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105" windowHeight="11760" tabRatio="889"/>
  </bookViews>
  <sheets>
    <sheet name="支給額算定書" sheetId="103" r:id="rId1"/>
    <sheet name="（参考）病床融通に関する概要" sheetId="104" r:id="rId2"/>
  </sheets>
  <definedNames>
    <definedName name="_xlnm.Print_Area" localSheetId="1">'（参考）病床融通に関する概要'!$A$1:$Y$16</definedName>
    <definedName name="_xlnm.Print_Area" localSheetId="0">支給額算定書!$A$1:$S$67</definedName>
    <definedName name="_xlnm.Print_Area">#REF!</definedName>
    <definedName name="別記第４号">#REF!</definedName>
    <definedName name="別紙１">#REF!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103" l="1"/>
  <c r="P21" i="103" l="1"/>
  <c r="O21" i="103"/>
  <c r="N21" i="103"/>
  <c r="M21" i="103"/>
  <c r="P20" i="103"/>
  <c r="O20" i="103"/>
  <c r="N20" i="103"/>
  <c r="M20" i="103"/>
  <c r="Q37" i="103" l="1"/>
  <c r="P37" i="103"/>
  <c r="O37" i="103"/>
  <c r="N37" i="103"/>
  <c r="M37" i="103"/>
  <c r="C59" i="103"/>
  <c r="V4" i="104" l="1"/>
  <c r="U4" i="104"/>
  <c r="T4" i="104"/>
  <c r="S4" i="104"/>
  <c r="R4" i="104" l="1"/>
  <c r="G20" i="103" l="1"/>
  <c r="O63" i="103" s="1"/>
  <c r="G21" i="103"/>
  <c r="G33" i="103"/>
  <c r="N27"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6" i="103" l="1"/>
  <c r="I16" i="103" l="1"/>
  <c r="F42" i="103"/>
  <c r="H37" i="103"/>
  <c r="H38" i="103"/>
  <c r="I38" i="103" s="1"/>
  <c r="R37" i="103" l="1"/>
  <c r="N58" i="103"/>
  <c r="I37" i="103"/>
  <c r="C52" i="103" s="1"/>
  <c r="H7" i="103"/>
  <c r="E52" i="103" l="1"/>
  <c r="S37" i="103"/>
  <c r="I7" i="103"/>
  <c r="F43" i="103"/>
  <c r="C53" i="103" s="1"/>
  <c r="H8" i="103"/>
  <c r="I8" i="103" s="1"/>
  <c r="N63" i="103" l="1"/>
  <c r="P63" i="103" s="1"/>
  <c r="O42" i="103"/>
  <c r="C56" i="103" s="1"/>
  <c r="L63" i="103"/>
  <c r="L58" i="103"/>
  <c r="O58" i="103" s="1"/>
  <c r="K9" i="103"/>
  <c r="B9" i="103" s="1"/>
  <c r="E53" i="103"/>
  <c r="N42" i="103" s="1"/>
  <c r="Q63" i="103" l="1"/>
  <c r="C61" i="103" s="1"/>
  <c r="C9" i="103"/>
  <c r="G4" i="104" s="1"/>
  <c r="G9" i="103"/>
  <c r="Q14" i="103" s="1"/>
  <c r="D9" i="103"/>
  <c r="D30" i="103" s="1"/>
  <c r="F9" i="103"/>
  <c r="P14" i="103" s="1"/>
  <c r="E9" i="103"/>
  <c r="P15" i="103" l="1"/>
  <c r="P16" i="103"/>
  <c r="S27" i="103"/>
  <c r="N14" i="103"/>
  <c r="G14" i="104"/>
  <c r="M14" i="103"/>
  <c r="O14" i="103"/>
  <c r="H9" i="103"/>
  <c r="Q9" i="103" s="1"/>
  <c r="H4" i="104"/>
  <c r="H14" i="104" s="1"/>
  <c r="I4" i="104"/>
  <c r="I14" i="104" s="1"/>
  <c r="K4" i="104"/>
  <c r="K14" i="104" s="1"/>
  <c r="F30" i="103"/>
  <c r="J4" i="104"/>
  <c r="J14" i="104" s="1"/>
  <c r="C30" i="103"/>
  <c r="E30" i="103"/>
  <c r="G30" i="103"/>
  <c r="O15" i="103" l="1"/>
  <c r="O16" i="103"/>
  <c r="M16" i="103"/>
  <c r="M15" i="103"/>
  <c r="N16" i="103"/>
  <c r="N15" i="103"/>
  <c r="I30" i="103"/>
  <c r="E33" i="103" s="1"/>
  <c r="R14" i="103"/>
  <c r="H30" i="103"/>
  <c r="I9" i="103"/>
  <c r="S14" i="103" s="1"/>
  <c r="F4" i="104"/>
  <c r="F14" i="104" s="1"/>
  <c r="S16" i="103" l="1"/>
  <c r="M27" i="103"/>
  <c r="O27" i="103" s="1"/>
  <c r="P9" i="103"/>
  <c r="O9" i="103"/>
  <c r="S15" i="103" l="1"/>
  <c r="R27" i="103"/>
  <c r="P27" i="103" s="1"/>
  <c r="C26" i="103" s="1"/>
  <c r="E26" i="103" s="1"/>
  <c r="F33" i="103" s="1"/>
  <c r="N9" i="103"/>
  <c r="X4" i="104" l="1"/>
  <c r="X14" i="104" s="1"/>
  <c r="I33" i="103" l="1"/>
  <c r="D56" i="103" s="1"/>
  <c r="E56" i="103" s="1"/>
  <c r="W4" i="104"/>
  <c r="W14" i="104" s="1"/>
  <c r="D59" i="103" l="1"/>
  <c r="E59" i="103" s="1"/>
  <c r="C63" i="103" l="1"/>
</calcChain>
</file>

<file path=xl/comments1.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authors>
    <author>作成者</author>
  </authors>
  <commentList>
    <comment ref="R2" authorId="0" shapeId="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<sst xmlns="http://schemas.openxmlformats.org/spreadsheetml/2006/main" count="200" uniqueCount="134">
  <si>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</si>
  <si>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</si>
  <si>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</si>
  <si>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</si>
  <si>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</si>
  <si>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</si>
  <si>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</si>
  <si>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</si>
  <si>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</si>
  <si>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</si>
  <si>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</si>
  <si>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要件
審査</t>
    <rPh sb="0" eb="2">
      <t>ヨウケン</t>
    </rPh>
    <rPh sb="3" eb="5">
      <t>シンサ</t>
    </rPh>
    <phoneticPr fontId="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</si>
  <si>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</si>
  <si>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</si>
  <si>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</si>
  <si>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</si>
  <si>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</si>
  <si>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</si>
  <si>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</si>
  <si>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</si>
  <si>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</si>
  <si>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</si>
  <si>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</si>
  <si>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</si>
  <si>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</si>
  <si>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</si>
  <si>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</si>
  <si>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</si>
  <si>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</si>
  <si>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</si>
  <si>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</si>
  <si>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</si>
  <si>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</si>
  <si>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</si>
  <si>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</si>
  <si>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</si>
  <si>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</si>
  <si>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</si>
  <si>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</si>
  <si>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</si>
  <si>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</si>
  <si>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</si>
  <si>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</si>
  <si>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</si>
  <si>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</si>
  <si>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</si>
  <si>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</si>
  <si>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</si>
  <si>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</si>
  <si>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</si>
  <si>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</si>
  <si>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</si>
  <si>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</si>
  <si>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</si>
  <si>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</si>
  <si>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</si>
  <si>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</si>
  <si>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</si>
  <si>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</si>
  <si>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</si>
  <si>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</si>
  <si>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</si>
  <si>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</si>
  <si>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</si>
  <si>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</si>
  <si>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</si>
  <si>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</si>
  <si>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</si>
  <si>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</si>
  <si>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</si>
  <si>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</si>
  <si>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</si>
  <si>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</si>
  <si>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</si>
  <si>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</si>
  <si>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</si>
  <si>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</si>
  <si>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</si>
  <si>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</si>
  <si>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</si>
  <si>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</si>
  <si>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</si>
  <si>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</si>
  <si>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</si>
  <si>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</si>
  <si>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</si>
  <si>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</si>
  <si>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</si>
  <si>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</si>
  <si>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</si>
  <si>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</si>
  <si>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</si>
  <si>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</si>
  <si>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</si>
  <si>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</si>
  <si>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</si>
  <si>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</si>
  <si>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</si>
  <si>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</si>
  <si>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</si>
  <si>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</si>
  <si>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</si>
  <si>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</si>
  <si>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</si>
  <si>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</si>
  <si>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</si>
  <si>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</si>
  <si>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</si>
  <si>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</si>
  <si>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</si>
  <si>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</si>
  <si>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</si>
  <si>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</si>
  <si>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</si>
  <si>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</si>
  <si>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</si>
  <si>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</si>
  <si>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</si>
  <si>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</si>
  <si>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</si>
  <si>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</si>
  <si>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</si>
  <si>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</si>
  <si>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</si>
  <si>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</si>
  <si>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Ａ</t>
    <phoneticPr fontId="1"/>
  </si>
  <si>
    <t>医療機関名</t>
    <rPh sb="0" eb="2">
      <t>イリョウ</t>
    </rPh>
    <rPh sb="2" eb="4">
      <t>キカン</t>
    </rPh>
    <rPh sb="4" eb="5">
      <t>メイ</t>
    </rPh>
    <phoneticPr fontId="1"/>
  </si>
  <si>
    <t>構想区域名</t>
    <rPh sb="0" eb="2">
      <t>コウソウ</t>
    </rPh>
    <rPh sb="2" eb="4">
      <t>クイキ</t>
    </rPh>
    <rPh sb="4" eb="5">
      <t>メイ</t>
    </rPh>
    <phoneticPr fontId="1"/>
  </si>
  <si>
    <t>開催日（実施済み場合）</t>
    <rPh sb="0" eb="2">
      <t>カイサイ</t>
    </rPh>
    <rPh sb="2" eb="3">
      <t>ビ</t>
    </rPh>
    <rPh sb="4" eb="6">
      <t>ジッシ</t>
    </rPh>
    <rPh sb="6" eb="7">
      <t>ズ</t>
    </rPh>
    <rPh sb="8" eb="10">
      <t>バアイ</t>
    </rPh>
    <phoneticPr fontId="1"/>
  </si>
  <si>
    <t>病床再編に係る議論・意見聴取の状況</t>
    <rPh sb="7" eb="9">
      <t>ギロン</t>
    </rPh>
    <rPh sb="10" eb="12">
      <t>イケン</t>
    </rPh>
    <rPh sb="12" eb="14">
      <t>チョウシュ</t>
    </rPh>
    <rPh sb="15" eb="17">
      <t>ジョウキョウ</t>
    </rPh>
    <phoneticPr fontId="1"/>
  </si>
  <si>
    <t>①地域医療構想調整会議の議論</t>
    <rPh sb="12" eb="14">
      <t>ギロン</t>
    </rPh>
    <phoneticPr fontId="1"/>
  </si>
  <si>
    <t>②東京都医療審議会の意見聴取</t>
    <rPh sb="1" eb="3">
      <t>トウキョウ</t>
    </rPh>
    <rPh sb="3" eb="4">
      <t>ト</t>
    </rPh>
    <rPh sb="10" eb="12">
      <t>イケン</t>
    </rPh>
    <rPh sb="12" eb="14">
      <t>チョウシュ</t>
    </rPh>
    <phoneticPr fontId="1"/>
  </si>
  <si>
    <t>議論・意見聴取の状況</t>
    <rPh sb="0" eb="2">
      <t>ギロン</t>
    </rPh>
    <rPh sb="3" eb="5">
      <t>イケン</t>
    </rPh>
    <rPh sb="5" eb="7">
      <t>チョウシュ</t>
    </rPh>
    <rPh sb="8" eb="10">
      <t>ジョウキョウ</t>
    </rPh>
    <phoneticPr fontId="1"/>
  </si>
  <si>
    <t>東京都病床機能再編支援事業（単独支援給付金支給事業）　支給額算定書</t>
    <rPh sb="0" eb="2">
      <t>トウキョウ</t>
    </rPh>
    <rPh sb="2" eb="3">
      <t>ト</t>
    </rPh>
    <rPh sb="3" eb="5">
      <t>ビョウショウ</t>
    </rPh>
    <rPh sb="5" eb="7">
      <t>キノウ</t>
    </rPh>
    <rPh sb="7" eb="9">
      <t>サイヘン</t>
    </rPh>
    <rPh sb="9" eb="11">
      <t>シエン</t>
    </rPh>
    <rPh sb="11" eb="13">
      <t>ジギョウ</t>
    </rPh>
    <rPh sb="14" eb="21">
      <t>タンドクシエンキュウフキン</t>
    </rPh>
    <rPh sb="21" eb="23">
      <t>シキュウ</t>
    </rPh>
    <rPh sb="23" eb="25">
      <t>ジギョウ</t>
    </rPh>
    <rPh sb="27" eb="29">
      <t>シキュウ</t>
    </rPh>
    <rPh sb="29" eb="30">
      <t>ガク</t>
    </rPh>
    <rPh sb="30" eb="32">
      <t>サンテイ</t>
    </rPh>
    <rPh sb="32" eb="33">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</si>
</sst>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6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theme="1"/>
      <name val="メイリオ"/>
      <family val="3"/>
      <charset val="128"/>
    </font>
    <font>
      <sz val="10"/>
      <color theme="1"/>
      <name val="メイリオ"/>
      <family val="3"/>
      <charset val="128"/>
    </font>
    <font>
      <sz val="7"/>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
      <sz val="10.4"/>
      <name val="ＭＳ 明朝"/>
      <family val="1"/>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6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348">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7" applyNumberFormat="0" applyProtection="0">
      <alignment vertical="center"/>
    </xf>
    <xf numFmtId="0" fontId="7" fillId="0" borderId="7" applyNumberFormat="0" applyProtection="0">
      <alignment vertical="center"/>
    </xf>
    <xf numFmtId="0" fontId="7" fillId="0" borderId="8">
      <alignment horizontal="left" vertical="center"/>
    </xf>
    <xf numFmtId="0" fontId="7" fillId="0" borderId="8">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9" applyNumberFormat="0" applyProtection="0">
      <alignment vertical="center"/>
    </xf>
    <xf numFmtId="0" fontId="12" fillId="21" borderId="0" applyNumberFormat="0" applyBorder="0" applyProtection="0">
      <alignment vertical="center"/>
    </xf>
    <xf numFmtId="0" fontId="3" fillId="22" borderId="10" applyNumberFormat="0" applyProtection="0">
      <alignment vertical="center"/>
    </xf>
    <xf numFmtId="0" fontId="13" fillId="0" borderId="11" applyNumberFormat="0" applyFill="0" applyProtection="0">
      <alignment vertical="center"/>
    </xf>
    <xf numFmtId="0" fontId="14" fillId="3" borderId="0" applyNumberFormat="0" applyBorder="0" applyProtection="0">
      <alignment vertical="center"/>
    </xf>
    <xf numFmtId="0" fontId="3" fillId="0" borderId="12" applyNumberFormat="0" applyFill="0" applyProtection="0">
      <alignment vertical="center"/>
    </xf>
    <xf numFmtId="0" fontId="3" fillId="0" borderId="12" applyNumberFormat="0" applyFill="0" applyProtection="0">
      <alignment vertical="center"/>
    </xf>
    <xf numFmtId="0" fontId="15" fillId="23" borderId="13" applyNumberFormat="0" applyProtection="0">
      <alignment vertical="center"/>
    </xf>
    <xf numFmtId="0" fontId="16" fillId="0" borderId="0" applyNumberFormat="0" applyFill="0" applyBorder="0" applyProtection="0">
      <alignment vertical="center"/>
    </xf>
    <xf numFmtId="0" fontId="17" fillId="0" borderId="14" applyNumberFormat="0" applyFill="0" applyProtection="0">
      <alignment vertical="center"/>
    </xf>
    <xf numFmtId="0" fontId="18" fillId="0" borderId="15" applyNumberFormat="0" applyFill="0" applyProtection="0">
      <alignment vertical="center"/>
    </xf>
    <xf numFmtId="0" fontId="19" fillId="0" borderId="16" applyNumberFormat="0" applyFill="0" applyProtection="0">
      <alignment vertical="center"/>
    </xf>
    <xf numFmtId="0" fontId="19" fillId="0" borderId="0" applyNumberFormat="0" applyFill="0" applyBorder="0" applyProtection="0">
      <alignment vertical="center"/>
    </xf>
    <xf numFmtId="0" fontId="20" fillId="0" borderId="17" applyNumberFormat="0" applyFill="0" applyProtection="0">
      <alignment vertical="center"/>
    </xf>
    <xf numFmtId="0" fontId="21" fillId="23" borderId="18" applyNumberFormat="0" applyProtection="0">
      <alignment vertical="center"/>
    </xf>
    <xf numFmtId="0" fontId="22" fillId="0" borderId="0" applyNumberFormat="0" applyFill="0" applyBorder="0" applyProtection="0">
      <alignment vertical="center"/>
    </xf>
    <xf numFmtId="0" fontId="23" fillId="7" borderId="13"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0" applyNumberFormat="0" applyAlignment="0" applyProtection="0">
      <alignment horizontal="left" vertical="center"/>
    </xf>
    <xf numFmtId="0" fontId="7" fillId="0" borderId="19">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1">
      <alignment horizontal="center" vertical="center"/>
      <protection locked="0"/>
    </xf>
    <xf numFmtId="0" fontId="10" fillId="0" borderId="0" applyNumberFormat="0" applyFill="0" applyBorder="0" applyAlignment="0" applyProtection="0">
      <alignment vertical="center"/>
    </xf>
    <xf numFmtId="0" fontId="34" fillId="44" borderId="9"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2" applyNumberFormat="0" applyFont="0" applyAlignment="0" applyProtection="0">
      <alignment vertical="center"/>
    </xf>
    <xf numFmtId="0" fontId="38" fillId="0" borderId="11" applyNumberFormat="0" applyFill="0" applyAlignment="0" applyProtection="0">
      <alignment vertical="center"/>
    </xf>
    <xf numFmtId="0" fontId="39" fillId="25" borderId="0" applyNumberFormat="0" applyBorder="0" applyAlignment="0" applyProtection="0">
      <alignment vertical="center"/>
    </xf>
    <xf numFmtId="180" fontId="40" fillId="0" borderId="23" applyNumberFormat="0" applyFont="0" applyFill="0" applyAlignment="0" applyProtection="0">
      <alignment horizontal="left"/>
    </xf>
    <xf numFmtId="0" fontId="41" fillId="47" borderId="24"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9" fillId="0" borderId="16" applyNumberFormat="0" applyFill="0" applyProtection="0">
      <alignment vertical="center"/>
    </xf>
    <xf numFmtId="0" fontId="19" fillId="0" borderId="16" applyNumberFormat="0" applyFill="0" applyAlignment="0" applyProtection="0">
      <alignment vertical="center"/>
    </xf>
    <xf numFmtId="0" fontId="19" fillId="0" borderId="0" applyNumberFormat="0" applyFill="0" applyBorder="0" applyAlignment="0" applyProtection="0">
      <alignment vertical="center"/>
    </xf>
    <xf numFmtId="0" fontId="43" fillId="0" borderId="25" applyNumberFormat="0" applyFill="0" applyAlignment="0" applyProtection="0">
      <alignment vertical="center"/>
    </xf>
    <xf numFmtId="0" fontId="44" fillId="47" borderId="26"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4"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7">
      <alignment horizontal="left" vertical="center"/>
    </xf>
    <xf numFmtId="0" fontId="7" fillId="0" borderId="27">
      <alignment horizontal="left" vertical="center"/>
    </xf>
    <xf numFmtId="0" fontId="37" fillId="46" borderId="10" applyNumberFormat="0" applyFont="0" applyAlignment="0" applyProtection="0">
      <alignment vertical="center"/>
    </xf>
    <xf numFmtId="0" fontId="7" fillId="0" borderId="1">
      <alignment horizontal="left" vertical="center"/>
    </xf>
    <xf numFmtId="0" fontId="41" fillId="47" borderId="13" applyNumberFormat="0" applyAlignment="0" applyProtection="0">
      <alignment vertical="center"/>
    </xf>
    <xf numFmtId="0" fontId="2" fillId="0" borderId="0">
      <alignment vertical="center"/>
    </xf>
    <xf numFmtId="0" fontId="43" fillId="0" borderId="17" applyNumberFormat="0" applyFill="0" applyAlignment="0" applyProtection="0">
      <alignment vertical="center"/>
    </xf>
    <xf numFmtId="0" fontId="44" fillId="47" borderId="18" applyNumberFormat="0" applyAlignment="0" applyProtection="0">
      <alignment vertical="center"/>
    </xf>
    <xf numFmtId="0" fontId="47" fillId="29" borderId="13"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7">
      <alignment horizontal="left" vertical="center"/>
    </xf>
    <xf numFmtId="0" fontId="7" fillId="0" borderId="27">
      <alignment horizontal="left" vertical="center"/>
    </xf>
    <xf numFmtId="0" fontId="3" fillId="22" borderId="22" applyNumberFormat="0" applyProtection="0">
      <alignment vertical="center"/>
    </xf>
    <xf numFmtId="0" fontId="3" fillId="22" borderId="22" applyNumberFormat="0" applyProtection="0">
      <alignment vertical="center"/>
    </xf>
    <xf numFmtId="0" fontId="3" fillId="46" borderId="22" applyNumberFormat="0" applyFont="0" applyAlignment="0" applyProtection="0">
      <alignment vertical="center"/>
    </xf>
    <xf numFmtId="0" fontId="15" fillId="23" borderId="24" applyNumberFormat="0" applyProtection="0">
      <alignment vertical="center"/>
    </xf>
    <xf numFmtId="0" fontId="15" fillId="23" borderId="24" applyNumberFormat="0" applyProtection="0">
      <alignment vertical="center"/>
    </xf>
    <xf numFmtId="0" fontId="15" fillId="47" borderId="24" applyNumberFormat="0" applyAlignment="0" applyProtection="0">
      <alignment vertical="center"/>
    </xf>
    <xf numFmtId="38" fontId="50" fillId="0" borderId="0" applyFont="0" applyFill="0" applyBorder="0" applyAlignment="0" applyProtection="0">
      <alignment vertical="center"/>
    </xf>
    <xf numFmtId="0" fontId="20" fillId="0" borderId="25" applyNumberFormat="0" applyFill="0" applyProtection="0">
      <alignment vertical="center"/>
    </xf>
    <xf numFmtId="0" fontId="20" fillId="0" borderId="25" applyNumberFormat="0" applyFill="0" applyProtection="0">
      <alignment vertical="center"/>
    </xf>
    <xf numFmtId="0" fontId="20" fillId="0" borderId="25" applyNumberFormat="0" applyFill="0" applyAlignment="0" applyProtection="0">
      <alignment vertical="center"/>
    </xf>
    <xf numFmtId="0" fontId="21" fillId="23" borderId="26" applyNumberFormat="0" applyProtection="0">
      <alignment vertical="center"/>
    </xf>
    <xf numFmtId="0" fontId="21" fillId="23" borderId="26" applyNumberFormat="0" applyProtection="0">
      <alignment vertical="center"/>
    </xf>
    <xf numFmtId="0" fontId="21" fillId="47" borderId="26" applyNumberFormat="0" applyAlignment="0" applyProtection="0">
      <alignment vertical="center"/>
    </xf>
    <xf numFmtId="0" fontId="23" fillId="7" borderId="24" applyNumberFormat="0" applyProtection="0">
      <alignment vertical="center"/>
    </xf>
    <xf numFmtId="0" fontId="23" fillId="7" borderId="24" applyNumberFormat="0" applyProtection="0">
      <alignment vertical="center"/>
    </xf>
    <xf numFmtId="0" fontId="23" fillId="29" borderId="24" applyNumberFormat="0" applyAlignment="0" applyProtection="0">
      <alignment vertical="center"/>
    </xf>
    <xf numFmtId="0" fontId="2" fillId="0" borderId="0">
      <alignment vertical="center"/>
    </xf>
    <xf numFmtId="0" fontId="2" fillId="0" borderId="0">
      <alignment vertical="center"/>
    </xf>
    <xf numFmtId="0" fontId="15" fillId="23" borderId="43" applyNumberFormat="0" applyProtection="0">
      <alignment vertical="center"/>
    </xf>
    <xf numFmtId="0" fontId="47" fillId="29" borderId="37" applyNumberFormat="0" applyAlignment="0" applyProtection="0">
      <alignment vertical="center"/>
    </xf>
    <xf numFmtId="0" fontId="43" fillId="0" borderId="38" applyNumberFormat="0" applyFill="0" applyAlignment="0" applyProtection="0">
      <alignment vertical="center"/>
    </xf>
    <xf numFmtId="0" fontId="7" fillId="0" borderId="29">
      <alignment horizontal="left" vertical="center"/>
    </xf>
    <xf numFmtId="0" fontId="7" fillId="0" borderId="29">
      <alignment horizontal="left" vertical="center"/>
    </xf>
    <xf numFmtId="0" fontId="41" fillId="47" borderId="37" applyNumberFormat="0" applyAlignment="0" applyProtection="0">
      <alignment vertical="center"/>
    </xf>
    <xf numFmtId="0" fontId="37" fillId="46" borderId="36" applyNumberFormat="0" applyFont="0" applyAlignment="0" applyProtection="0">
      <alignment vertical="center"/>
    </xf>
    <xf numFmtId="0" fontId="37" fillId="46" borderId="42" applyNumberFormat="0" applyFont="0" applyAlignment="0" applyProtection="0">
      <alignment vertical="center"/>
    </xf>
    <xf numFmtId="0" fontId="3" fillId="22" borderId="30" applyNumberFormat="0" applyProtection="0">
      <alignment vertical="center"/>
    </xf>
    <xf numFmtId="0" fontId="43" fillId="0" borderId="44" applyNumberFormat="0" applyFill="0" applyAlignment="0" applyProtection="0">
      <alignment vertical="center"/>
    </xf>
    <xf numFmtId="0" fontId="15" fillId="23" borderId="31" applyNumberFormat="0" applyProtection="0">
      <alignment vertical="center"/>
    </xf>
    <xf numFmtId="0" fontId="20" fillId="0" borderId="32" applyNumberFormat="0" applyFill="0" applyProtection="0">
      <alignment vertical="center"/>
    </xf>
    <xf numFmtId="0" fontId="21" fillId="23" borderId="33" applyNumberFormat="0" applyProtection="0">
      <alignment vertical="center"/>
    </xf>
    <xf numFmtId="0" fontId="41" fillId="47" borderId="43" applyNumberFormat="0" applyAlignment="0" applyProtection="0">
      <alignment vertical="center"/>
    </xf>
    <xf numFmtId="0" fontId="23" fillId="7" borderId="31" applyNumberFormat="0" applyProtection="0">
      <alignment vertical="center"/>
    </xf>
    <xf numFmtId="0" fontId="21" fillId="23" borderId="45" applyNumberFormat="0" applyProtection="0">
      <alignment vertical="center"/>
    </xf>
    <xf numFmtId="0" fontId="7" fillId="0" borderId="41">
      <alignment horizontal="left" vertical="center"/>
    </xf>
    <xf numFmtId="0" fontId="44" fillId="47" borderId="45" applyNumberFormat="0" applyAlignment="0" applyProtection="0">
      <alignment vertical="center"/>
    </xf>
    <xf numFmtId="0" fontId="20" fillId="0" borderId="44" applyNumberFormat="0" applyFill="0" applyProtection="0">
      <alignment vertical="center"/>
    </xf>
    <xf numFmtId="0" fontId="44" fillId="47" borderId="39" applyNumberFormat="0" applyAlignment="0" applyProtection="0">
      <alignment vertical="center"/>
    </xf>
    <xf numFmtId="0" fontId="7" fillId="0" borderId="28">
      <alignment horizontal="left" vertical="center"/>
    </xf>
    <xf numFmtId="0" fontId="7" fillId="0" borderId="34">
      <alignment horizontal="left" vertical="center"/>
    </xf>
    <xf numFmtId="0" fontId="37" fillId="46" borderId="30" applyNumberFormat="0" applyFont="0" applyAlignment="0" applyProtection="0">
      <alignment vertical="center"/>
    </xf>
    <xf numFmtId="0" fontId="47" fillId="29" borderId="43" applyNumberFormat="0" applyAlignment="0" applyProtection="0">
      <alignment vertical="center"/>
    </xf>
    <xf numFmtId="0" fontId="41" fillId="47" borderId="31" applyNumberFormat="0" applyAlignment="0" applyProtection="0">
      <alignment vertical="center"/>
    </xf>
    <xf numFmtId="0" fontId="43" fillId="0" borderId="32" applyNumberFormat="0" applyFill="0" applyAlignment="0" applyProtection="0">
      <alignment vertical="center"/>
    </xf>
    <xf numFmtId="0" fontId="44" fillId="47" borderId="33" applyNumberFormat="0" applyAlignment="0" applyProtection="0">
      <alignment vertical="center"/>
    </xf>
    <xf numFmtId="0" fontId="47" fillId="29" borderId="31" applyNumberFormat="0" applyAlignment="0" applyProtection="0">
      <alignment vertical="center"/>
    </xf>
    <xf numFmtId="0" fontId="23" fillId="7" borderId="37" applyNumberFormat="0" applyProtection="0">
      <alignment vertical="center"/>
    </xf>
    <xf numFmtId="0" fontId="21" fillId="23" borderId="39" applyNumberFormat="0" applyProtection="0">
      <alignment vertical="center"/>
    </xf>
    <xf numFmtId="0" fontId="20" fillId="0" borderId="38" applyNumberFormat="0" applyFill="0" applyProtection="0">
      <alignment vertical="center"/>
    </xf>
    <xf numFmtId="0" fontId="7" fillId="0" borderId="35">
      <alignment horizontal="left" vertical="center"/>
    </xf>
    <xf numFmtId="0" fontId="7" fillId="0" borderId="35">
      <alignment horizontal="left" vertical="center"/>
    </xf>
    <xf numFmtId="0" fontId="7" fillId="0" borderId="41">
      <alignment horizontal="left" vertical="center"/>
    </xf>
    <xf numFmtId="0" fontId="7" fillId="0" borderId="29">
      <alignment horizontal="left" vertical="center"/>
    </xf>
    <xf numFmtId="0" fontId="7" fillId="0" borderId="29">
      <alignment horizontal="left" vertical="center"/>
    </xf>
    <xf numFmtId="0" fontId="37" fillId="46" borderId="30" applyNumberFormat="0" applyFont="0" applyAlignment="0" applyProtection="0">
      <alignment vertical="center"/>
    </xf>
    <xf numFmtId="0" fontId="7" fillId="0" borderId="28">
      <alignment horizontal="left" vertical="center"/>
    </xf>
    <xf numFmtId="0" fontId="41" fillId="47" borderId="31" applyNumberFormat="0" applyAlignment="0" applyProtection="0">
      <alignment vertical="center"/>
    </xf>
    <xf numFmtId="0" fontId="43" fillId="0" borderId="32" applyNumberFormat="0" applyFill="0" applyAlignment="0" applyProtection="0">
      <alignment vertical="center"/>
    </xf>
    <xf numFmtId="0" fontId="44" fillId="47" borderId="33" applyNumberFormat="0" applyAlignment="0" applyProtection="0">
      <alignment vertical="center"/>
    </xf>
    <xf numFmtId="0" fontId="47" fillId="29" borderId="31" applyNumberFormat="0" applyAlignment="0" applyProtection="0">
      <alignment vertical="center"/>
    </xf>
    <xf numFmtId="0" fontId="3" fillId="22" borderId="42" applyNumberFormat="0" applyProtection="0">
      <alignment vertical="center"/>
    </xf>
    <xf numFmtId="0" fontId="15" fillId="23" borderId="37" applyNumberFormat="0" applyProtection="0">
      <alignment vertical="center"/>
    </xf>
    <xf numFmtId="0" fontId="3" fillId="22" borderId="36" applyNumberFormat="0" applyProtection="0">
      <alignment vertical="center"/>
    </xf>
    <xf numFmtId="0" fontId="7" fillId="0" borderId="29">
      <alignment horizontal="left" vertical="center"/>
    </xf>
    <xf numFmtId="0" fontId="7" fillId="0" borderId="29">
      <alignment horizontal="left" vertical="center"/>
    </xf>
    <xf numFmtId="0" fontId="3" fillId="22" borderId="30" applyNumberFormat="0" applyProtection="0">
      <alignment vertical="center"/>
    </xf>
    <xf numFmtId="0" fontId="3" fillId="22" borderId="30" applyNumberFormat="0" applyProtection="0">
      <alignment vertical="center"/>
    </xf>
    <xf numFmtId="0" fontId="3" fillId="46" borderId="30" applyNumberFormat="0" applyFont="0" applyAlignment="0" applyProtection="0">
      <alignment vertical="center"/>
    </xf>
    <xf numFmtId="0" fontId="15" fillId="23" borderId="31" applyNumberFormat="0" applyProtection="0">
      <alignment vertical="center"/>
    </xf>
    <xf numFmtId="0" fontId="15" fillId="23" borderId="31" applyNumberFormat="0" applyProtection="0">
      <alignment vertical="center"/>
    </xf>
    <xf numFmtId="0" fontId="15" fillId="47" borderId="31" applyNumberFormat="0" applyAlignment="0" applyProtection="0">
      <alignment vertical="center"/>
    </xf>
    <xf numFmtId="0" fontId="20" fillId="0" borderId="32" applyNumberFormat="0" applyFill="0" applyProtection="0">
      <alignment vertical="center"/>
    </xf>
    <xf numFmtId="0" fontId="20" fillId="0" borderId="32" applyNumberFormat="0" applyFill="0" applyProtection="0">
      <alignment vertical="center"/>
    </xf>
    <xf numFmtId="0" fontId="20" fillId="0" borderId="32" applyNumberFormat="0" applyFill="0" applyAlignment="0" applyProtection="0">
      <alignment vertical="center"/>
    </xf>
    <xf numFmtId="0" fontId="21" fillId="23" borderId="33" applyNumberFormat="0" applyProtection="0">
      <alignment vertical="center"/>
    </xf>
    <xf numFmtId="0" fontId="21" fillId="23" borderId="33" applyNumberFormat="0" applyProtection="0">
      <alignment vertical="center"/>
    </xf>
    <xf numFmtId="0" fontId="21" fillId="47" borderId="33" applyNumberFormat="0" applyAlignment="0" applyProtection="0">
      <alignment vertical="center"/>
    </xf>
    <xf numFmtId="0" fontId="23" fillId="7" borderId="31" applyNumberFormat="0" applyProtection="0">
      <alignment vertical="center"/>
    </xf>
    <xf numFmtId="0" fontId="23" fillId="7" borderId="31" applyNumberFormat="0" applyProtection="0">
      <alignment vertical="center"/>
    </xf>
    <xf numFmtId="0" fontId="23" fillId="29" borderId="31" applyNumberFormat="0" applyAlignment="0" applyProtection="0">
      <alignment vertical="center"/>
    </xf>
    <xf numFmtId="0" fontId="7" fillId="0" borderId="35">
      <alignment horizontal="left" vertical="center"/>
    </xf>
    <xf numFmtId="0" fontId="7" fillId="0" borderId="35">
      <alignment horizontal="left" vertical="center"/>
    </xf>
    <xf numFmtId="0" fontId="37" fillId="46" borderId="36" applyNumberFormat="0" applyFont="0" applyAlignment="0" applyProtection="0">
      <alignment vertical="center"/>
    </xf>
    <xf numFmtId="0" fontId="7" fillId="0" borderId="34">
      <alignment horizontal="left" vertical="center"/>
    </xf>
    <xf numFmtId="0" fontId="41" fillId="47" borderId="37" applyNumberFormat="0" applyAlignment="0" applyProtection="0">
      <alignment vertical="center"/>
    </xf>
    <xf numFmtId="0" fontId="43" fillId="0" borderId="38" applyNumberFormat="0" applyFill="0" applyAlignment="0" applyProtection="0">
      <alignment vertical="center"/>
    </xf>
    <xf numFmtId="0" fontId="44" fillId="47" borderId="39" applyNumberFormat="0" applyAlignment="0" applyProtection="0">
      <alignment vertical="center"/>
    </xf>
    <xf numFmtId="0" fontId="47" fillId="29" borderId="37" applyNumberFormat="0" applyAlignment="0" applyProtection="0">
      <alignment vertical="center"/>
    </xf>
    <xf numFmtId="0" fontId="23" fillId="7" borderId="43" applyNumberFormat="0" applyProtection="0">
      <alignment vertical="center"/>
    </xf>
    <xf numFmtId="0" fontId="7" fillId="0" borderId="35">
      <alignment horizontal="left" vertical="center"/>
    </xf>
    <xf numFmtId="0" fontId="7" fillId="0" borderId="35">
      <alignment horizontal="left" vertical="center"/>
    </xf>
    <xf numFmtId="0" fontId="3" fillId="22" borderId="36" applyNumberFormat="0" applyProtection="0">
      <alignment vertical="center"/>
    </xf>
    <xf numFmtId="0" fontId="3" fillId="22" borderId="36" applyNumberFormat="0" applyProtection="0">
      <alignment vertical="center"/>
    </xf>
    <xf numFmtId="0" fontId="3" fillId="46" borderId="36" applyNumberFormat="0" applyFont="0" applyAlignment="0" applyProtection="0">
      <alignment vertical="center"/>
    </xf>
    <xf numFmtId="0" fontId="15" fillId="23" borderId="37" applyNumberFormat="0" applyProtection="0">
      <alignment vertical="center"/>
    </xf>
    <xf numFmtId="0" fontId="15" fillId="23" borderId="37" applyNumberFormat="0" applyProtection="0">
      <alignment vertical="center"/>
    </xf>
    <xf numFmtId="0" fontId="15" fillId="47" borderId="37" applyNumberFormat="0" applyAlignment="0" applyProtection="0">
      <alignment vertical="center"/>
    </xf>
    <xf numFmtId="0" fontId="20" fillId="0" borderId="38" applyNumberFormat="0" applyFill="0" applyProtection="0">
      <alignment vertical="center"/>
    </xf>
    <xf numFmtId="0" fontId="20" fillId="0" borderId="38" applyNumberFormat="0" applyFill="0" applyProtection="0">
      <alignment vertical="center"/>
    </xf>
    <xf numFmtId="0" fontId="20" fillId="0" borderId="38" applyNumberFormat="0" applyFill="0" applyAlignment="0" applyProtection="0">
      <alignment vertical="center"/>
    </xf>
    <xf numFmtId="0" fontId="21" fillId="23" borderId="39" applyNumberFormat="0" applyProtection="0">
      <alignment vertical="center"/>
    </xf>
    <xf numFmtId="0" fontId="21" fillId="23" borderId="39" applyNumberFormat="0" applyProtection="0">
      <alignment vertical="center"/>
    </xf>
    <xf numFmtId="0" fontId="21" fillId="47" borderId="39" applyNumberFormat="0" applyAlignment="0" applyProtection="0">
      <alignment vertical="center"/>
    </xf>
    <xf numFmtId="0" fontId="23" fillId="7" borderId="37" applyNumberFormat="0" applyProtection="0">
      <alignment vertical="center"/>
    </xf>
    <xf numFmtId="0" fontId="23" fillId="7" borderId="37" applyNumberFormat="0" applyProtection="0">
      <alignment vertical="center"/>
    </xf>
    <xf numFmtId="0" fontId="23" fillId="29" borderId="37" applyNumberFormat="0" applyAlignment="0" applyProtection="0">
      <alignment vertical="center"/>
    </xf>
    <xf numFmtId="0" fontId="37" fillId="46" borderId="42" applyNumberFormat="0" applyFont="0" applyAlignment="0" applyProtection="0">
      <alignment vertical="center"/>
    </xf>
    <xf numFmtId="0" fontId="7" fillId="0" borderId="40">
      <alignment horizontal="left" vertical="center"/>
    </xf>
    <xf numFmtId="0" fontId="41" fillId="47" borderId="43" applyNumberFormat="0" applyAlignment="0" applyProtection="0">
      <alignment vertical="center"/>
    </xf>
    <xf numFmtId="0" fontId="43" fillId="0" borderId="44" applyNumberFormat="0" applyFill="0" applyAlignment="0" applyProtection="0">
      <alignment vertical="center"/>
    </xf>
    <xf numFmtId="0" fontId="44" fillId="47" borderId="45" applyNumberFormat="0" applyAlignment="0" applyProtection="0">
      <alignment vertical="center"/>
    </xf>
    <xf numFmtId="0" fontId="47" fillId="29" borderId="43" applyNumberFormat="0" applyAlignment="0" applyProtection="0">
      <alignment vertical="center"/>
    </xf>
    <xf numFmtId="0" fontId="3" fillId="22" borderId="42" applyNumberFormat="0" applyProtection="0">
      <alignment vertical="center"/>
    </xf>
    <xf numFmtId="0" fontId="3" fillId="22" borderId="42" applyNumberFormat="0" applyProtection="0">
      <alignment vertical="center"/>
    </xf>
    <xf numFmtId="0" fontId="3" fillId="46" borderId="42" applyNumberFormat="0" applyFont="0" applyAlignment="0" applyProtection="0">
      <alignment vertical="center"/>
    </xf>
    <xf numFmtId="0" fontId="15" fillId="23" borderId="43" applyNumberFormat="0" applyProtection="0">
      <alignment vertical="center"/>
    </xf>
    <xf numFmtId="0" fontId="15" fillId="23" borderId="43" applyNumberFormat="0" applyProtection="0">
      <alignment vertical="center"/>
    </xf>
    <xf numFmtId="0" fontId="15" fillId="47" borderId="43" applyNumberFormat="0" applyAlignment="0" applyProtection="0">
      <alignment vertical="center"/>
    </xf>
    <xf numFmtId="0" fontId="20" fillId="0" borderId="44" applyNumberFormat="0" applyFill="0" applyProtection="0">
      <alignment vertical="center"/>
    </xf>
    <xf numFmtId="0" fontId="20" fillId="0" borderId="44" applyNumberFormat="0" applyFill="0" applyProtection="0">
      <alignment vertical="center"/>
    </xf>
    <xf numFmtId="0" fontId="20" fillId="0" borderId="44" applyNumberFormat="0" applyFill="0" applyAlignment="0" applyProtection="0">
      <alignment vertical="center"/>
    </xf>
    <xf numFmtId="0" fontId="21" fillId="23" borderId="45" applyNumberFormat="0" applyProtection="0">
      <alignment vertical="center"/>
    </xf>
    <xf numFmtId="0" fontId="21" fillId="23" borderId="45" applyNumberFormat="0" applyProtection="0">
      <alignment vertical="center"/>
    </xf>
    <xf numFmtId="0" fontId="21" fillId="47" borderId="45" applyNumberFormat="0" applyAlignment="0" applyProtection="0">
      <alignment vertical="center"/>
    </xf>
    <xf numFmtId="0" fontId="23" fillId="7" borderId="43" applyNumberFormat="0" applyProtection="0">
      <alignment vertical="center"/>
    </xf>
    <xf numFmtId="0" fontId="23" fillId="7" borderId="43" applyNumberFormat="0" applyProtection="0">
      <alignment vertical="center"/>
    </xf>
    <xf numFmtId="0" fontId="23" fillId="29" borderId="43"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68" fillId="0" borderId="0"/>
    <xf numFmtId="38" fontId="68" fillId="0" borderId="0" applyFont="0" applyFill="0" applyBorder="0" applyAlignment="0" applyProtection="0"/>
  </cellStyleXfs>
  <cellXfs count="352">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2"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5" applyFont="1" applyFill="1" applyBorder="1">
      <alignment vertical="center"/>
    </xf>
    <xf numFmtId="9" fontId="0" fillId="0" borderId="0" xfId="0" applyNumberFormat="1" applyFill="1" applyBorder="1">
      <alignment vertical="center"/>
    </xf>
    <xf numFmtId="0" fontId="51" fillId="0" borderId="0" xfId="0" applyFont="1" applyFill="1" applyBorder="1" applyAlignment="1">
      <alignment horizontal="center" vertical="center"/>
    </xf>
    <xf numFmtId="0" fontId="53" fillId="0" borderId="0" xfId="0" applyFont="1" applyFill="1" applyBorder="1" applyAlignment="1">
      <alignment horizontal="center" vertical="center"/>
    </xf>
    <xf numFmtId="38" fontId="0" fillId="0" borderId="0" xfId="0" applyNumberFormat="1" applyFill="1" applyBorder="1">
      <alignment vertical="center"/>
    </xf>
    <xf numFmtId="0" fontId="56" fillId="50" borderId="78" xfId="0" applyFont="1" applyFill="1" applyBorder="1" applyProtection="1">
      <alignment vertical="center"/>
      <protection locked="0"/>
    </xf>
    <xf numFmtId="0" fontId="56" fillId="50" borderId="79" xfId="0" applyFont="1" applyFill="1" applyBorder="1" applyProtection="1">
      <alignment vertical="center"/>
      <protection locked="0"/>
    </xf>
    <xf numFmtId="0" fontId="56" fillId="50" borderId="80" xfId="0" applyFont="1" applyFill="1" applyBorder="1" applyProtection="1">
      <alignment vertical="center"/>
      <protection locked="0"/>
    </xf>
    <xf numFmtId="0" fontId="56" fillId="50" borderId="81" xfId="0" applyFont="1" applyFill="1" applyBorder="1" applyProtection="1">
      <alignment vertical="center"/>
      <protection locked="0"/>
    </xf>
    <xf numFmtId="0" fontId="56" fillId="50" borderId="82" xfId="0" applyFont="1" applyFill="1" applyBorder="1" applyProtection="1">
      <alignment vertical="center"/>
      <protection locked="0"/>
    </xf>
    <xf numFmtId="0" fontId="56" fillId="0" borderId="1" xfId="0" applyFont="1" applyFill="1" applyBorder="1" applyProtection="1">
      <alignment vertical="center"/>
    </xf>
    <xf numFmtId="0" fontId="56" fillId="0" borderId="47" xfId="0" applyFont="1" applyFill="1" applyBorder="1" applyProtection="1">
      <alignment vertical="center"/>
    </xf>
    <xf numFmtId="0" fontId="56" fillId="50" borderId="58" xfId="0" applyFont="1" applyFill="1" applyBorder="1" applyProtection="1">
      <alignment vertical="center"/>
      <protection locked="0"/>
    </xf>
    <xf numFmtId="0" fontId="56" fillId="50" borderId="59" xfId="0" applyFont="1" applyFill="1" applyBorder="1" applyProtection="1">
      <alignment vertical="center"/>
      <protection locked="0"/>
    </xf>
    <xf numFmtId="0" fontId="56" fillId="50" borderId="1" xfId="0" applyFont="1" applyFill="1" applyBorder="1" applyProtection="1">
      <alignment vertical="center"/>
      <protection locked="0"/>
    </xf>
    <xf numFmtId="0" fontId="56" fillId="50" borderId="62" xfId="0" applyFont="1" applyFill="1" applyBorder="1" applyProtection="1">
      <alignment vertical="center"/>
      <protection locked="0"/>
    </xf>
    <xf numFmtId="184" fontId="56" fillId="50" borderId="106" xfId="0" applyNumberFormat="1" applyFont="1" applyFill="1" applyBorder="1" applyProtection="1">
      <alignment vertical="center"/>
      <protection locked="0"/>
    </xf>
    <xf numFmtId="184" fontId="56" fillId="50" borderId="104" xfId="0" applyNumberFormat="1" applyFont="1" applyFill="1" applyBorder="1" applyProtection="1">
      <alignment vertical="center"/>
      <protection locked="0"/>
    </xf>
    <xf numFmtId="184" fontId="56" fillId="50" borderId="50" xfId="0" applyNumberFormat="1" applyFont="1" applyFill="1" applyBorder="1" applyProtection="1">
      <alignment vertical="center"/>
      <protection locked="0"/>
    </xf>
    <xf numFmtId="184" fontId="56" fillId="50" borderId="119" xfId="0" applyNumberFormat="1" applyFont="1" applyFill="1" applyBorder="1" applyProtection="1">
      <alignment vertical="center"/>
      <protection locked="0"/>
    </xf>
    <xf numFmtId="184" fontId="56" fillId="50" borderId="2" xfId="0" applyNumberFormat="1" applyFont="1" applyFill="1" applyBorder="1" applyProtection="1">
      <alignment vertical="center"/>
      <protection locked="0"/>
    </xf>
    <xf numFmtId="185" fontId="56" fillId="50" borderId="120" xfId="0" applyNumberFormat="1" applyFont="1" applyFill="1" applyBorder="1" applyProtection="1">
      <alignment vertical="center"/>
      <protection locked="0"/>
    </xf>
    <xf numFmtId="185" fontId="56" fillId="50" borderId="121" xfId="0" applyNumberFormat="1" applyFont="1" applyFill="1" applyBorder="1" applyProtection="1">
      <alignment vertical="center"/>
      <protection locked="0"/>
    </xf>
    <xf numFmtId="185" fontId="56" fillId="50" borderId="85" xfId="0" applyNumberFormat="1" applyFont="1" applyFill="1" applyBorder="1" applyProtection="1">
      <alignment vertical="center"/>
      <protection locked="0"/>
    </xf>
    <xf numFmtId="185" fontId="56" fillId="50" borderId="122" xfId="0" applyNumberFormat="1" applyFont="1" applyFill="1" applyBorder="1" applyProtection="1">
      <alignment vertical="center"/>
      <protection locked="0"/>
    </xf>
    <xf numFmtId="0" fontId="56" fillId="50" borderId="141" xfId="0" applyFont="1" applyFill="1" applyBorder="1" applyProtection="1">
      <alignment vertical="center"/>
      <protection locked="0"/>
    </xf>
    <xf numFmtId="0" fontId="56" fillId="50" borderId="132" xfId="0" applyFont="1" applyFill="1" applyBorder="1" applyProtection="1">
      <alignment vertical="center"/>
      <protection locked="0"/>
    </xf>
    <xf numFmtId="0" fontId="56" fillId="50" borderId="142" xfId="0" applyFont="1" applyFill="1" applyBorder="1" applyProtection="1">
      <alignment vertical="center"/>
      <protection locked="0"/>
    </xf>
    <xf numFmtId="0" fontId="56" fillId="50" borderId="143" xfId="0" applyFont="1" applyFill="1" applyBorder="1" applyProtection="1">
      <alignment vertical="center"/>
      <protection locked="0"/>
    </xf>
    <xf numFmtId="0" fontId="56" fillId="50" borderId="144" xfId="0" applyFont="1" applyFill="1" applyBorder="1" applyProtection="1">
      <alignment vertical="center"/>
      <protection locked="0"/>
    </xf>
    <xf numFmtId="0" fontId="56" fillId="0" borderId="145" xfId="0" applyFont="1" applyFill="1" applyBorder="1" applyProtection="1">
      <alignment vertical="center"/>
    </xf>
    <xf numFmtId="0" fontId="56" fillId="0" borderId="146" xfId="0" applyFont="1" applyFill="1" applyBorder="1" applyProtection="1">
      <alignment vertical="center"/>
    </xf>
    <xf numFmtId="0" fontId="56" fillId="0" borderId="147" xfId="0" applyFont="1" applyFill="1" applyBorder="1" applyProtection="1">
      <alignment vertical="center"/>
    </xf>
    <xf numFmtId="0" fontId="56" fillId="0" borderId="148" xfId="0" applyFont="1" applyFill="1" applyBorder="1" applyProtection="1">
      <alignment vertical="center"/>
    </xf>
    <xf numFmtId="0" fontId="56" fillId="0" borderId="149" xfId="0" applyFont="1" applyFill="1" applyBorder="1" applyProtection="1">
      <alignment vertical="center"/>
    </xf>
    <xf numFmtId="0" fontId="66" fillId="0" borderId="0" xfId="0" applyFont="1">
      <alignment vertical="center"/>
    </xf>
    <xf numFmtId="0" fontId="62" fillId="0" borderId="0" xfId="0" applyFont="1">
      <alignment vertical="center"/>
    </xf>
    <xf numFmtId="0" fontId="63" fillId="48" borderId="5" xfId="0" applyFont="1" applyFill="1" applyBorder="1" applyAlignment="1">
      <alignment horizontal="center" vertical="center" textRotation="255" shrinkToFit="1"/>
    </xf>
    <xf numFmtId="0" fontId="63" fillId="48" borderId="67" xfId="0" applyFont="1" applyFill="1" applyBorder="1" applyAlignment="1">
      <alignment horizontal="center" vertical="center" textRotation="255" shrinkToFit="1"/>
    </xf>
    <xf numFmtId="0" fontId="63" fillId="48" borderId="68" xfId="0" applyFont="1" applyFill="1" applyBorder="1" applyAlignment="1">
      <alignment horizontal="center" vertical="center" textRotation="255" shrinkToFit="1"/>
    </xf>
    <xf numFmtId="0" fontId="63" fillId="48" borderId="69" xfId="0" applyFont="1" applyFill="1" applyBorder="1" applyAlignment="1">
      <alignment horizontal="center" vertical="center" textRotation="255" shrinkToFit="1"/>
    </xf>
    <xf numFmtId="0" fontId="63" fillId="48" borderId="66" xfId="0" applyFont="1" applyFill="1" applyBorder="1" applyAlignment="1">
      <alignment horizontal="center" vertical="center" textRotation="255" shrinkToFit="1"/>
    </xf>
    <xf numFmtId="0" fontId="63" fillId="48" borderId="70" xfId="0" applyFont="1" applyFill="1" applyBorder="1" applyAlignment="1">
      <alignment horizontal="center" vertical="center" textRotation="255" shrinkToFit="1"/>
    </xf>
    <xf numFmtId="0" fontId="62" fillId="0" borderId="2" xfId="0" applyFont="1" applyFill="1" applyBorder="1" applyAlignment="1">
      <alignment horizontal="center" vertical="center"/>
    </xf>
    <xf numFmtId="0" fontId="62" fillId="50" borderId="2" xfId="0" applyFont="1" applyFill="1" applyBorder="1" applyAlignment="1" applyProtection="1">
      <alignment horizontal="center" vertical="center" shrinkToFit="1"/>
      <protection locked="0"/>
    </xf>
    <xf numFmtId="0" fontId="63" fillId="0" borderId="0" xfId="0" applyFont="1" applyFill="1" applyBorder="1" applyAlignment="1">
      <alignment horizontal="left" vertical="top" wrapText="1"/>
    </xf>
    <xf numFmtId="0" fontId="63" fillId="48" borderId="71" xfId="0" applyFont="1" applyFill="1" applyBorder="1" applyAlignment="1">
      <alignment horizontal="center" vertical="center" wrapText="1"/>
    </xf>
    <xf numFmtId="0" fontId="62" fillId="0" borderId="0" xfId="0" applyFont="1" applyFill="1" applyBorder="1" applyAlignment="1">
      <alignment vertical="center"/>
    </xf>
    <xf numFmtId="0" fontId="62" fillId="0" borderId="0" xfId="0" applyFont="1" applyFill="1" applyBorder="1">
      <alignment vertical="center"/>
    </xf>
    <xf numFmtId="0" fontId="62" fillId="0" borderId="0" xfId="0" applyFont="1" applyAlignment="1">
      <alignment vertical="center"/>
    </xf>
    <xf numFmtId="0" fontId="61" fillId="0" borderId="0" xfId="0" applyFont="1">
      <alignment vertical="center"/>
    </xf>
    <xf numFmtId="184" fontId="56" fillId="50" borderId="56" xfId="0" applyNumberFormat="1" applyFont="1" applyFill="1" applyBorder="1" applyProtection="1">
      <alignment vertical="center"/>
      <protection locked="0"/>
    </xf>
    <xf numFmtId="184" fontId="56" fillId="50" borderId="57" xfId="0" applyNumberFormat="1" applyFont="1" applyFill="1" applyBorder="1" applyProtection="1">
      <alignment vertical="center"/>
      <protection locked="0"/>
    </xf>
    <xf numFmtId="184" fontId="56" fillId="50" borderId="40" xfId="0" applyNumberFormat="1" applyFont="1" applyFill="1" applyBorder="1" applyProtection="1">
      <alignment vertical="center"/>
      <protection locked="0"/>
    </xf>
    <xf numFmtId="184" fontId="56" fillId="50" borderId="61" xfId="0" applyNumberFormat="1" applyFont="1" applyFill="1" applyBorder="1" applyProtection="1">
      <alignment vertical="center"/>
      <protection locked="0"/>
    </xf>
    <xf numFmtId="184" fontId="56" fillId="50" borderId="47" xfId="0" applyNumberFormat="1" applyFont="1" applyFill="1" applyBorder="1" applyProtection="1">
      <alignment vertical="center"/>
      <protection locked="0"/>
    </xf>
    <xf numFmtId="184" fontId="56" fillId="50" borderId="58" xfId="0" applyNumberFormat="1" applyFont="1" applyFill="1" applyBorder="1" applyProtection="1">
      <alignment vertical="center"/>
      <protection locked="0"/>
    </xf>
    <xf numFmtId="184" fontId="56" fillId="50" borderId="59" xfId="0" applyNumberFormat="1" applyFont="1" applyFill="1" applyBorder="1" applyProtection="1">
      <alignment vertical="center"/>
      <protection locked="0"/>
    </xf>
    <xf numFmtId="184" fontId="56" fillId="50" borderId="62" xfId="0" applyNumberFormat="1" applyFont="1" applyFill="1" applyBorder="1" applyProtection="1">
      <alignment vertical="center"/>
      <protection locked="0"/>
    </xf>
    <xf numFmtId="184" fontId="56" fillId="50" borderId="2" xfId="345" applyNumberFormat="1" applyFont="1" applyFill="1" applyBorder="1" applyProtection="1">
      <alignment vertical="center"/>
      <protection locked="0"/>
    </xf>
    <xf numFmtId="184" fontId="67" fillId="0" borderId="46" xfId="0" applyNumberFormat="1" applyFont="1" applyFill="1" applyBorder="1" applyAlignment="1">
      <alignment vertical="center" shrinkToFit="1"/>
    </xf>
    <xf numFmtId="184" fontId="67" fillId="0" borderId="67" xfId="0" applyNumberFormat="1" applyFont="1" applyFill="1" applyBorder="1" applyAlignment="1">
      <alignment vertical="center" shrinkToFit="1"/>
    </xf>
    <xf numFmtId="184" fontId="67" fillId="0" borderId="68" xfId="0" applyNumberFormat="1" applyFont="1" applyFill="1" applyBorder="1" applyAlignment="1">
      <alignment vertical="center" shrinkToFit="1"/>
    </xf>
    <xf numFmtId="184" fontId="67" fillId="0" borderId="69" xfId="0" applyNumberFormat="1" applyFont="1" applyFill="1" applyBorder="1" applyAlignment="1">
      <alignment vertical="center" shrinkToFit="1"/>
    </xf>
    <xf numFmtId="184" fontId="67" fillId="0" borderId="2" xfId="0" applyNumberFormat="1" applyFont="1" applyFill="1" applyBorder="1" applyAlignment="1">
      <alignment vertical="center" shrinkToFit="1"/>
    </xf>
    <xf numFmtId="184" fontId="67" fillId="0" borderId="70" xfId="0" applyNumberFormat="1" applyFont="1" applyFill="1" applyBorder="1" applyAlignment="1">
      <alignment vertical="center" shrinkToFit="1"/>
    </xf>
    <xf numFmtId="184" fontId="67" fillId="50" borderId="67" xfId="0" applyNumberFormat="1" applyFont="1" applyFill="1" applyBorder="1" applyAlignment="1" applyProtection="1">
      <alignment vertical="center" shrinkToFit="1"/>
      <protection locked="0"/>
    </xf>
    <xf numFmtId="184" fontId="67" fillId="50" borderId="68" xfId="0" applyNumberFormat="1" applyFont="1" applyFill="1" applyBorder="1" applyAlignment="1" applyProtection="1">
      <alignment vertical="center" shrinkToFit="1"/>
      <protection locked="0"/>
    </xf>
    <xf numFmtId="184" fontId="67" fillId="50" borderId="69" xfId="0" applyNumberFormat="1" applyFont="1" applyFill="1" applyBorder="1" applyAlignment="1" applyProtection="1">
      <alignment vertical="center" shrinkToFit="1"/>
      <protection locked="0"/>
    </xf>
    <xf numFmtId="184" fontId="67" fillId="50" borderId="70" xfId="0" applyNumberFormat="1" applyFont="1" applyFill="1" applyBorder="1" applyAlignment="1" applyProtection="1">
      <alignment vertical="center" shrinkToFit="1"/>
      <protection locked="0"/>
    </xf>
    <xf numFmtId="184" fontId="67" fillId="0" borderId="72" xfId="0" applyNumberFormat="1" applyFont="1" applyFill="1" applyBorder="1" applyAlignment="1">
      <alignment vertical="center" shrinkToFit="1"/>
    </xf>
    <xf numFmtId="184" fontId="67" fillId="0" borderId="73" xfId="0" applyNumberFormat="1" applyFont="1" applyFill="1" applyBorder="1" applyAlignment="1">
      <alignment vertical="center" shrinkToFit="1"/>
    </xf>
    <xf numFmtId="184" fontId="67" fillId="0" borderId="74" xfId="0" applyNumberFormat="1" applyFont="1" applyFill="1" applyBorder="1" applyAlignment="1">
      <alignment vertical="center" shrinkToFit="1"/>
    </xf>
    <xf numFmtId="184" fontId="67" fillId="0" borderId="75" xfId="0" applyNumberFormat="1" applyFont="1" applyFill="1" applyBorder="1" applyAlignment="1">
      <alignment vertical="center" shrinkToFit="1"/>
    </xf>
    <xf numFmtId="184" fontId="67" fillId="0" borderId="71" xfId="0" applyNumberFormat="1" applyFont="1" applyFill="1" applyBorder="1" applyAlignment="1">
      <alignment vertical="center" shrinkToFit="1"/>
    </xf>
    <xf numFmtId="184" fontId="67" fillId="0" borderId="76" xfId="0" applyNumberFormat="1" applyFont="1" applyFill="1" applyBorder="1" applyAlignment="1">
      <alignment vertical="center" shrinkToFit="1"/>
    </xf>
    <xf numFmtId="0" fontId="56" fillId="0" borderId="0" xfId="0" applyFont="1" applyFill="1" applyProtection="1">
      <alignment vertical="center"/>
    </xf>
    <xf numFmtId="0" fontId="56" fillId="48" borderId="52" xfId="0" applyFont="1" applyFill="1" applyBorder="1" applyProtection="1">
      <alignment vertical="center"/>
    </xf>
    <xf numFmtId="0" fontId="59" fillId="48" borderId="60" xfId="0" applyFont="1" applyFill="1" applyBorder="1" applyAlignment="1" applyProtection="1">
      <alignment horizontal="center" vertical="center" shrinkToFit="1"/>
    </xf>
    <xf numFmtId="0" fontId="56" fillId="0" borderId="92" xfId="0" applyFont="1" applyFill="1" applyBorder="1" applyAlignment="1" applyProtection="1">
      <alignment horizontal="center" vertical="center"/>
    </xf>
    <xf numFmtId="0" fontId="57" fillId="48" borderId="77" xfId="0" applyFont="1" applyFill="1" applyBorder="1" applyAlignment="1" applyProtection="1">
      <alignment vertical="center" wrapText="1"/>
    </xf>
    <xf numFmtId="0" fontId="56" fillId="0" borderId="77" xfId="0" applyFont="1" applyFill="1" applyBorder="1" applyProtection="1">
      <alignment vertical="center"/>
    </xf>
    <xf numFmtId="0" fontId="56" fillId="0" borderId="81" xfId="0" applyFont="1" applyFill="1" applyBorder="1" applyProtection="1">
      <alignment vertical="center"/>
    </xf>
    <xf numFmtId="0" fontId="57" fillId="48" borderId="140" xfId="0" applyFont="1" applyFill="1" applyBorder="1" applyAlignment="1" applyProtection="1">
      <alignment vertical="center" shrinkToFit="1"/>
    </xf>
    <xf numFmtId="0" fontId="56" fillId="0" borderId="140" xfId="0" applyFont="1" applyFill="1" applyBorder="1" applyProtection="1">
      <alignment vertical="center"/>
    </xf>
    <xf numFmtId="0" fontId="56" fillId="0" borderId="143" xfId="0" applyFont="1" applyFill="1" applyBorder="1" applyProtection="1">
      <alignment vertical="center"/>
    </xf>
    <xf numFmtId="0" fontId="57" fillId="48" borderId="72" xfId="0" applyFont="1" applyFill="1" applyBorder="1" applyAlignment="1" applyProtection="1">
      <alignment vertical="center" wrapText="1"/>
    </xf>
    <xf numFmtId="0" fontId="56" fillId="0" borderId="72" xfId="0" applyFont="1" applyFill="1" applyBorder="1" applyProtection="1">
      <alignment vertical="center"/>
    </xf>
    <xf numFmtId="0" fontId="56" fillId="51" borderId="53" xfId="0" applyFont="1" applyFill="1" applyBorder="1" applyAlignment="1" applyProtection="1">
      <alignment horizontal="center" vertical="center"/>
    </xf>
    <xf numFmtId="0" fontId="56" fillId="0" borderId="109" xfId="0" applyFont="1" applyFill="1" applyBorder="1" applyAlignment="1" applyProtection="1">
      <alignment horizontal="center" vertical="center"/>
    </xf>
    <xf numFmtId="0" fontId="56" fillId="0" borderId="139" xfId="0" applyFont="1" applyFill="1" applyBorder="1" applyAlignment="1" applyProtection="1">
      <alignment horizontal="center" vertical="center"/>
    </xf>
    <xf numFmtId="0" fontId="56" fillId="0" borderId="59" xfId="0" applyFont="1" applyFill="1" applyBorder="1" applyAlignment="1" applyProtection="1">
      <alignment horizontal="center" vertical="center"/>
    </xf>
    <xf numFmtId="0" fontId="56" fillId="0" borderId="52" xfId="0" applyFont="1" applyFill="1" applyBorder="1" applyAlignment="1" applyProtection="1">
      <alignment vertical="center"/>
    </xf>
    <xf numFmtId="0" fontId="56" fillId="0" borderId="2" xfId="0" applyFont="1" applyFill="1" applyBorder="1" applyAlignment="1" applyProtection="1">
      <alignment horizontal="center" vertical="center"/>
    </xf>
    <xf numFmtId="184" fontId="56" fillId="0" borderId="2" xfId="0" applyNumberFormat="1" applyFont="1" applyFill="1" applyBorder="1" applyProtection="1">
      <alignment vertical="center"/>
    </xf>
    <xf numFmtId="184" fontId="56" fillId="0" borderId="57" xfId="0" applyNumberFormat="1" applyFont="1" applyFill="1" applyBorder="1" applyProtection="1">
      <alignment vertical="center"/>
    </xf>
    <xf numFmtId="184" fontId="56" fillId="0" borderId="47" xfId="0" applyNumberFormat="1" applyFont="1" applyFill="1" applyBorder="1" applyProtection="1">
      <alignment vertical="center"/>
    </xf>
    <xf numFmtId="184" fontId="56" fillId="0" borderId="46" xfId="0" applyNumberFormat="1" applyFont="1" applyFill="1" applyBorder="1" applyProtection="1">
      <alignment vertical="center"/>
    </xf>
    <xf numFmtId="0" fontId="56" fillId="0" borderId="46" xfId="0" applyFont="1" applyFill="1" applyBorder="1" applyProtection="1">
      <alignment vertical="center"/>
    </xf>
    <xf numFmtId="0" fontId="56" fillId="0" borderId="63" xfId="0" applyFont="1" applyFill="1" applyBorder="1" applyProtection="1">
      <alignment vertical="center"/>
    </xf>
    <xf numFmtId="0" fontId="56" fillId="0" borderId="2" xfId="0" applyFont="1" applyFill="1" applyBorder="1" applyProtection="1">
      <alignment vertical="center"/>
    </xf>
    <xf numFmtId="0" fontId="55" fillId="0" borderId="0" xfId="0" applyFont="1" applyFill="1" applyAlignment="1" applyProtection="1">
      <alignment horizontal="right" vertical="center"/>
    </xf>
    <xf numFmtId="0" fontId="56" fillId="0" borderId="0" xfId="0" applyFont="1" applyProtection="1">
      <alignment vertical="center"/>
    </xf>
    <xf numFmtId="0" fontId="56" fillId="0" borderId="0" xfId="0" applyFont="1" applyFill="1" applyBorder="1" applyAlignment="1" applyProtection="1">
      <alignment vertical="center"/>
    </xf>
    <xf numFmtId="0" fontId="56" fillId="0" borderId="0" xfId="0" applyFont="1" applyBorder="1" applyAlignment="1" applyProtection="1">
      <alignment horizontal="center" vertical="center"/>
    </xf>
    <xf numFmtId="0" fontId="56" fillId="0" borderId="0" xfId="0" applyFont="1" applyBorder="1" applyAlignment="1" applyProtection="1">
      <alignment horizontal="center" vertical="top"/>
    </xf>
    <xf numFmtId="0" fontId="60" fillId="0" borderId="0" xfId="0" applyFont="1" applyFill="1" applyBorder="1" applyAlignment="1" applyProtection="1">
      <alignment vertical="center"/>
    </xf>
    <xf numFmtId="184" fontId="56" fillId="0" borderId="106" xfId="0" applyNumberFormat="1" applyFont="1" applyFill="1" applyBorder="1" applyProtection="1">
      <alignment vertical="center"/>
    </xf>
    <xf numFmtId="0" fontId="56" fillId="0" borderId="101" xfId="0" applyFont="1" applyBorder="1" applyAlignment="1" applyProtection="1">
      <alignment horizontal="center" vertical="center"/>
    </xf>
    <xf numFmtId="0" fontId="56" fillId="0" borderId="55" xfId="0" applyFont="1" applyBorder="1" applyAlignment="1" applyProtection="1">
      <alignment horizontal="center" vertical="center"/>
    </xf>
    <xf numFmtId="0" fontId="56" fillId="0" borderId="0" xfId="0" applyFont="1" applyFill="1" applyBorder="1" applyAlignment="1" applyProtection="1">
      <alignment horizontal="center" vertical="center"/>
    </xf>
    <xf numFmtId="184" fontId="60" fillId="0" borderId="0" xfId="0" applyNumberFormat="1" applyFont="1" applyFill="1" applyBorder="1" applyProtection="1">
      <alignment vertical="center"/>
    </xf>
    <xf numFmtId="0" fontId="57" fillId="48" borderId="84" xfId="0" applyFont="1" applyFill="1" applyBorder="1" applyAlignment="1" applyProtection="1">
      <alignment horizontal="center" vertical="center" shrinkToFit="1"/>
    </xf>
    <xf numFmtId="185" fontId="56" fillId="0" borderId="83" xfId="0" applyNumberFormat="1" applyFont="1" applyFill="1" applyBorder="1" applyProtection="1">
      <alignment vertical="center"/>
    </xf>
    <xf numFmtId="184" fontId="56" fillId="51" borderId="116" xfId="0" applyNumberFormat="1" applyFont="1" applyFill="1" applyBorder="1" applyAlignment="1" applyProtection="1">
      <alignment horizontal="right" vertical="top"/>
    </xf>
    <xf numFmtId="184" fontId="56" fillId="51" borderId="117" xfId="0" applyNumberFormat="1" applyFont="1" applyFill="1" applyBorder="1" applyAlignment="1" applyProtection="1">
      <alignment horizontal="right" vertical="top"/>
    </xf>
    <xf numFmtId="0" fontId="60" fillId="0" borderId="136" xfId="0" applyFont="1" applyBorder="1" applyAlignment="1" applyProtection="1">
      <alignment horizontal="center" vertical="center" wrapText="1"/>
    </xf>
    <xf numFmtId="0" fontId="60" fillId="0" borderId="114" xfId="0" applyFont="1" applyBorder="1" applyAlignment="1" applyProtection="1">
      <alignment horizontal="center" vertical="center" wrapText="1"/>
    </xf>
    <xf numFmtId="0" fontId="60" fillId="0" borderId="115" xfId="0" applyFont="1" applyBorder="1" applyAlignment="1" applyProtection="1">
      <alignment horizontal="center" vertical="center"/>
    </xf>
    <xf numFmtId="0" fontId="56" fillId="0" borderId="110" xfId="0" applyFont="1" applyBorder="1" applyProtection="1">
      <alignment vertical="center"/>
    </xf>
    <xf numFmtId="0" fontId="56" fillId="0" borderId="111" xfId="0" applyFont="1" applyBorder="1" applyProtection="1">
      <alignment vertical="center"/>
    </xf>
    <xf numFmtId="0" fontId="57" fillId="48" borderId="2" xfId="0" applyFont="1" applyFill="1" applyBorder="1" applyAlignment="1" applyProtection="1">
      <alignment horizontal="center" vertical="center"/>
    </xf>
    <xf numFmtId="0" fontId="57" fillId="0" borderId="90" xfId="0" applyFont="1" applyBorder="1" applyAlignment="1" applyProtection="1">
      <alignment horizontal="center" vertical="center" wrapText="1"/>
    </xf>
    <xf numFmtId="0" fontId="57" fillId="0" borderId="88" xfId="0" applyFont="1" applyFill="1" applyBorder="1" applyAlignment="1" applyProtection="1">
      <alignment horizontal="center" vertical="center"/>
    </xf>
    <xf numFmtId="0" fontId="57" fillId="0" borderId="103" xfId="0" applyFont="1" applyFill="1" applyBorder="1" applyAlignment="1" applyProtection="1">
      <alignment horizontal="center" vertical="center"/>
    </xf>
    <xf numFmtId="0" fontId="56" fillId="0" borderId="112" xfId="0" applyFont="1" applyBorder="1" applyAlignment="1" applyProtection="1">
      <alignment horizontal="center" vertical="center"/>
    </xf>
    <xf numFmtId="0" fontId="56" fillId="0" borderId="94" xfId="0" applyFont="1" applyBorder="1" applyAlignment="1" applyProtection="1">
      <alignment horizontal="center" vertical="center"/>
    </xf>
    <xf numFmtId="0" fontId="60" fillId="0" borderId="86" xfId="0" applyFont="1" applyBorder="1" applyAlignment="1" applyProtection="1">
      <alignment horizontal="center" vertical="center" wrapText="1"/>
    </xf>
    <xf numFmtId="0" fontId="60" fillId="0" borderId="89" xfId="0" applyFont="1" applyFill="1" applyBorder="1" applyAlignment="1" applyProtection="1">
      <alignment horizontal="center" vertical="center" wrapText="1"/>
    </xf>
    <xf numFmtId="0" fontId="60" fillId="0" borderId="132" xfId="0" applyFont="1" applyFill="1" applyBorder="1" applyAlignment="1" applyProtection="1">
      <alignment horizontal="center" vertical="center" wrapText="1"/>
    </xf>
    <xf numFmtId="0" fontId="56" fillId="0" borderId="48" xfId="0" applyFont="1" applyFill="1" applyBorder="1" applyAlignment="1" applyProtection="1">
      <alignment vertical="center" shrinkToFit="1"/>
    </xf>
    <xf numFmtId="0" fontId="56" fillId="0" borderId="95" xfId="0" applyFont="1" applyFill="1" applyBorder="1" applyAlignment="1" applyProtection="1">
      <alignment horizontal="center" vertical="center" shrinkToFit="1"/>
    </xf>
    <xf numFmtId="184" fontId="56" fillId="0" borderId="135" xfId="0" applyNumberFormat="1" applyFont="1" applyFill="1" applyBorder="1" applyProtection="1">
      <alignment vertical="center"/>
    </xf>
    <xf numFmtId="184" fontId="56" fillId="0" borderId="130" xfId="0" applyNumberFormat="1" applyFont="1" applyFill="1" applyBorder="1" applyProtection="1">
      <alignment vertical="center"/>
    </xf>
    <xf numFmtId="184" fontId="56" fillId="51" borderId="53" xfId="0" applyNumberFormat="1" applyFont="1" applyFill="1" applyBorder="1" applyProtection="1">
      <alignment vertical="center"/>
    </xf>
    <xf numFmtId="184" fontId="56" fillId="0" borderId="109" xfId="0" applyNumberFormat="1" applyFont="1" applyFill="1" applyBorder="1" applyProtection="1">
      <alignment vertical="center"/>
    </xf>
    <xf numFmtId="184" fontId="56" fillId="0" borderId="97" xfId="0" applyNumberFormat="1" applyFont="1" applyFill="1" applyBorder="1" applyProtection="1">
      <alignment vertical="center"/>
    </xf>
    <xf numFmtId="184" fontId="56" fillId="0" borderId="58" xfId="0" applyNumberFormat="1" applyFont="1" applyFill="1" applyBorder="1" applyProtection="1">
      <alignment vertical="center"/>
    </xf>
    <xf numFmtId="184" fontId="56" fillId="0" borderId="59" xfId="0" applyNumberFormat="1" applyFont="1" applyFill="1" applyBorder="1" applyProtection="1">
      <alignment vertical="center"/>
    </xf>
    <xf numFmtId="184" fontId="56" fillId="0" borderId="1" xfId="0" applyNumberFormat="1" applyFont="1" applyFill="1" applyBorder="1" applyProtection="1">
      <alignment vertical="center"/>
    </xf>
    <xf numFmtId="184" fontId="56" fillId="0" borderId="62" xfId="0" applyNumberFormat="1" applyFont="1" applyFill="1" applyBorder="1" applyProtection="1">
      <alignment vertical="center"/>
    </xf>
    <xf numFmtId="184" fontId="56" fillId="0" borderId="63" xfId="0" applyNumberFormat="1" applyFont="1" applyFill="1" applyBorder="1" applyProtection="1">
      <alignment vertical="center"/>
    </xf>
    <xf numFmtId="0" fontId="57" fillId="0" borderId="0" xfId="0" applyFont="1" applyFill="1" applyAlignment="1" applyProtection="1">
      <alignment vertical="center"/>
    </xf>
    <xf numFmtId="0" fontId="56" fillId="48" borderId="2" xfId="0" applyFont="1" applyFill="1" applyBorder="1" applyAlignment="1" applyProtection="1">
      <alignment horizontal="center" vertical="center" shrinkToFit="1"/>
    </xf>
    <xf numFmtId="0" fontId="56" fillId="48" borderId="2" xfId="0" applyFont="1" applyFill="1" applyBorder="1" applyAlignment="1" applyProtection="1">
      <alignment horizontal="center" vertical="center"/>
    </xf>
    <xf numFmtId="0" fontId="57" fillId="48" borderId="60" xfId="0" applyFont="1" applyFill="1" applyBorder="1" applyAlignment="1" applyProtection="1">
      <alignment horizontal="center" vertical="center"/>
    </xf>
    <xf numFmtId="0" fontId="57" fillId="48" borderId="46" xfId="0" applyFont="1" applyFill="1" applyBorder="1" applyAlignment="1" applyProtection="1">
      <alignment vertical="center" wrapText="1"/>
    </xf>
    <xf numFmtId="184" fontId="56" fillId="0" borderId="61" xfId="0" applyNumberFormat="1" applyFont="1" applyFill="1" applyBorder="1" applyProtection="1">
      <alignment vertical="center"/>
    </xf>
    <xf numFmtId="0" fontId="57" fillId="48" borderId="46" xfId="0" applyFont="1" applyFill="1" applyBorder="1" applyAlignment="1" applyProtection="1">
      <alignment vertical="center" shrinkToFit="1"/>
    </xf>
    <xf numFmtId="0" fontId="57" fillId="48" borderId="2" xfId="0" applyFont="1" applyFill="1" applyBorder="1" applyAlignment="1" applyProtection="1">
      <alignment horizontal="center" vertical="center" wrapText="1"/>
    </xf>
    <xf numFmtId="0" fontId="56" fillId="0" borderId="55" xfId="0" applyFont="1" applyFill="1" applyBorder="1" applyAlignment="1" applyProtection="1">
      <alignment horizontal="center" vertical="center" shrinkToFit="1"/>
    </xf>
    <xf numFmtId="0" fontId="57" fillId="48" borderId="2" xfId="0" applyFont="1" applyFill="1" applyBorder="1" applyAlignment="1" applyProtection="1">
      <alignment vertical="center" shrinkToFit="1"/>
    </xf>
    <xf numFmtId="184" fontId="56" fillId="0" borderId="2" xfId="345" applyNumberFormat="1" applyFont="1" applyFill="1" applyBorder="1" applyProtection="1">
      <alignment vertical="center"/>
    </xf>
    <xf numFmtId="187" fontId="56" fillId="0" borderId="99" xfId="0" applyNumberFormat="1" applyFont="1" applyFill="1" applyBorder="1" applyProtection="1">
      <alignment vertical="center"/>
    </xf>
    <xf numFmtId="187" fontId="56" fillId="0" borderId="96" xfId="0" applyNumberFormat="1" applyFont="1" applyFill="1" applyBorder="1" applyProtection="1">
      <alignment vertical="center"/>
    </xf>
    <xf numFmtId="0" fontId="56" fillId="0" borderId="154" xfId="0" applyFont="1" applyFill="1" applyBorder="1" applyProtection="1">
      <alignment vertical="center"/>
    </xf>
    <xf numFmtId="0" fontId="57" fillId="48" borderId="46" xfId="0" applyFont="1" applyFill="1" applyBorder="1" applyAlignment="1" applyProtection="1">
      <alignment horizontal="center" vertical="center"/>
    </xf>
    <xf numFmtId="0" fontId="57" fillId="0" borderId="3" xfId="0" applyFont="1" applyFill="1" applyBorder="1" applyAlignment="1" applyProtection="1">
      <alignment vertical="center" wrapText="1"/>
    </xf>
    <xf numFmtId="0" fontId="57" fillId="48" borderId="2" xfId="0" applyFont="1" applyFill="1" applyBorder="1" applyAlignment="1" applyProtection="1">
      <alignment vertical="center" wrapText="1"/>
    </xf>
    <xf numFmtId="0" fontId="61" fillId="0" borderId="0" xfId="0" applyFont="1" applyFill="1" applyProtection="1">
      <alignment vertical="center"/>
    </xf>
    <xf numFmtId="184" fontId="56" fillId="0" borderId="133" xfId="0" applyNumberFormat="1" applyFont="1" applyFill="1" applyBorder="1" applyProtection="1">
      <alignment vertical="center"/>
    </xf>
    <xf numFmtId="0" fontId="56" fillId="51" borderId="59" xfId="0" applyFont="1" applyFill="1" applyBorder="1" applyProtection="1">
      <alignment vertical="center"/>
    </xf>
    <xf numFmtId="0" fontId="57" fillId="48" borderId="2" xfId="0" applyFont="1" applyFill="1" applyBorder="1" applyAlignment="1" applyProtection="1">
      <alignment horizontal="center" vertical="center" shrinkToFit="1"/>
    </xf>
    <xf numFmtId="38" fontId="56" fillId="0" borderId="2" xfId="345" applyFont="1" applyFill="1" applyBorder="1" applyProtection="1">
      <alignment vertical="center"/>
    </xf>
    <xf numFmtId="186" fontId="56" fillId="0" borderId="0" xfId="0" applyNumberFormat="1" applyFont="1" applyFill="1" applyBorder="1" applyAlignment="1" applyProtection="1">
      <alignment horizontal="center" vertical="center"/>
    </xf>
    <xf numFmtId="184" fontId="56" fillId="0" borderId="0" xfId="0" applyNumberFormat="1" applyFont="1" applyFill="1" applyBorder="1" applyProtection="1">
      <alignment vertical="center"/>
    </xf>
    <xf numFmtId="0" fontId="60" fillId="49" borderId="2" xfId="0" applyFont="1" applyFill="1" applyBorder="1" applyAlignment="1" applyProtection="1">
      <alignment horizontal="center" vertical="center" wrapText="1"/>
    </xf>
    <xf numFmtId="0" fontId="57" fillId="49" borderId="2" xfId="0" applyFont="1" applyFill="1" applyBorder="1" applyProtection="1">
      <alignment vertical="center"/>
    </xf>
    <xf numFmtId="0" fontId="56" fillId="0" borderId="110" xfId="0" applyFont="1" applyFill="1" applyBorder="1" applyProtection="1">
      <alignment vertical="center"/>
    </xf>
    <xf numFmtId="0" fontId="60" fillId="0" borderId="87" xfId="0" applyFont="1" applyFill="1" applyBorder="1" applyAlignment="1" applyProtection="1">
      <alignment horizontal="center" vertical="center"/>
    </xf>
    <xf numFmtId="0" fontId="60" fillId="0" borderId="138" xfId="0" applyFont="1" applyFill="1" applyBorder="1" applyAlignment="1" applyProtection="1">
      <alignment horizontal="center" vertical="center"/>
    </xf>
    <xf numFmtId="0" fontId="56" fillId="48" borderId="53" xfId="0" applyFont="1" applyFill="1" applyBorder="1" applyAlignment="1" applyProtection="1">
      <alignment horizontal="center" vertical="center"/>
    </xf>
    <xf numFmtId="0" fontId="57" fillId="48" borderId="51" xfId="0" applyFont="1" applyFill="1" applyBorder="1" applyProtection="1">
      <alignment vertical="center"/>
    </xf>
    <xf numFmtId="38" fontId="56" fillId="0" borderId="53" xfId="0" applyNumberFormat="1" applyFont="1" applyFill="1" applyBorder="1" applyProtection="1">
      <alignment vertical="center"/>
    </xf>
    <xf numFmtId="0" fontId="56" fillId="0" borderId="0" xfId="0" applyFont="1" applyFill="1" applyBorder="1" applyProtection="1">
      <alignment vertical="center"/>
    </xf>
    <xf numFmtId="184" fontId="56" fillId="0" borderId="105" xfId="0" applyNumberFormat="1" applyFont="1" applyFill="1" applyBorder="1" applyProtection="1">
      <alignment vertical="center"/>
    </xf>
    <xf numFmtId="184" fontId="56" fillId="0" borderId="137" xfId="0" applyNumberFormat="1" applyFont="1" applyFill="1" applyBorder="1" applyProtection="1">
      <alignment vertical="center"/>
    </xf>
    <xf numFmtId="184" fontId="56" fillId="0" borderId="139" xfId="0" applyNumberFormat="1" applyFont="1" applyFill="1" applyBorder="1" applyProtection="1">
      <alignment vertical="center"/>
    </xf>
    <xf numFmtId="183" fontId="56" fillId="0" borderId="2" xfId="0" applyNumberFormat="1" applyFont="1" applyFill="1" applyBorder="1" applyProtection="1">
      <alignment vertical="center"/>
    </xf>
    <xf numFmtId="0" fontId="56" fillId="0" borderId="2" xfId="0" applyFont="1" applyFill="1" applyBorder="1" applyAlignment="1" applyProtection="1">
      <alignment horizontal="center" vertical="center" shrinkToFit="1"/>
    </xf>
    <xf numFmtId="0" fontId="56" fillId="0" borderId="0" xfId="0" applyFont="1" applyBorder="1" applyAlignment="1" applyProtection="1">
      <alignment vertical="center"/>
    </xf>
    <xf numFmtId="185" fontId="56" fillId="0" borderId="57" xfId="0" applyNumberFormat="1" applyFont="1" applyFill="1" applyBorder="1" applyProtection="1">
      <alignment vertical="center"/>
    </xf>
    <xf numFmtId="183" fontId="56" fillId="0" borderId="0" xfId="0" applyNumberFormat="1" applyFont="1" applyFill="1" applyProtection="1">
      <alignment vertical="center"/>
    </xf>
    <xf numFmtId="0" fontId="56" fillId="0" borderId="156" xfId="0" applyFont="1" applyFill="1" applyBorder="1" applyAlignment="1" applyProtection="1">
      <alignment horizontal="center" vertical="center"/>
    </xf>
    <xf numFmtId="0" fontId="56" fillId="0" borderId="157" xfId="0" applyFont="1" applyFill="1" applyBorder="1" applyAlignment="1" applyProtection="1">
      <alignment horizontal="center" vertical="center"/>
    </xf>
    <xf numFmtId="0" fontId="56" fillId="0" borderId="158" xfId="0" applyFont="1" applyFill="1" applyBorder="1" applyAlignment="1" applyProtection="1">
      <alignment horizontal="center" vertical="center"/>
    </xf>
    <xf numFmtId="0" fontId="56" fillId="0" borderId="159" xfId="0" applyFont="1" applyFill="1" applyBorder="1" applyProtection="1">
      <alignment vertical="center"/>
    </xf>
    <xf numFmtId="0" fontId="56" fillId="0" borderId="160" xfId="0" applyFont="1" applyFill="1" applyBorder="1" applyProtection="1">
      <alignment vertical="center"/>
    </xf>
    <xf numFmtId="184" fontId="56" fillId="0" borderId="131" xfId="0" applyNumberFormat="1" applyFont="1" applyFill="1" applyBorder="1" applyProtection="1">
      <alignment vertical="center"/>
    </xf>
    <xf numFmtId="184" fontId="56" fillId="0" borderId="89" xfId="0" applyNumberFormat="1" applyFont="1" applyFill="1" applyBorder="1" applyProtection="1">
      <alignment vertical="center"/>
    </xf>
    <xf numFmtId="184" fontId="56" fillId="51" borderId="131" xfId="0" applyNumberFormat="1" applyFont="1" applyFill="1" applyBorder="1" applyProtection="1">
      <alignment vertical="center"/>
    </xf>
    <xf numFmtId="184" fontId="56" fillId="51" borderId="79" xfId="0" applyNumberFormat="1" applyFont="1" applyFill="1" applyBorder="1" applyProtection="1">
      <alignment vertical="center"/>
    </xf>
    <xf numFmtId="0" fontId="56" fillId="0" borderId="163" xfId="0" applyFont="1" applyFill="1" applyBorder="1" applyAlignment="1" applyProtection="1">
      <alignment horizontal="center" vertical="center"/>
    </xf>
    <xf numFmtId="184" fontId="56" fillId="51" borderId="161" xfId="0" applyNumberFormat="1" applyFont="1" applyFill="1" applyBorder="1" applyProtection="1">
      <alignment vertical="center"/>
    </xf>
    <xf numFmtId="184" fontId="56" fillId="51" borderId="121" xfId="0" applyNumberFormat="1" applyFont="1" applyFill="1" applyBorder="1" applyProtection="1">
      <alignment vertical="center"/>
    </xf>
    <xf numFmtId="184" fontId="56" fillId="51" borderId="131" xfId="0" applyNumberFormat="1" applyFont="1" applyFill="1" applyBorder="1" applyAlignment="1" applyProtection="1">
      <alignment horizontal="right" vertical="top"/>
    </xf>
    <xf numFmtId="184" fontId="56" fillId="51" borderId="79" xfId="0" applyNumberFormat="1" applyFont="1" applyFill="1" applyBorder="1" applyAlignment="1" applyProtection="1">
      <alignment horizontal="right" vertical="top"/>
    </xf>
    <xf numFmtId="0" fontId="64" fillId="48" borderId="57" xfId="0" applyFont="1" applyFill="1" applyBorder="1" applyAlignment="1" applyProtection="1">
      <alignment horizontal="center" vertical="center" wrapText="1" shrinkToFit="1"/>
    </xf>
    <xf numFmtId="184" fontId="67" fillId="0" borderId="69" xfId="0" applyNumberFormat="1" applyFont="1" applyFill="1" applyBorder="1" applyAlignment="1" applyProtection="1">
      <alignment vertical="center" shrinkToFit="1"/>
    </xf>
    <xf numFmtId="0" fontId="56" fillId="50" borderId="2" xfId="0" applyFont="1" applyFill="1" applyBorder="1" applyAlignment="1" applyProtection="1">
      <alignment horizontal="center" vertical="center"/>
      <protection locked="0"/>
    </xf>
    <xf numFmtId="0" fontId="58" fillId="0" borderId="0" xfId="0" applyFont="1" applyFill="1" applyAlignment="1" applyProtection="1">
      <alignment horizontal="center" vertical="center"/>
    </xf>
    <xf numFmtId="0" fontId="57" fillId="48" borderId="1"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6" fillId="48" borderId="46" xfId="0" applyFont="1" applyFill="1" applyBorder="1" applyAlignment="1" applyProtection="1">
      <alignment horizontal="center" vertical="center"/>
    </xf>
    <xf numFmtId="0" fontId="56" fillId="48" borderId="47" xfId="0" applyFont="1" applyFill="1" applyBorder="1" applyAlignment="1" applyProtection="1">
      <alignment horizontal="center" vertical="center"/>
    </xf>
    <xf numFmtId="0" fontId="56" fillId="50" borderId="46" xfId="0" applyFont="1" applyFill="1" applyBorder="1" applyAlignment="1" applyProtection="1">
      <alignment horizontal="center" vertical="center"/>
    </xf>
    <xf numFmtId="0" fontId="56" fillId="50" borderId="1" xfId="0" applyFont="1" applyFill="1" applyBorder="1" applyAlignment="1" applyProtection="1">
      <alignment horizontal="center" vertical="center"/>
    </xf>
    <xf numFmtId="0" fontId="56" fillId="50" borderId="47" xfId="0" applyFont="1" applyFill="1" applyBorder="1" applyAlignment="1" applyProtection="1">
      <alignment horizontal="center" vertical="center"/>
    </xf>
    <xf numFmtId="0" fontId="56" fillId="48" borderId="131" xfId="0" applyFont="1" applyFill="1" applyBorder="1" applyAlignment="1" applyProtection="1">
      <alignment horizontal="center" vertical="center"/>
    </xf>
    <xf numFmtId="0" fontId="56" fillId="48" borderId="88" xfId="0" applyFont="1" applyFill="1" applyBorder="1" applyAlignment="1" applyProtection="1">
      <alignment horizontal="center" vertical="center"/>
    </xf>
    <xf numFmtId="0" fontId="56" fillId="48" borderId="89" xfId="0" applyFont="1" applyFill="1" applyBorder="1" applyAlignment="1" applyProtection="1">
      <alignment horizontal="center" vertical="center"/>
    </xf>
    <xf numFmtId="0" fontId="56" fillId="48" borderId="2" xfId="0" applyFont="1" applyFill="1" applyBorder="1" applyAlignment="1" applyProtection="1">
      <alignment horizontal="center" vertical="center"/>
    </xf>
    <xf numFmtId="0" fontId="57" fillId="48" borderId="46" xfId="0" applyFont="1" applyFill="1" applyBorder="1" applyAlignment="1" applyProtection="1">
      <alignment horizontal="center" vertical="center" wrapText="1"/>
    </xf>
    <xf numFmtId="0" fontId="57" fillId="48" borderId="54" xfId="0" applyFont="1" applyFill="1" applyBorder="1" applyAlignment="1" applyProtection="1">
      <alignment horizontal="center" vertical="center"/>
    </xf>
    <xf numFmtId="0" fontId="57" fillId="48" borderId="56" xfId="0" applyFont="1" applyFill="1" applyBorder="1" applyAlignment="1" applyProtection="1">
      <alignment horizontal="center" vertical="center"/>
    </xf>
    <xf numFmtId="0" fontId="57" fillId="48" borderId="49" xfId="0" applyFont="1" applyFill="1" applyBorder="1" applyAlignment="1" applyProtection="1">
      <alignment horizontal="center" vertical="center" wrapText="1"/>
    </xf>
    <xf numFmtId="0" fontId="57" fillId="48" borderId="5" xfId="0" applyFont="1" applyFill="1" applyBorder="1" applyAlignment="1" applyProtection="1">
      <alignment horizontal="center" vertical="center" wrapText="1"/>
    </xf>
    <xf numFmtId="0" fontId="57" fillId="48" borderId="49" xfId="0" applyFont="1" applyFill="1" applyBorder="1" applyAlignment="1" applyProtection="1">
      <alignment horizontal="center" vertical="center"/>
    </xf>
    <xf numFmtId="0" fontId="57" fillId="48" borderId="5" xfId="0" applyFont="1" applyFill="1" applyBorder="1" applyAlignment="1" applyProtection="1">
      <alignment horizontal="center" vertical="center"/>
    </xf>
    <xf numFmtId="0" fontId="57" fillId="0" borderId="0" xfId="0" applyFont="1" applyFill="1" applyBorder="1" applyAlignment="1" applyProtection="1">
      <alignment vertical="center" wrapText="1"/>
    </xf>
    <xf numFmtId="0" fontId="57" fillId="48" borderId="47" xfId="0" applyFont="1" applyFill="1" applyBorder="1" applyAlignment="1" applyProtection="1">
      <alignment horizontal="center" vertical="center" wrapText="1"/>
    </xf>
    <xf numFmtId="0" fontId="57" fillId="48" borderId="47" xfId="0" applyFont="1" applyFill="1" applyBorder="1" applyAlignment="1" applyProtection="1">
      <alignment horizontal="center" vertical="center"/>
    </xf>
    <xf numFmtId="0" fontId="57" fillId="48" borderId="60" xfId="0" applyFont="1" applyFill="1" applyBorder="1" applyAlignment="1" applyProtection="1">
      <alignment horizontal="center" vertical="center"/>
    </xf>
    <xf numFmtId="0" fontId="57" fillId="48" borderId="61" xfId="0" applyFont="1" applyFill="1" applyBorder="1" applyAlignment="1" applyProtection="1">
      <alignment horizontal="center" vertical="center"/>
    </xf>
    <xf numFmtId="0" fontId="57" fillId="0" borderId="0" xfId="0" applyFont="1" applyFill="1" applyBorder="1" applyAlignment="1" applyProtection="1">
      <alignment horizontal="left" vertical="center" shrinkToFit="1"/>
    </xf>
    <xf numFmtId="0" fontId="57" fillId="48" borderId="55" xfId="0" applyFont="1" applyFill="1" applyBorder="1" applyAlignment="1" applyProtection="1">
      <alignment horizontal="center" vertical="center"/>
    </xf>
    <xf numFmtId="0" fontId="57" fillId="48" borderId="57" xfId="0" applyFont="1" applyFill="1" applyBorder="1" applyAlignment="1" applyProtection="1">
      <alignment horizontal="center" vertical="center"/>
    </xf>
    <xf numFmtId="0" fontId="56" fillId="0" borderId="155" xfId="0" applyFont="1" applyFill="1" applyBorder="1" applyAlignment="1" applyProtection="1">
      <alignment horizontal="center" vertical="center"/>
    </xf>
    <xf numFmtId="0" fontId="56" fillId="0" borderId="162" xfId="0" applyFont="1" applyFill="1" applyBorder="1" applyAlignment="1" applyProtection="1">
      <alignment horizontal="center" vertical="center"/>
    </xf>
    <xf numFmtId="186" fontId="56" fillId="0" borderId="58" xfId="0" applyNumberFormat="1" applyFont="1" applyFill="1" applyBorder="1" applyAlignment="1" applyProtection="1">
      <alignment horizontal="center" vertical="center"/>
    </xf>
    <xf numFmtId="186" fontId="56" fillId="0" borderId="133" xfId="0" applyNumberFormat="1" applyFont="1" applyFill="1" applyBorder="1" applyAlignment="1" applyProtection="1">
      <alignment horizontal="center" vertical="center"/>
    </xf>
    <xf numFmtId="0" fontId="60" fillId="0" borderId="54" xfId="0" applyFont="1" applyFill="1" applyBorder="1" applyAlignment="1" applyProtection="1">
      <alignment horizontal="center" vertical="center" wrapText="1" shrinkToFit="1"/>
    </xf>
    <xf numFmtId="0" fontId="60" fillId="0" borderId="101" xfId="0" applyFont="1" applyFill="1" applyBorder="1" applyAlignment="1" applyProtection="1">
      <alignment horizontal="center" vertical="center" shrinkToFit="1"/>
    </xf>
    <xf numFmtId="0" fontId="60" fillId="0" borderId="56" xfId="0" applyFont="1" applyFill="1" applyBorder="1" applyAlignment="1" applyProtection="1">
      <alignment horizontal="center" vertical="center" shrinkToFit="1"/>
    </xf>
    <xf numFmtId="0" fontId="60" fillId="0" borderId="2" xfId="0" applyFont="1" applyFill="1" applyBorder="1" applyAlignment="1" applyProtection="1">
      <alignment horizontal="center" vertical="center" shrinkToFit="1"/>
    </xf>
    <xf numFmtId="0" fontId="60" fillId="0" borderId="101" xfId="0" applyFont="1" applyFill="1" applyBorder="1" applyAlignment="1" applyProtection="1">
      <alignment horizontal="center" vertical="center" wrapText="1" shrinkToFit="1"/>
    </xf>
    <xf numFmtId="0" fontId="56" fillId="0" borderId="55" xfId="0" applyFont="1" applyFill="1" applyBorder="1" applyAlignment="1" applyProtection="1">
      <alignment horizontal="center" vertical="center" wrapText="1" shrinkToFit="1"/>
    </xf>
    <xf numFmtId="0" fontId="56" fillId="0" borderId="57" xfId="0" applyFont="1" applyFill="1" applyBorder="1" applyAlignment="1" applyProtection="1">
      <alignment horizontal="center" vertical="center" shrinkToFit="1"/>
    </xf>
    <xf numFmtId="0" fontId="56" fillId="0" borderId="164" xfId="0" applyFont="1" applyFill="1" applyBorder="1" applyAlignment="1" applyProtection="1">
      <alignment horizontal="center" vertical="center" shrinkToFit="1"/>
    </xf>
    <xf numFmtId="0" fontId="56" fillId="0" borderId="82" xfId="0" applyFont="1" applyFill="1" applyBorder="1" applyAlignment="1" applyProtection="1">
      <alignment horizontal="center" vertical="center" shrinkToFit="1"/>
    </xf>
    <xf numFmtId="0" fontId="57" fillId="48" borderId="104" xfId="0" applyFont="1" applyFill="1" applyBorder="1" applyAlignment="1" applyProtection="1">
      <alignment horizontal="center" vertical="center" wrapText="1"/>
    </xf>
    <xf numFmtId="0" fontId="57" fillId="48" borderId="123" xfId="0" applyFont="1" applyFill="1" applyBorder="1" applyAlignment="1" applyProtection="1">
      <alignment horizontal="center" vertical="center" wrapText="1"/>
    </xf>
    <xf numFmtId="0" fontId="60" fillId="48" borderId="49" xfId="0" applyFont="1" applyFill="1" applyBorder="1" applyAlignment="1" applyProtection="1">
      <alignment horizontal="center" vertical="center" wrapText="1"/>
    </xf>
    <xf numFmtId="0" fontId="60" fillId="48" borderId="5" xfId="0" applyFont="1" applyFill="1" applyBorder="1" applyAlignment="1" applyProtection="1">
      <alignment horizontal="center" vertical="center" wrapText="1"/>
    </xf>
    <xf numFmtId="0" fontId="57" fillId="48" borderId="2" xfId="0" applyFont="1" applyFill="1" applyBorder="1" applyAlignment="1" applyProtection="1">
      <alignment horizontal="center" vertical="center" wrapText="1"/>
    </xf>
    <xf numFmtId="0" fontId="57" fillId="48" borderId="119" xfId="0" applyFont="1" applyFill="1" applyBorder="1" applyAlignment="1" applyProtection="1">
      <alignment horizontal="center" vertical="center"/>
    </xf>
    <xf numFmtId="0" fontId="57" fillId="48" borderId="125" xfId="0" applyFont="1" applyFill="1" applyBorder="1" applyAlignment="1" applyProtection="1">
      <alignment horizontal="center" vertical="center"/>
    </xf>
    <xf numFmtId="0" fontId="57" fillId="48" borderId="126" xfId="0" applyFont="1" applyFill="1" applyBorder="1" applyAlignment="1" applyProtection="1">
      <alignment horizontal="center" vertical="center"/>
    </xf>
    <xf numFmtId="0" fontId="57" fillId="48" borderId="127" xfId="0" applyFont="1" applyFill="1" applyBorder="1" applyAlignment="1" applyProtection="1">
      <alignment horizontal="center" vertical="center"/>
    </xf>
    <xf numFmtId="0" fontId="57" fillId="48" borderId="128" xfId="0" applyFont="1" applyFill="1" applyBorder="1" applyAlignment="1" applyProtection="1">
      <alignment horizontal="center" vertical="center"/>
    </xf>
    <xf numFmtId="0" fontId="57" fillId="48" borderId="107" xfId="0" applyFont="1" applyFill="1" applyBorder="1" applyAlignment="1" applyProtection="1">
      <alignment horizontal="center" vertical="center"/>
    </xf>
    <xf numFmtId="0" fontId="57" fillId="48" borderId="124" xfId="0" applyFont="1" applyFill="1" applyBorder="1" applyAlignment="1" applyProtection="1">
      <alignment horizontal="center" vertical="center"/>
    </xf>
    <xf numFmtId="0" fontId="56" fillId="48" borderId="106" xfId="0" applyFont="1" applyFill="1" applyBorder="1" applyAlignment="1" applyProtection="1">
      <alignment horizontal="center" vertical="center" shrinkToFit="1"/>
    </xf>
    <xf numFmtId="0" fontId="56" fillId="48" borderId="107" xfId="0" applyFont="1" applyFill="1" applyBorder="1" applyAlignment="1" applyProtection="1">
      <alignment horizontal="center" vertical="center" shrinkToFit="1"/>
    </xf>
    <xf numFmtId="0" fontId="57" fillId="48" borderId="2" xfId="0" applyFont="1" applyFill="1" applyBorder="1" applyAlignment="1" applyProtection="1">
      <alignment horizontal="center" vertical="center" shrinkToFit="1"/>
    </xf>
    <xf numFmtId="0" fontId="57" fillId="0" borderId="0" xfId="0" applyFont="1" applyFill="1" applyBorder="1" applyAlignment="1" applyProtection="1">
      <alignment horizontal="left" vertical="center" wrapText="1" shrinkToFit="1"/>
    </xf>
    <xf numFmtId="0" fontId="56" fillId="0" borderId="110" xfId="0" applyFont="1" applyFill="1" applyBorder="1" applyAlignment="1" applyProtection="1">
      <alignment horizontal="center" vertical="center"/>
    </xf>
    <xf numFmtId="0" fontId="60" fillId="0" borderId="57" xfId="0" applyFont="1" applyFill="1" applyBorder="1" applyAlignment="1" applyProtection="1">
      <alignment horizontal="center" vertical="center" wrapText="1"/>
    </xf>
    <xf numFmtId="0" fontId="57" fillId="0" borderId="106" xfId="0" applyFont="1" applyFill="1" applyBorder="1" applyAlignment="1" applyProtection="1">
      <alignment horizontal="center" vertical="center"/>
    </xf>
    <xf numFmtId="0" fontId="57" fillId="0" borderId="107" xfId="0" applyFont="1" applyFill="1" applyBorder="1" applyAlignment="1" applyProtection="1">
      <alignment horizontal="center" vertical="center"/>
    </xf>
    <xf numFmtId="0" fontId="57" fillId="0" borderId="55" xfId="0" applyFont="1" applyFill="1" applyBorder="1" applyAlignment="1" applyProtection="1">
      <alignment horizontal="center" vertical="center"/>
    </xf>
    <xf numFmtId="0" fontId="57" fillId="0" borderId="57" xfId="0" applyFont="1" applyFill="1" applyBorder="1" applyAlignment="1" applyProtection="1">
      <alignment horizontal="center" vertical="center"/>
    </xf>
    <xf numFmtId="0" fontId="57" fillId="0" borderId="101"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52" xfId="0"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46" xfId="0" applyFont="1" applyFill="1" applyBorder="1" applyAlignment="1" applyProtection="1">
      <alignment horizontal="center" vertical="center"/>
    </xf>
    <xf numFmtId="0" fontId="60" fillId="0" borderId="91" xfId="0" applyFont="1" applyBorder="1" applyAlignment="1" applyProtection="1">
      <alignment horizontal="center" vertical="center" wrapText="1"/>
    </xf>
    <xf numFmtId="0" fontId="60" fillId="0" borderId="100" xfId="0" applyFont="1" applyBorder="1" applyAlignment="1" applyProtection="1">
      <alignment horizontal="center" vertical="center" wrapText="1"/>
    </xf>
    <xf numFmtId="0" fontId="60" fillId="0" borderId="93" xfId="0" applyFont="1" applyBorder="1" applyAlignment="1" applyProtection="1">
      <alignment horizontal="center" vertical="center" wrapText="1"/>
    </xf>
    <xf numFmtId="0" fontId="60" fillId="0" borderId="4" xfId="0" applyFont="1" applyBorder="1" applyAlignment="1" applyProtection="1">
      <alignment horizontal="center" vertical="center" wrapText="1"/>
    </xf>
    <xf numFmtId="0" fontId="60" fillId="0" borderId="134" xfId="0" applyFont="1" applyBorder="1" applyAlignment="1" applyProtection="1">
      <alignment horizontal="center" vertical="center" wrapText="1"/>
    </xf>
    <xf numFmtId="0" fontId="60" fillId="0" borderId="135" xfId="0" applyFont="1" applyBorder="1" applyAlignment="1" applyProtection="1">
      <alignment horizontal="center" vertical="center" wrapText="1"/>
    </xf>
    <xf numFmtId="0" fontId="57" fillId="0" borderId="49" xfId="0" applyFont="1" applyFill="1" applyBorder="1" applyAlignment="1" applyProtection="1">
      <alignment horizontal="center" vertical="center" wrapText="1"/>
    </xf>
    <xf numFmtId="0" fontId="57" fillId="0" borderId="52" xfId="0" applyFont="1" applyFill="1" applyBorder="1" applyAlignment="1" applyProtection="1">
      <alignment horizontal="center" vertical="center" wrapText="1"/>
    </xf>
    <xf numFmtId="0" fontId="57" fillId="0" borderId="3" xfId="0" applyFont="1" applyFill="1" applyBorder="1" applyAlignment="1" applyProtection="1">
      <alignment horizontal="center" vertical="center" wrapText="1"/>
    </xf>
    <xf numFmtId="0" fontId="57" fillId="0" borderId="4" xfId="0" applyFont="1" applyFill="1" applyBorder="1" applyAlignment="1" applyProtection="1">
      <alignment horizontal="center" vertical="center" wrapText="1"/>
    </xf>
    <xf numFmtId="0" fontId="57" fillId="0" borderId="5" xfId="0" applyFont="1" applyFill="1" applyBorder="1" applyAlignment="1" applyProtection="1">
      <alignment horizontal="center" vertical="center" wrapText="1"/>
    </xf>
    <xf numFmtId="0" fontId="57" fillId="0" borderId="6" xfId="0" applyFont="1" applyFill="1" applyBorder="1" applyAlignment="1" applyProtection="1">
      <alignment horizontal="center" vertical="center" wrapText="1"/>
    </xf>
    <xf numFmtId="0" fontId="56" fillId="0" borderId="134" xfId="0" applyFont="1" applyFill="1" applyBorder="1" applyAlignment="1" applyProtection="1">
      <alignment horizontal="center" vertical="center" shrinkToFit="1"/>
    </xf>
    <xf numFmtId="0" fontId="56" fillId="0" borderId="135" xfId="0" applyFont="1" applyFill="1" applyBorder="1" applyAlignment="1" applyProtection="1">
      <alignment horizontal="center" vertical="center" shrinkToFit="1"/>
    </xf>
    <xf numFmtId="0" fontId="56" fillId="0" borderId="54" xfId="0" applyFont="1" applyBorder="1" applyAlignment="1" applyProtection="1">
      <alignment horizontal="center" vertical="center" shrinkToFit="1"/>
    </xf>
    <xf numFmtId="0" fontId="56" fillId="0" borderId="101" xfId="0" applyFont="1" applyBorder="1" applyAlignment="1" applyProtection="1">
      <alignment horizontal="center" vertical="center" shrinkToFit="1"/>
    </xf>
    <xf numFmtId="184" fontId="56" fillId="51" borderId="51" xfId="0" applyNumberFormat="1" applyFont="1" applyFill="1" applyBorder="1" applyAlignment="1" applyProtection="1">
      <alignment horizontal="center" vertical="center"/>
    </xf>
    <xf numFmtId="0" fontId="56" fillId="51" borderId="113" xfId="0" applyFont="1" applyFill="1" applyBorder="1" applyAlignment="1" applyProtection="1">
      <alignment horizontal="center" vertical="center"/>
    </xf>
    <xf numFmtId="0" fontId="60" fillId="0" borderId="67" xfId="0" applyFont="1" applyFill="1" applyBorder="1" applyAlignment="1" applyProtection="1">
      <alignment horizontal="center" vertical="center" wrapText="1"/>
    </xf>
    <xf numFmtId="0" fontId="60" fillId="0" borderId="70" xfId="0" applyFont="1" applyFill="1" applyBorder="1" applyAlignment="1" applyProtection="1">
      <alignment horizontal="center" vertical="center" wrapText="1"/>
    </xf>
    <xf numFmtId="0" fontId="60" fillId="0" borderId="98" xfId="0" applyFont="1" applyFill="1" applyBorder="1" applyAlignment="1" applyProtection="1">
      <alignment horizontal="center" vertical="center" wrapText="1"/>
    </xf>
    <xf numFmtId="0" fontId="60" fillId="0" borderId="99" xfId="0" applyFont="1" applyFill="1" applyBorder="1" applyAlignment="1" applyProtection="1">
      <alignment horizontal="center" vertical="center" wrapText="1"/>
    </xf>
    <xf numFmtId="0" fontId="60" fillId="0" borderId="108" xfId="0" applyFont="1" applyFill="1" applyBorder="1" applyAlignment="1" applyProtection="1">
      <alignment horizontal="center" vertical="center" wrapText="1"/>
    </xf>
    <xf numFmtId="0" fontId="57" fillId="0" borderId="91" xfId="0" applyFont="1" applyFill="1" applyBorder="1" applyAlignment="1" applyProtection="1">
      <alignment horizontal="center" vertical="center" wrapText="1"/>
    </xf>
    <xf numFmtId="0" fontId="57" fillId="0" borderId="100" xfId="0" applyFont="1" applyFill="1" applyBorder="1" applyAlignment="1" applyProtection="1">
      <alignment horizontal="center" vertical="center"/>
    </xf>
    <xf numFmtId="0" fontId="57" fillId="0" borderId="93" xfId="0" applyFont="1" applyFill="1" applyBorder="1" applyAlignment="1" applyProtection="1">
      <alignment horizontal="center" vertical="center"/>
    </xf>
    <xf numFmtId="0" fontId="57" fillId="0" borderId="4" xfId="0" applyFont="1" applyFill="1" applyBorder="1" applyAlignment="1" applyProtection="1">
      <alignment horizontal="center" vertical="center"/>
    </xf>
    <xf numFmtId="0" fontId="57" fillId="0" borderId="102" xfId="0" applyFont="1" applyFill="1" applyBorder="1" applyAlignment="1" applyProtection="1">
      <alignment horizontal="center" vertical="center"/>
    </xf>
    <xf numFmtId="0" fontId="56" fillId="51" borderId="96" xfId="0" applyFont="1" applyFill="1" applyBorder="1" applyAlignment="1" applyProtection="1">
      <alignment horizontal="center" vertical="center"/>
    </xf>
    <xf numFmtId="0" fontId="56" fillId="51" borderId="118" xfId="0" applyFont="1" applyFill="1" applyBorder="1" applyAlignment="1" applyProtection="1">
      <alignment horizontal="center" vertical="center"/>
    </xf>
    <xf numFmtId="0" fontId="57" fillId="0" borderId="91" xfId="0" applyFont="1" applyFill="1" applyBorder="1" applyAlignment="1" applyProtection="1">
      <alignment horizontal="center" vertical="center" wrapText="1" shrinkToFit="1"/>
    </xf>
    <xf numFmtId="0" fontId="57" fillId="0" borderId="111" xfId="0" applyFont="1" applyFill="1" applyBorder="1" applyAlignment="1" applyProtection="1">
      <alignment horizontal="center" vertical="center" shrinkToFit="1"/>
    </xf>
    <xf numFmtId="0" fontId="57" fillId="0" borderId="102" xfId="0" applyFont="1" applyFill="1" applyBorder="1" applyAlignment="1" applyProtection="1">
      <alignment horizontal="center" vertical="center" shrinkToFit="1"/>
    </xf>
    <xf numFmtId="0" fontId="57" fillId="0" borderId="129" xfId="0" applyFont="1" applyFill="1" applyBorder="1" applyAlignment="1" applyProtection="1">
      <alignment horizontal="center" vertical="center" shrinkToFit="1"/>
    </xf>
    <xf numFmtId="0" fontId="56" fillId="51" borderId="105" xfId="0" applyFont="1" applyFill="1" applyBorder="1" applyAlignment="1" applyProtection="1">
      <alignment horizontal="center" vertical="center"/>
    </xf>
    <xf numFmtId="0" fontId="60" fillId="0" borderId="150" xfId="0" applyFont="1" applyFill="1" applyBorder="1" applyAlignment="1" applyProtection="1">
      <alignment horizontal="center" vertical="center" wrapText="1" shrinkToFit="1"/>
    </xf>
    <xf numFmtId="0" fontId="60" fillId="0" borderId="152" xfId="0" applyFont="1" applyFill="1" applyBorder="1" applyAlignment="1" applyProtection="1">
      <alignment horizontal="center" vertical="center" wrapText="1" shrinkToFit="1"/>
    </xf>
    <xf numFmtId="0" fontId="60" fillId="0" borderId="46" xfId="0" applyFont="1" applyFill="1" applyBorder="1" applyAlignment="1" applyProtection="1">
      <alignment horizontal="center" vertical="center" wrapText="1" shrinkToFit="1"/>
    </xf>
    <xf numFmtId="0" fontId="60" fillId="0" borderId="153" xfId="0" applyFont="1" applyFill="1" applyBorder="1" applyAlignment="1" applyProtection="1">
      <alignment horizontal="center" vertical="center" wrapText="1" shrinkToFit="1"/>
    </xf>
    <xf numFmtId="0" fontId="56" fillId="0" borderId="98" xfId="0" applyFont="1" applyFill="1" applyBorder="1" applyAlignment="1" applyProtection="1">
      <alignment horizontal="center" vertical="center" shrinkToFit="1"/>
    </xf>
    <xf numFmtId="0" fontId="56" fillId="0" borderId="151" xfId="0" applyFont="1" applyFill="1" applyBorder="1" applyAlignment="1" applyProtection="1">
      <alignment horizontal="center" vertical="center" shrinkToFit="1"/>
    </xf>
    <xf numFmtId="0" fontId="60" fillId="0" borderId="46" xfId="0" applyFont="1" applyFill="1" applyBorder="1" applyAlignment="1" applyProtection="1">
      <alignment horizontal="center" vertical="center" shrinkToFit="1"/>
    </xf>
    <xf numFmtId="0" fontId="56" fillId="0" borderId="91" xfId="0" applyFont="1" applyFill="1" applyBorder="1" applyAlignment="1" applyProtection="1">
      <alignment horizontal="center" vertical="center" wrapText="1" shrinkToFit="1"/>
    </xf>
    <xf numFmtId="0" fontId="56" fillId="0" borderId="110" xfId="0" applyFont="1" applyFill="1" applyBorder="1" applyAlignment="1" applyProtection="1">
      <alignment horizontal="center" vertical="center" shrinkToFit="1"/>
    </xf>
    <xf numFmtId="0" fontId="56" fillId="0" borderId="93" xfId="0" applyFont="1" applyFill="1" applyBorder="1" applyAlignment="1" applyProtection="1">
      <alignment horizontal="center" vertical="center" shrinkToFit="1"/>
    </xf>
    <xf numFmtId="0" fontId="56" fillId="0" borderId="0" xfId="0" applyFont="1" applyFill="1" applyBorder="1" applyAlignment="1" applyProtection="1">
      <alignment horizontal="center" vertical="center" shrinkToFit="1"/>
    </xf>
    <xf numFmtId="0" fontId="65" fillId="48" borderId="2" xfId="0" applyFont="1" applyFill="1" applyBorder="1" applyAlignment="1" applyProtection="1">
      <alignment horizontal="left" vertical="center" wrapText="1"/>
    </xf>
    <xf numFmtId="0" fontId="57" fillId="0" borderId="0" xfId="0" applyFont="1" applyFill="1" applyBorder="1" applyAlignment="1" applyProtection="1">
      <alignment horizontal="left" vertical="top" wrapText="1"/>
    </xf>
    <xf numFmtId="0" fontId="57" fillId="0" borderId="0" xfId="0" applyFont="1" applyFill="1" applyBorder="1" applyAlignment="1" applyProtection="1">
      <alignment horizontal="left" vertical="top"/>
    </xf>
    <xf numFmtId="0" fontId="56" fillId="48" borderId="64" xfId="0" applyFont="1" applyFill="1" applyBorder="1" applyAlignment="1" applyProtection="1">
      <alignment horizontal="center" vertical="center"/>
    </xf>
    <xf numFmtId="0" fontId="56" fillId="48" borderId="65" xfId="0" applyFont="1" applyFill="1" applyBorder="1" applyAlignment="1" applyProtection="1">
      <alignment horizontal="center" vertical="center"/>
    </xf>
    <xf numFmtId="0" fontId="56" fillId="48" borderId="66" xfId="0" applyFont="1" applyFill="1" applyBorder="1" applyAlignment="1" applyProtection="1">
      <alignment horizontal="center" vertical="center"/>
    </xf>
    <xf numFmtId="0" fontId="57" fillId="48" borderId="2" xfId="0" applyFont="1" applyFill="1" applyBorder="1" applyAlignment="1" applyProtection="1">
      <alignment horizontal="center" vertical="center"/>
    </xf>
    <xf numFmtId="183" fontId="56" fillId="0" borderId="2" xfId="0" applyNumberFormat="1" applyFont="1" applyFill="1" applyBorder="1" applyAlignment="1" applyProtection="1">
      <alignment horizontal="center" vertical="center"/>
    </xf>
    <xf numFmtId="184" fontId="56" fillId="0" borderId="2" xfId="0" applyNumberFormat="1" applyFont="1" applyFill="1" applyBorder="1" applyAlignment="1" applyProtection="1">
      <alignment horizontal="center" vertical="center"/>
    </xf>
    <xf numFmtId="0" fontId="57" fillId="48" borderId="46" xfId="0" applyFont="1" applyFill="1" applyBorder="1" applyAlignment="1" applyProtection="1">
      <alignment horizontal="left" vertical="center" shrinkToFit="1"/>
    </xf>
    <xf numFmtId="0" fontId="57" fillId="48" borderId="47" xfId="0" applyFont="1" applyFill="1" applyBorder="1" applyAlignment="1" applyProtection="1">
      <alignment horizontal="left" vertical="center" shrinkToFit="1"/>
    </xf>
    <xf numFmtId="0" fontId="57" fillId="48" borderId="3" xfId="0" applyFont="1" applyFill="1" applyBorder="1" applyAlignment="1" applyProtection="1">
      <alignment horizontal="left" vertical="center"/>
    </xf>
    <xf numFmtId="0" fontId="57" fillId="48" borderId="4" xfId="0" applyFont="1" applyFill="1" applyBorder="1" applyAlignment="1" applyProtection="1">
      <alignment horizontal="left" vertical="center"/>
    </xf>
    <xf numFmtId="0" fontId="57" fillId="48" borderId="46" xfId="0" applyFont="1" applyFill="1" applyBorder="1" applyAlignment="1" applyProtection="1">
      <alignment horizontal="left" vertical="center"/>
    </xf>
    <xf numFmtId="0" fontId="57" fillId="48" borderId="47" xfId="0" applyFont="1" applyFill="1" applyBorder="1" applyAlignment="1" applyProtection="1">
      <alignment horizontal="left" vertical="center"/>
    </xf>
    <xf numFmtId="0" fontId="57" fillId="48" borderId="46" xfId="0" applyFont="1" applyFill="1" applyBorder="1" applyAlignment="1" applyProtection="1">
      <alignment horizontal="center" vertical="center"/>
    </xf>
    <xf numFmtId="0" fontId="57" fillId="50" borderId="46" xfId="0" applyFont="1" applyFill="1" applyBorder="1" applyAlignment="1" applyProtection="1">
      <alignment horizontal="center" vertical="center"/>
    </xf>
    <xf numFmtId="0" fontId="57" fillId="50" borderId="47" xfId="0" applyFont="1" applyFill="1" applyBorder="1" applyAlignment="1" applyProtection="1">
      <alignment horizontal="center" vertical="center"/>
    </xf>
    <xf numFmtId="0" fontId="57" fillId="0" borderId="165" xfId="0" applyFont="1" applyFill="1" applyBorder="1" applyAlignment="1" applyProtection="1">
      <alignment horizontal="center" vertical="center"/>
    </xf>
    <xf numFmtId="0" fontId="57" fillId="0" borderId="166" xfId="0" applyFont="1" applyFill="1" applyBorder="1" applyAlignment="1" applyProtection="1">
      <alignment horizontal="center" vertical="center"/>
    </xf>
    <xf numFmtId="0" fontId="62" fillId="0" borderId="2" xfId="0" applyFont="1" applyFill="1" applyBorder="1" applyAlignment="1">
      <alignment vertical="center" shrinkToFit="1"/>
    </xf>
    <xf numFmtId="0" fontId="62" fillId="50" borderId="2" xfId="0" applyFont="1" applyFill="1" applyBorder="1" applyAlignment="1" applyProtection="1">
      <alignment vertical="center" shrinkToFit="1"/>
      <protection locked="0"/>
    </xf>
    <xf numFmtId="0" fontId="62" fillId="48" borderId="64" xfId="0" applyFont="1" applyFill="1" applyBorder="1" applyAlignment="1">
      <alignment horizontal="center" vertical="center" shrinkToFit="1"/>
    </xf>
    <xf numFmtId="0" fontId="62" fillId="48" borderId="2" xfId="0" applyFont="1" applyFill="1" applyBorder="1" applyAlignment="1">
      <alignment horizontal="center" vertical="center" shrinkToFit="1"/>
    </xf>
    <xf numFmtId="0" fontId="63" fillId="48" borderId="2" xfId="0" applyFont="1" applyFill="1" applyBorder="1" applyAlignment="1">
      <alignment horizontal="center" vertical="center" wrapText="1"/>
    </xf>
    <xf numFmtId="0" fontId="62" fillId="48" borderId="2" xfId="0" applyFont="1" applyFill="1" applyBorder="1" applyAlignment="1">
      <alignment horizontal="center" vertical="center" wrapText="1"/>
    </xf>
    <xf numFmtId="0" fontId="62" fillId="48" borderId="64" xfId="0" applyFont="1" applyFill="1" applyBorder="1" applyAlignment="1">
      <alignment horizontal="center" vertical="center" wrapText="1" shrinkToFit="1"/>
    </xf>
    <xf numFmtId="0" fontId="62" fillId="48" borderId="66" xfId="0" applyFont="1" applyFill="1" applyBorder="1" applyAlignment="1">
      <alignment horizontal="center" vertical="center" shrinkToFit="1"/>
    </xf>
    <xf numFmtId="0" fontId="62" fillId="48" borderId="64" xfId="0" applyFont="1" applyFill="1" applyBorder="1" applyAlignment="1">
      <alignment horizontal="center" vertical="center"/>
    </xf>
    <xf numFmtId="0" fontId="62" fillId="48" borderId="2" xfId="0" applyFont="1" applyFill="1" applyBorder="1" applyAlignment="1">
      <alignment horizontal="center" vertical="center"/>
    </xf>
  </cellXfs>
  <cellStyles count="348">
    <cellStyle name=" 1" xfId="84"/>
    <cellStyle name="20% - アクセント 1 2" xfId="3"/>
    <cellStyle name="20% - アクセント 1 2 2" xfId="325"/>
    <cellStyle name="20% - アクセント 1 3" xfId="85"/>
    <cellStyle name="20% - アクセント 2 2" xfId="4"/>
    <cellStyle name="20% - アクセント 2 2 2" xfId="326"/>
    <cellStyle name="20% - アクセント 2 3" xfId="86"/>
    <cellStyle name="20% - アクセント 3 2" xfId="5"/>
    <cellStyle name="20% - アクセント 3 2 2" xfId="327"/>
    <cellStyle name="20% - アクセント 3 3" xfId="87"/>
    <cellStyle name="20% - アクセント 4 2" xfId="6"/>
    <cellStyle name="20% - アクセント 4 2 2" xfId="328"/>
    <cellStyle name="20% - アクセント 4 3" xfId="88"/>
    <cellStyle name="20% - アクセント 5 2" xfId="7"/>
    <cellStyle name="20% - アクセント 5 3" xfId="89"/>
    <cellStyle name="20% - アクセント 6 2" xfId="8"/>
    <cellStyle name="20% - アクセント 6 2 2" xfId="329"/>
    <cellStyle name="20% - アクセント 6 3" xfId="90"/>
    <cellStyle name="40% - アクセント 1 2" xfId="9"/>
    <cellStyle name="40% - アクセント 1 2 2" xfId="330"/>
    <cellStyle name="40% - アクセント 1 3" xfId="91"/>
    <cellStyle name="40% - アクセント 2 2" xfId="10"/>
    <cellStyle name="40% - アクセント 2 3" xfId="92"/>
    <cellStyle name="40% - アクセント 3 2" xfId="11"/>
    <cellStyle name="40% - アクセント 3 2 2" xfId="331"/>
    <cellStyle name="40% - アクセント 3 3" xfId="93"/>
    <cellStyle name="40% - アクセント 4 2" xfId="12"/>
    <cellStyle name="40% - アクセント 4 2 2" xfId="332"/>
    <cellStyle name="40% - アクセント 4 3" xfId="94"/>
    <cellStyle name="40% - アクセント 5 2" xfId="13"/>
    <cellStyle name="40% - アクセント 5 3" xfId="95"/>
    <cellStyle name="40% - アクセント 6 2" xfId="14"/>
    <cellStyle name="40% - アクセント 6 2 2" xfId="333"/>
    <cellStyle name="40% - アクセント 6 3" xfId="96"/>
    <cellStyle name="60% - アクセント 1 2" xfId="15"/>
    <cellStyle name="60% - アクセント 1 2 2" xfId="334"/>
    <cellStyle name="60% - アクセント 1 3" xfId="97"/>
    <cellStyle name="60% - アクセント 2 2" xfId="16"/>
    <cellStyle name="60% - アクセント 2 3" xfId="98"/>
    <cellStyle name="60% - アクセント 3 2" xfId="17"/>
    <cellStyle name="60% - アクセント 3 2 2" xfId="335"/>
    <cellStyle name="60% - アクセント 3 3" xfId="99"/>
    <cellStyle name="60% - アクセント 4 2" xfId="18"/>
    <cellStyle name="60% - アクセント 4 2 2" xfId="336"/>
    <cellStyle name="60% - アクセント 4 3" xfId="100"/>
    <cellStyle name="60% - アクセント 5 2" xfId="19"/>
    <cellStyle name="60% - アクセント 5 3" xfId="101"/>
    <cellStyle name="60% - アクセント 6 2" xfId="20"/>
    <cellStyle name="60% - アクセント 6 2 2" xfId="337"/>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47"/>
    <cellStyle name="Header2 2 2 3" xfId="275"/>
    <cellStyle name="Header2 2 3" xfId="192"/>
    <cellStyle name="Header2 2 3 2" xfId="257"/>
    <cellStyle name="Header2 2 3 3" xfId="283"/>
    <cellStyle name="Header2 2 4" xfId="216"/>
    <cellStyle name="Header2 2 5" xfId="243"/>
    <cellStyle name="Header2 2 6" xfId="228"/>
    <cellStyle name="Header2 3" xfId="106"/>
    <cellStyle name="Header2 3 2" xfId="177"/>
    <cellStyle name="Header2 3 2 2" xfId="249"/>
    <cellStyle name="Header2 3 2 3" xfId="277"/>
    <cellStyle name="Header2 3 2 4" xfId="301"/>
    <cellStyle name="Header2 3 3" xfId="232"/>
    <cellStyle name="Header2 3 4" xfId="233"/>
    <cellStyle name="Header2 4" xfId="174"/>
    <cellStyle name="Header2 4 2" xfId="246"/>
    <cellStyle name="Header2 4 3" xfId="274"/>
    <cellStyle name="Header2 5" xfId="193"/>
    <cellStyle name="Header2 5 2" xfId="258"/>
    <cellStyle name="Header2 5 3" xfId="284"/>
    <cellStyle name="Header2 6" xfId="215"/>
    <cellStyle name="Header2 7" xfId="244"/>
    <cellStyle name="Header2 8" xfId="245"/>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38"/>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39"/>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0"/>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59"/>
    <cellStyle name="メモ 2 2 3" xfId="285"/>
    <cellStyle name="メモ 2 2 4" xfId="306"/>
    <cellStyle name="メモ 2 3" xfId="195"/>
    <cellStyle name="メモ 2 3 2" xfId="260"/>
    <cellStyle name="メモ 2 3 3" xfId="286"/>
    <cellStyle name="メモ 2 3 4" xfId="307"/>
    <cellStyle name="メモ 2 4" xfId="220"/>
    <cellStyle name="メモ 2 5" xfId="256"/>
    <cellStyle name="メモ 2 6" xfId="254"/>
    <cellStyle name="メモ 3" xfId="122"/>
    <cellStyle name="メモ 3 2" xfId="176"/>
    <cellStyle name="メモ 3 2 2" xfId="248"/>
    <cellStyle name="メモ 3 2 3" xfId="276"/>
    <cellStyle name="メモ 3 2 4" xfId="300"/>
    <cellStyle name="メモ 3 3" xfId="196"/>
    <cellStyle name="メモ 3 3 2" xfId="261"/>
    <cellStyle name="メモ 3 3 3" xfId="287"/>
    <cellStyle name="メモ 3 3 4" xfId="308"/>
    <cellStyle name="メモ 3 4" xfId="234"/>
    <cellStyle name="メモ 3 5" xfId="218"/>
    <cellStyle name="メモ 3 6" xfId="219"/>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2"/>
    <cellStyle name="計算 2 2 3" xfId="288"/>
    <cellStyle name="計算 2 2 4" xfId="309"/>
    <cellStyle name="計算 2 3" xfId="198"/>
    <cellStyle name="計算 2 3 2" xfId="263"/>
    <cellStyle name="計算 2 3 3" xfId="289"/>
    <cellStyle name="計算 2 3 4" xfId="310"/>
    <cellStyle name="計算 2 4" xfId="222"/>
    <cellStyle name="計算 2 5" xfId="255"/>
    <cellStyle name="計算 2 6" xfId="212"/>
    <cellStyle name="計算 3" xfId="126"/>
    <cellStyle name="計算 3 2" xfId="178"/>
    <cellStyle name="計算 3 2 2" xfId="250"/>
    <cellStyle name="計算 3 2 3" xfId="278"/>
    <cellStyle name="計算 3 2 4" xfId="302"/>
    <cellStyle name="計算 3 3" xfId="199"/>
    <cellStyle name="計算 3 3 2" xfId="264"/>
    <cellStyle name="計算 3 3 3" xfId="290"/>
    <cellStyle name="計算 3 3 4" xfId="311"/>
    <cellStyle name="計算 3 4" xfId="236"/>
    <cellStyle name="計算 3 5" xfId="217"/>
    <cellStyle name="計算 3 6" xfId="225"/>
    <cellStyle name="警告文 2" xfId="45"/>
    <cellStyle name="警告文 3" xfId="127"/>
    <cellStyle name="桁区切り" xfId="345"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桁区切り 7" xfId="347"/>
    <cellStyle name="見出し 1 2" xfId="46"/>
    <cellStyle name="見出し 1 2 2" xfId="341"/>
    <cellStyle name="見出し 1 3" xfId="131"/>
    <cellStyle name="見出し 2 2" xfId="47"/>
    <cellStyle name="見出し 2 2 2" xfId="342"/>
    <cellStyle name="見出し 2 3" xfId="132"/>
    <cellStyle name="見出し 3 2" xfId="48"/>
    <cellStyle name="見出し 3 2 2" xfId="133"/>
    <cellStyle name="見出し 3 3" xfId="134"/>
    <cellStyle name="見出し 4 2" xfId="49"/>
    <cellStyle name="見出し 4 2 2" xfId="343"/>
    <cellStyle name="見出し 4 3" xfId="135"/>
    <cellStyle name="集計 2" xfId="50"/>
    <cellStyle name="集計 2 2" xfId="201"/>
    <cellStyle name="集計 2 2 2" xfId="265"/>
    <cellStyle name="集計 2 2 3" xfId="291"/>
    <cellStyle name="集計 2 2 4" xfId="312"/>
    <cellStyle name="集計 2 3" xfId="202"/>
    <cellStyle name="集計 2 3 2" xfId="266"/>
    <cellStyle name="集計 2 3 3" xfId="292"/>
    <cellStyle name="集計 2 3 4" xfId="313"/>
    <cellStyle name="集計 2 4" xfId="223"/>
    <cellStyle name="集計 2 5" xfId="242"/>
    <cellStyle name="集計 2 6" xfId="230"/>
    <cellStyle name="集計 3" xfId="136"/>
    <cellStyle name="集計 3 2" xfId="180"/>
    <cellStyle name="集計 3 2 2" xfId="251"/>
    <cellStyle name="集計 3 2 3" xfId="279"/>
    <cellStyle name="集計 3 2 4" xfId="303"/>
    <cellStyle name="集計 3 3" xfId="203"/>
    <cellStyle name="集計 3 3 2" xfId="267"/>
    <cellStyle name="集計 3 3 3" xfId="293"/>
    <cellStyle name="集計 3 3 4" xfId="314"/>
    <cellStyle name="集計 3 4" xfId="237"/>
    <cellStyle name="集計 3 5" xfId="214"/>
    <cellStyle name="集計 3 6" xfId="221"/>
    <cellStyle name="出力 2" xfId="51"/>
    <cellStyle name="出力 2 2" xfId="204"/>
    <cellStyle name="出力 2 2 2" xfId="268"/>
    <cellStyle name="出力 2 2 3" xfId="294"/>
    <cellStyle name="出力 2 2 4" xfId="315"/>
    <cellStyle name="出力 2 3" xfId="205"/>
    <cellStyle name="出力 2 3 2" xfId="269"/>
    <cellStyle name="出力 2 3 3" xfId="295"/>
    <cellStyle name="出力 2 3 4" xfId="316"/>
    <cellStyle name="出力 2 4" xfId="224"/>
    <cellStyle name="出力 2 5" xfId="241"/>
    <cellStyle name="出力 2 6" xfId="227"/>
    <cellStyle name="出力 3" xfId="137"/>
    <cellStyle name="出力 3 2" xfId="181"/>
    <cellStyle name="出力 3 2 2" xfId="252"/>
    <cellStyle name="出力 3 2 3" xfId="280"/>
    <cellStyle name="出力 3 2 4" xfId="304"/>
    <cellStyle name="出力 3 3" xfId="206"/>
    <cellStyle name="出力 3 3 2" xfId="270"/>
    <cellStyle name="出力 3 3 3" xfId="296"/>
    <cellStyle name="出力 3 3 4" xfId="317"/>
    <cellStyle name="出力 3 4" xfId="238"/>
    <cellStyle name="出力 3 5" xfId="231"/>
    <cellStyle name="出力 3 6" xfId="229"/>
    <cellStyle name="説明文 2" xfId="52"/>
    <cellStyle name="説明文 3" xfId="138"/>
    <cellStyle name="脱浦 [0.00]_Sheet1" xfId="139"/>
    <cellStyle name="脱浦_Sheet1" xfId="140"/>
    <cellStyle name="通貨 2" xfId="141"/>
    <cellStyle name="入力 2" xfId="53"/>
    <cellStyle name="入力 2 2" xfId="207"/>
    <cellStyle name="入力 2 2 2" xfId="271"/>
    <cellStyle name="入力 2 2 3" xfId="297"/>
    <cellStyle name="入力 2 2 4" xfId="318"/>
    <cellStyle name="入力 2 3" xfId="208"/>
    <cellStyle name="入力 2 3 2" xfId="272"/>
    <cellStyle name="入力 2 3 3" xfId="298"/>
    <cellStyle name="入力 2 3 4" xfId="319"/>
    <cellStyle name="入力 2 4" xfId="226"/>
    <cellStyle name="入力 2 5" xfId="240"/>
    <cellStyle name="入力 2 6" xfId="282"/>
    <cellStyle name="入力 3" xfId="142"/>
    <cellStyle name="入力 3 2" xfId="182"/>
    <cellStyle name="入力 3 2 2" xfId="253"/>
    <cellStyle name="入力 3 2 3" xfId="281"/>
    <cellStyle name="入力 3 2 4" xfId="305"/>
    <cellStyle name="入力 3 3" xfId="209"/>
    <cellStyle name="入力 3 3 2" xfId="273"/>
    <cellStyle name="入力 3 3 3" xfId="299"/>
    <cellStyle name="入力 3 3 4" xfId="320"/>
    <cellStyle name="入力 3 4" xfId="239"/>
    <cellStyle name="入力 3 5" xfId="213"/>
    <cellStyle name="入力 3 6" xfId="235"/>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15" xfId="346"/>
    <cellStyle name="標準 2" xfId="1"/>
    <cellStyle name="標準 2 10" xfId="173"/>
    <cellStyle name="標準 2 2" xfId="66"/>
    <cellStyle name="標準 2 2 17" xfId="321"/>
    <cellStyle name="標準 2 2 2" xfId="69"/>
    <cellStyle name="標準 2 2 2 2" xfId="76"/>
    <cellStyle name="標準 2 2 2 2 13" xfId="322"/>
    <cellStyle name="標準 2 2 2 2 2" xfId="146"/>
    <cellStyle name="標準 2 2 2 2 3" xfId="147"/>
    <cellStyle name="標準 2 2 2 3" xfId="148"/>
    <cellStyle name="標準 2 2 2 4" xfId="149"/>
    <cellStyle name="標準 2 2 2 5" xfId="187"/>
    <cellStyle name="標準 2 2 2 5 2" xfId="324"/>
    <cellStyle name="標準 2 2 3" xfId="81"/>
    <cellStyle name="標準 2 2_aa" xfId="73"/>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3"/>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4"/>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7"/>
  <sheetViews>
    <sheetView tabSelected="1" view="pageBreakPreview" zoomScale="85" zoomScaleNormal="85" zoomScaleSheetLayoutView="85" workbookViewId="0">
      <selection activeCell="C3" sqref="C3:G3"/>
    </sheetView>
  </sheetViews>
  <sheetFormatPr defaultColWidth="9" defaultRowHeight="18.75"/>
  <cols>
    <col min="1" max="1" width="5.5" style="85" customWidth="1"/>
    <col min="2" max="2" width="27.375" style="85" customWidth="1"/>
    <col min="3" max="8" width="10.75" style="85" customWidth="1"/>
    <col min="9" max="9" width="16.5" style="85" customWidth="1"/>
    <col min="10" max="10" width="9" style="85" hidden="1" customWidth="1"/>
    <col min="11" max="11" width="5.875" style="85" hidden="1" customWidth="1"/>
    <col min="12" max="12" width="9.625" style="85" hidden="1" customWidth="1"/>
    <col min="13" max="19" width="11.625" style="85" hidden="1" customWidth="1"/>
    <col min="20" max="20" width="11.625" style="85" customWidth="1"/>
    <col min="21" max="16384" width="9" style="85"/>
  </cols>
  <sheetData>
    <row r="1" spans="1:19" ht="20.45" customHeight="1"/>
    <row r="2" spans="1:19" ht="25.15" customHeight="1">
      <c r="A2" s="211" t="s">
        <v>133</v>
      </c>
      <c r="B2" s="211"/>
      <c r="C2" s="211"/>
      <c r="D2" s="211"/>
      <c r="E2" s="211"/>
      <c r="F2" s="211"/>
      <c r="G2" s="211"/>
      <c r="H2" s="211"/>
      <c r="I2" s="211"/>
    </row>
    <row r="3" spans="1:19" ht="25.15" customHeight="1">
      <c r="A3" s="212" t="s">
        <v>126</v>
      </c>
      <c r="B3" s="213"/>
      <c r="C3" s="214"/>
      <c r="D3" s="215"/>
      <c r="E3" s="215"/>
      <c r="F3" s="215"/>
      <c r="G3" s="216"/>
      <c r="H3" s="209"/>
      <c r="I3" s="209"/>
    </row>
    <row r="4" spans="1:19" ht="6.6" customHeight="1" thickBot="1">
      <c r="A4" s="209"/>
      <c r="B4" s="209"/>
      <c r="C4" s="209"/>
      <c r="D4" s="209"/>
      <c r="E4" s="209"/>
      <c r="F4" s="209"/>
      <c r="G4" s="209"/>
      <c r="H4" s="209"/>
      <c r="I4" s="209"/>
    </row>
    <row r="5" spans="1:19" ht="14.1" customHeight="1" thickBot="1">
      <c r="A5" s="220">
        <v>1</v>
      </c>
      <c r="B5" s="224" t="s">
        <v>92</v>
      </c>
      <c r="C5" s="222" t="s">
        <v>0</v>
      </c>
      <c r="D5" s="234" t="s">
        <v>1</v>
      </c>
      <c r="E5" s="210" t="s">
        <v>2</v>
      </c>
      <c r="F5" s="231" t="s">
        <v>4</v>
      </c>
      <c r="G5" s="229" t="s">
        <v>3</v>
      </c>
      <c r="H5" s="226" t="s">
        <v>5</v>
      </c>
      <c r="I5" s="86"/>
      <c r="N5" s="85" t="s">
        <v>102</v>
      </c>
    </row>
    <row r="6" spans="1:19" ht="14.1" customHeight="1" thickBot="1">
      <c r="A6" s="220"/>
      <c r="B6" s="225"/>
      <c r="C6" s="223"/>
      <c r="D6" s="235"/>
      <c r="E6" s="210"/>
      <c r="F6" s="232"/>
      <c r="G6" s="230"/>
      <c r="H6" s="227"/>
      <c r="I6" s="87" t="s">
        <v>34</v>
      </c>
      <c r="N6" s="296" t="s">
        <v>66</v>
      </c>
      <c r="O6" s="265" t="s">
        <v>68</v>
      </c>
      <c r="P6" s="265"/>
      <c r="Q6" s="88" t="s">
        <v>69</v>
      </c>
    </row>
    <row r="7" spans="1:19" ht="24.95" customHeight="1">
      <c r="A7" s="220"/>
      <c r="B7" s="89" t="s">
        <v>16</v>
      </c>
      <c r="C7" s="14"/>
      <c r="D7" s="15"/>
      <c r="E7" s="16"/>
      <c r="F7" s="17"/>
      <c r="G7" s="18"/>
      <c r="H7" s="90">
        <f>SUM(C7:G7)</f>
        <v>0</v>
      </c>
      <c r="I7" s="91">
        <f>H7-E7-G7</f>
        <v>0</v>
      </c>
      <c r="K7" s="306" t="s">
        <v>53</v>
      </c>
      <c r="L7" s="307"/>
      <c r="N7" s="297"/>
      <c r="O7" s="294" t="s">
        <v>36</v>
      </c>
      <c r="P7" s="295" t="s">
        <v>67</v>
      </c>
      <c r="Q7" s="266" t="s">
        <v>70</v>
      </c>
    </row>
    <row r="8" spans="1:19" ht="24.95" customHeight="1" thickBot="1">
      <c r="A8" s="220"/>
      <c r="B8" s="92" t="s">
        <v>54</v>
      </c>
      <c r="C8" s="34"/>
      <c r="D8" s="35"/>
      <c r="E8" s="36"/>
      <c r="F8" s="37"/>
      <c r="G8" s="38"/>
      <c r="H8" s="93">
        <f>SUM(C8:G8)</f>
        <v>0</v>
      </c>
      <c r="I8" s="94">
        <f>H8-E8-G8</f>
        <v>0</v>
      </c>
      <c r="K8" s="308"/>
      <c r="L8" s="309"/>
      <c r="N8" s="298"/>
      <c r="O8" s="294"/>
      <c r="P8" s="295"/>
      <c r="Q8" s="266"/>
    </row>
    <row r="9" spans="1:19" ht="24.95" customHeight="1" thickTop="1" thickBot="1">
      <c r="A9" s="220"/>
      <c r="B9" s="95" t="str">
        <f>"③　再編前病床数＝"&amp; $K9&amp;" （※２）"</f>
        <v>③　再編前病床数＝② （※２）</v>
      </c>
      <c r="C9" s="39">
        <f>IF($K9="①",C7,C8)</f>
        <v>0</v>
      </c>
      <c r="D9" s="40">
        <f>IF($K9="①",D7,D8)</f>
        <v>0</v>
      </c>
      <c r="E9" s="41">
        <f>IF($K9="①",E7,E8)</f>
        <v>0</v>
      </c>
      <c r="F9" s="42">
        <f>IF($K9="①",F7,F8)</f>
        <v>0</v>
      </c>
      <c r="G9" s="43">
        <f>IF($K9="①",G7,G8)</f>
        <v>0</v>
      </c>
      <c r="H9" s="96">
        <f>SUM(C9:G9)</f>
        <v>0</v>
      </c>
      <c r="I9" s="42">
        <f>H9-E9-G9</f>
        <v>0</v>
      </c>
      <c r="K9" s="304" t="str">
        <f>IF(I7&lt;I8,"①","②")</f>
        <v>②</v>
      </c>
      <c r="L9" s="305"/>
      <c r="N9" s="97" t="b">
        <f>IF(OR(AND(O9,P9),Q9),TRUE)</f>
        <v>1</v>
      </c>
      <c r="O9" s="98" t="b">
        <f>IF(I9&lt;&gt;0,TRUE)</f>
        <v>0</v>
      </c>
      <c r="P9" s="99" t="b">
        <f>IF(I9&gt;I16,TRUE)</f>
        <v>0</v>
      </c>
      <c r="Q9" s="100" t="b">
        <f>IF(AND(H9=0,H16=0),TRUE)</f>
        <v>1</v>
      </c>
    </row>
    <row r="10" spans="1:19" ht="54" customHeight="1">
      <c r="A10" s="264" t="s">
        <v>72</v>
      </c>
      <c r="B10" s="233"/>
      <c r="C10" s="233"/>
      <c r="D10" s="233"/>
      <c r="E10" s="233"/>
      <c r="F10" s="233"/>
      <c r="G10" s="233"/>
      <c r="H10" s="233"/>
      <c r="I10" s="233"/>
    </row>
    <row r="11" spans="1:19" ht="19.5" thickBot="1">
      <c r="A11" s="233" t="s">
        <v>71</v>
      </c>
      <c r="B11" s="233"/>
      <c r="C11" s="233"/>
      <c r="D11" s="233"/>
      <c r="E11" s="233"/>
      <c r="F11" s="233"/>
      <c r="G11" s="233"/>
      <c r="H11" s="233"/>
      <c r="I11" s="233"/>
      <c r="M11" s="85" t="s">
        <v>62</v>
      </c>
    </row>
    <row r="12" spans="1:19">
      <c r="A12" s="233" t="s">
        <v>33</v>
      </c>
      <c r="B12" s="233"/>
      <c r="C12" s="233"/>
      <c r="D12" s="233"/>
      <c r="E12" s="233"/>
      <c r="F12" s="233"/>
      <c r="G12" s="233"/>
      <c r="H12" s="233"/>
      <c r="I12" s="233"/>
      <c r="K12" s="299" t="s">
        <v>75</v>
      </c>
      <c r="L12" s="300"/>
      <c r="M12" s="271" t="s">
        <v>0</v>
      </c>
      <c r="N12" s="271" t="s">
        <v>1</v>
      </c>
      <c r="O12" s="271" t="s">
        <v>2</v>
      </c>
      <c r="P12" s="269" t="s">
        <v>4</v>
      </c>
      <c r="Q12" s="267" t="s">
        <v>12</v>
      </c>
      <c r="R12" s="275" t="s">
        <v>5</v>
      </c>
      <c r="S12" s="101"/>
    </row>
    <row r="13" spans="1:19" ht="6.6" customHeight="1" thickBot="1">
      <c r="K13" s="301"/>
      <c r="L13" s="302"/>
      <c r="M13" s="272"/>
      <c r="N13" s="272"/>
      <c r="O13" s="272"/>
      <c r="P13" s="270"/>
      <c r="Q13" s="268"/>
      <c r="R13" s="275"/>
      <c r="S13" s="102" t="s">
        <v>35</v>
      </c>
    </row>
    <row r="14" spans="1:19" ht="12" customHeight="1" thickBot="1">
      <c r="A14" s="220">
        <v>2</v>
      </c>
      <c r="B14" s="221" t="s">
        <v>100</v>
      </c>
      <c r="C14" s="222" t="s">
        <v>0</v>
      </c>
      <c r="D14" s="234" t="s">
        <v>1</v>
      </c>
      <c r="E14" s="210" t="s">
        <v>2</v>
      </c>
      <c r="F14" s="231" t="s">
        <v>4</v>
      </c>
      <c r="G14" s="230" t="s">
        <v>12</v>
      </c>
      <c r="H14" s="226" t="s">
        <v>5</v>
      </c>
      <c r="I14" s="86"/>
      <c r="K14" s="303"/>
      <c r="L14" s="274"/>
      <c r="M14" s="103">
        <f t="shared" ref="M14:S14" si="0">C16-C9</f>
        <v>0</v>
      </c>
      <c r="N14" s="103">
        <f t="shared" si="0"/>
        <v>0</v>
      </c>
      <c r="O14" s="103">
        <f t="shared" si="0"/>
        <v>0</v>
      </c>
      <c r="P14" s="104">
        <f t="shared" si="0"/>
        <v>0</v>
      </c>
      <c r="Q14" s="105">
        <f t="shared" si="0"/>
        <v>0</v>
      </c>
      <c r="R14" s="106">
        <f t="shared" si="0"/>
        <v>0</v>
      </c>
      <c r="S14" s="103">
        <f t="shared" si="0"/>
        <v>0</v>
      </c>
    </row>
    <row r="15" spans="1:19" ht="12" customHeight="1">
      <c r="A15" s="220"/>
      <c r="B15" s="221"/>
      <c r="C15" s="223"/>
      <c r="D15" s="235"/>
      <c r="E15" s="210"/>
      <c r="F15" s="232"/>
      <c r="G15" s="230"/>
      <c r="H15" s="227"/>
      <c r="I15" s="87" t="s">
        <v>6</v>
      </c>
      <c r="K15" s="236" t="s">
        <v>110</v>
      </c>
      <c r="L15" s="192" t="s">
        <v>108</v>
      </c>
      <c r="M15" s="199">
        <f>IF(M14&gt;0,M14*-1,0)</f>
        <v>0</v>
      </c>
      <c r="N15" s="199">
        <f>IF(N14&gt;0,N14*-1,0)</f>
        <v>0</v>
      </c>
      <c r="O15" s="199">
        <f>IF(O14&gt;0,O14*-1,0)</f>
        <v>0</v>
      </c>
      <c r="P15" s="200">
        <f>IF(P14&gt;0,P14*-1,0)</f>
        <v>0</v>
      </c>
      <c r="Q15" s="195"/>
      <c r="R15" s="196"/>
      <c r="S15" s="197">
        <f>IF(S14&gt;0,S14*-1,0)</f>
        <v>0</v>
      </c>
    </row>
    <row r="16" spans="1:19" ht="24.95" customHeight="1" thickBot="1">
      <c r="A16" s="220"/>
      <c r="B16" s="221"/>
      <c r="C16" s="21"/>
      <c r="D16" s="22"/>
      <c r="E16" s="23"/>
      <c r="F16" s="24"/>
      <c r="G16" s="20">
        <v>0</v>
      </c>
      <c r="H16" s="107">
        <f>SUM(C16:G16)</f>
        <v>0</v>
      </c>
      <c r="I16" s="108">
        <f>H16-E16-G16</f>
        <v>0</v>
      </c>
      <c r="K16" s="237"/>
      <c r="L16" s="201" t="s">
        <v>109</v>
      </c>
      <c r="M16" s="202">
        <f>IF(M14&lt;0,M14*-1,0)</f>
        <v>0</v>
      </c>
      <c r="N16" s="202">
        <f>IF(N14&lt;0,N14*-1,0)</f>
        <v>0</v>
      </c>
      <c r="O16" s="202">
        <f>IF(O14&lt;0,O14*-1,0)</f>
        <v>0</v>
      </c>
      <c r="P16" s="203">
        <f>IF(P14&lt;0,P14*-1,0)</f>
        <v>0</v>
      </c>
      <c r="Q16" s="194"/>
      <c r="R16" s="193"/>
      <c r="S16" s="198">
        <f>IF(S14&lt;0,S14*-1,0)</f>
        <v>0</v>
      </c>
    </row>
    <row r="17" spans="1:20" ht="6.6" customHeight="1" thickBot="1">
      <c r="I17" s="110" t="s">
        <v>22</v>
      </c>
      <c r="R17" s="119"/>
      <c r="S17" s="120"/>
      <c r="T17" s="111"/>
    </row>
    <row r="18" spans="1:20" s="111" customFormat="1" ht="12.6" customHeight="1" thickBot="1">
      <c r="A18" s="325">
        <v>3</v>
      </c>
      <c r="B18" s="249" t="s">
        <v>117</v>
      </c>
      <c r="C18" s="258" t="s">
        <v>0</v>
      </c>
      <c r="D18" s="256" t="s">
        <v>1</v>
      </c>
      <c r="E18" s="254" t="s">
        <v>2</v>
      </c>
      <c r="F18" s="260" t="s">
        <v>4</v>
      </c>
      <c r="G18" s="261" t="s">
        <v>23</v>
      </c>
      <c r="H18" s="112"/>
      <c r="I18" s="112"/>
      <c r="K18" s="189" t="s">
        <v>112</v>
      </c>
      <c r="L18" s="113"/>
      <c r="M18" s="114"/>
      <c r="N18" s="114"/>
      <c r="O18" s="114"/>
      <c r="P18" s="114"/>
      <c r="Q18" s="113"/>
      <c r="R18" s="85"/>
      <c r="S18" s="85"/>
    </row>
    <row r="19" spans="1:20" s="111" customFormat="1" ht="12.6" customHeight="1">
      <c r="A19" s="326"/>
      <c r="B19" s="250"/>
      <c r="C19" s="259"/>
      <c r="D19" s="257"/>
      <c r="E19" s="255"/>
      <c r="F19" s="255"/>
      <c r="G19" s="262"/>
      <c r="H19" s="115"/>
      <c r="I19" s="115"/>
      <c r="K19" s="290" t="s">
        <v>113</v>
      </c>
      <c r="L19" s="291"/>
      <c r="M19" s="117" t="s">
        <v>48</v>
      </c>
      <c r="N19" s="117" t="s">
        <v>49</v>
      </c>
      <c r="O19" s="117" t="s">
        <v>50</v>
      </c>
      <c r="P19" s="118" t="s">
        <v>51</v>
      </c>
      <c r="Q19" s="113"/>
    </row>
    <row r="20" spans="1:20" s="111" customFormat="1" ht="24.95" customHeight="1">
      <c r="A20" s="326"/>
      <c r="B20" s="250"/>
      <c r="C20" s="25"/>
      <c r="D20" s="26"/>
      <c r="E20" s="27"/>
      <c r="F20" s="28"/>
      <c r="G20" s="116">
        <f>SUM(C20,D20,F20)</f>
        <v>0</v>
      </c>
      <c r="H20" s="112"/>
      <c r="I20" s="112"/>
      <c r="K20" s="247" t="s">
        <v>111</v>
      </c>
      <c r="L20" s="248"/>
      <c r="M20" s="204">
        <f>IF(C20&lt;0,C20,0)</f>
        <v>0</v>
      </c>
      <c r="N20" s="204">
        <f t="shared" ref="N20:P20" si="1">IF(D20&lt;0,D20,0)</f>
        <v>0</v>
      </c>
      <c r="O20" s="204">
        <f t="shared" si="1"/>
        <v>0</v>
      </c>
      <c r="P20" s="205">
        <f t="shared" si="1"/>
        <v>0</v>
      </c>
      <c r="Q20" s="113"/>
      <c r="R20" s="119"/>
      <c r="S20" s="120"/>
    </row>
    <row r="21" spans="1:20" s="111" customFormat="1" ht="19.5" thickBot="1">
      <c r="A21" s="327"/>
      <c r="B21" s="121" t="s">
        <v>118</v>
      </c>
      <c r="C21" s="30"/>
      <c r="D21" s="31"/>
      <c r="E21" s="32"/>
      <c r="F21" s="33"/>
      <c r="G21" s="122">
        <f>SUM(C21,D21,F21)</f>
        <v>0</v>
      </c>
      <c r="H21" s="112"/>
      <c r="I21" s="112"/>
      <c r="K21" s="288" t="s">
        <v>76</v>
      </c>
      <c r="L21" s="289"/>
      <c r="M21" s="123">
        <f>IF(C20&gt;0,C20,0)</f>
        <v>0</v>
      </c>
      <c r="N21" s="123">
        <f t="shared" ref="N21:P21" si="2">IF(D20&gt;0,D20,0)</f>
        <v>0</v>
      </c>
      <c r="O21" s="123">
        <f t="shared" si="2"/>
        <v>0</v>
      </c>
      <c r="P21" s="124">
        <f t="shared" si="2"/>
        <v>0</v>
      </c>
      <c r="Q21" s="113"/>
      <c r="R21" s="85"/>
      <c r="S21" s="85"/>
    </row>
    <row r="22" spans="1:20" s="111" customFormat="1" ht="13.5" customHeight="1">
      <c r="A22" s="228" t="s">
        <v>119</v>
      </c>
      <c r="B22" s="228"/>
      <c r="C22" s="228"/>
      <c r="D22" s="228"/>
      <c r="E22" s="228"/>
      <c r="F22" s="228"/>
      <c r="G22" s="228"/>
      <c r="H22" s="228"/>
      <c r="I22" s="228"/>
      <c r="T22" s="85"/>
    </row>
    <row r="23" spans="1:20" s="111" customFormat="1" ht="38.25" customHeight="1" thickBot="1">
      <c r="A23" s="228"/>
      <c r="B23" s="228"/>
      <c r="C23" s="228"/>
      <c r="D23" s="228"/>
      <c r="E23" s="228"/>
      <c r="F23" s="228"/>
      <c r="G23" s="228"/>
      <c r="H23" s="228"/>
      <c r="I23" s="228"/>
      <c r="T23" s="85"/>
    </row>
    <row r="24" spans="1:20" s="111" customFormat="1" ht="6.6" customHeight="1">
      <c r="A24" s="85"/>
      <c r="B24" s="85"/>
      <c r="C24" s="85"/>
      <c r="D24" s="85"/>
      <c r="E24" s="85"/>
      <c r="F24" s="85"/>
      <c r="G24" s="85"/>
      <c r="H24" s="85"/>
      <c r="I24" s="85"/>
      <c r="K24" s="276" t="s">
        <v>38</v>
      </c>
      <c r="L24" s="277"/>
      <c r="M24" s="125" t="s">
        <v>123</v>
      </c>
      <c r="N24" s="126" t="s">
        <v>124</v>
      </c>
      <c r="O24" s="127" t="s">
        <v>116</v>
      </c>
      <c r="P24" s="318" t="s">
        <v>44</v>
      </c>
      <c r="Q24" s="319"/>
      <c r="R24" s="128"/>
      <c r="S24" s="129"/>
      <c r="T24" s="85"/>
    </row>
    <row r="25" spans="1:20" s="111" customFormat="1" ht="24.95" customHeight="1">
      <c r="A25" s="220">
        <v>4</v>
      </c>
      <c r="B25" s="253" t="s">
        <v>21</v>
      </c>
      <c r="C25" s="130" t="s">
        <v>2</v>
      </c>
      <c r="D25" s="130" t="s">
        <v>9</v>
      </c>
      <c r="E25" s="130" t="s">
        <v>5</v>
      </c>
      <c r="F25" s="85"/>
      <c r="G25" s="85"/>
      <c r="H25" s="85"/>
      <c r="I25" s="85"/>
      <c r="K25" s="278"/>
      <c r="L25" s="279"/>
      <c r="M25" s="131" t="s">
        <v>40</v>
      </c>
      <c r="N25" s="132" t="s">
        <v>39</v>
      </c>
      <c r="O25" s="133" t="s">
        <v>41</v>
      </c>
      <c r="P25" s="320"/>
      <c r="Q25" s="321"/>
      <c r="R25" s="134" t="s">
        <v>42</v>
      </c>
      <c r="S25" s="135" t="s">
        <v>43</v>
      </c>
      <c r="T25" s="85"/>
    </row>
    <row r="26" spans="1:20" s="111" customFormat="1" ht="24.95" customHeight="1" thickBot="1">
      <c r="A26" s="220"/>
      <c r="B26" s="253"/>
      <c r="C26" s="103">
        <f>IF(E9&lt;E16,P27,0)</f>
        <v>0</v>
      </c>
      <c r="D26" s="29"/>
      <c r="E26" s="103">
        <f>SUM(C26:D26)</f>
        <v>0</v>
      </c>
      <c r="F26" s="85"/>
      <c r="G26" s="85"/>
      <c r="H26" s="85"/>
      <c r="I26" s="85"/>
      <c r="K26" s="278"/>
      <c r="L26" s="279"/>
      <c r="M26" s="136" t="s">
        <v>114</v>
      </c>
      <c r="N26" s="137" t="s">
        <v>115</v>
      </c>
      <c r="O26" s="138" t="s">
        <v>103</v>
      </c>
      <c r="P26" s="320"/>
      <c r="Q26" s="321"/>
      <c r="R26" s="139" t="s">
        <v>45</v>
      </c>
      <c r="S26" s="140" t="s">
        <v>37</v>
      </c>
      <c r="T26" s="85"/>
    </row>
    <row r="27" spans="1:20" ht="6.6" customHeight="1" thickBot="1">
      <c r="K27" s="280"/>
      <c r="L27" s="281"/>
      <c r="M27" s="141">
        <f>I9-I16</f>
        <v>0</v>
      </c>
      <c r="N27" s="142">
        <f>G20</f>
        <v>0</v>
      </c>
      <c r="O27" s="143">
        <f>IF(M27&gt;N27,M27-N27,0)</f>
        <v>0</v>
      </c>
      <c r="P27" s="292">
        <f>MIN(R27:S27)</f>
        <v>0</v>
      </c>
      <c r="Q27" s="293"/>
      <c r="R27" s="144">
        <f>O27-D26</f>
        <v>0</v>
      </c>
      <c r="S27" s="145">
        <f>E16+E20-E9</f>
        <v>0</v>
      </c>
    </row>
    <row r="28" spans="1:20" ht="12.6" customHeight="1" thickBot="1">
      <c r="A28" s="220">
        <v>5</v>
      </c>
      <c r="B28" s="221" t="s">
        <v>63</v>
      </c>
      <c r="C28" s="222" t="s">
        <v>0</v>
      </c>
      <c r="D28" s="234" t="s">
        <v>1</v>
      </c>
      <c r="E28" s="210" t="s">
        <v>2</v>
      </c>
      <c r="F28" s="231" t="s">
        <v>4</v>
      </c>
      <c r="G28" s="230" t="s">
        <v>3</v>
      </c>
      <c r="H28" s="226" t="s">
        <v>5</v>
      </c>
      <c r="I28" s="86"/>
    </row>
    <row r="29" spans="1:20" ht="12.6" customHeight="1">
      <c r="A29" s="220"/>
      <c r="B29" s="221"/>
      <c r="C29" s="223"/>
      <c r="D29" s="235"/>
      <c r="E29" s="210"/>
      <c r="F29" s="232"/>
      <c r="G29" s="230"/>
      <c r="H29" s="227"/>
      <c r="I29" s="87" t="s">
        <v>6</v>
      </c>
    </row>
    <row r="30" spans="1:20" ht="24.95" customHeight="1" thickBot="1">
      <c r="A30" s="220"/>
      <c r="B30" s="221"/>
      <c r="C30" s="146">
        <f>C9-C16</f>
        <v>0</v>
      </c>
      <c r="D30" s="147">
        <f>D9-D16</f>
        <v>0</v>
      </c>
      <c r="E30" s="148">
        <f>E9-E16</f>
        <v>0</v>
      </c>
      <c r="F30" s="149">
        <f>F9-F16</f>
        <v>0</v>
      </c>
      <c r="G30" s="105">
        <f>G9-G16</f>
        <v>0</v>
      </c>
      <c r="H30" s="106">
        <f>SUM(C30:G30)</f>
        <v>0</v>
      </c>
      <c r="I30" s="150">
        <f>C30+D30+F30</f>
        <v>0</v>
      </c>
    </row>
    <row r="31" spans="1:20" ht="6.6" customHeight="1" thickBot="1">
      <c r="I31" s="151"/>
    </row>
    <row r="32" spans="1:20" ht="24.95" customHeight="1">
      <c r="A32" s="220">
        <v>6</v>
      </c>
      <c r="B32" s="251" t="s">
        <v>106</v>
      </c>
      <c r="C32" s="152" t="s">
        <v>105</v>
      </c>
      <c r="E32" s="153" t="s">
        <v>64</v>
      </c>
      <c r="F32" s="152" t="s">
        <v>107</v>
      </c>
      <c r="G32" s="152" t="s">
        <v>47</v>
      </c>
      <c r="H32" s="206" t="s">
        <v>121</v>
      </c>
      <c r="I32" s="154" t="s">
        <v>46</v>
      </c>
    </row>
    <row r="33" spans="1:19" ht="24.95" customHeight="1" thickBot="1">
      <c r="A33" s="220"/>
      <c r="B33" s="252"/>
      <c r="C33" s="29"/>
      <c r="E33" s="103">
        <f>I30</f>
        <v>0</v>
      </c>
      <c r="F33" s="103">
        <f>E26</f>
        <v>0</v>
      </c>
      <c r="G33" s="103">
        <f>C33</f>
        <v>0</v>
      </c>
      <c r="H33" s="190">
        <f>IF(C21&gt;0,C21,0)+IF(D21&gt;0,D21,0)+IF(F21&gt;0,F21,0)</f>
        <v>0</v>
      </c>
      <c r="I33" s="149">
        <f>IF(E33-F33-G33-H33&lt;0,0,E33-F33-G33-H33)</f>
        <v>0</v>
      </c>
    </row>
    <row r="34" spans="1:19" ht="6.6" customHeight="1" thickBot="1">
      <c r="I34" s="151"/>
    </row>
    <row r="35" spans="1:19" ht="14.1" customHeight="1" thickBot="1">
      <c r="A35" s="220">
        <v>7</v>
      </c>
      <c r="B35" s="224" t="s">
        <v>93</v>
      </c>
      <c r="C35" s="222" t="s">
        <v>0</v>
      </c>
      <c r="D35" s="234" t="s">
        <v>1</v>
      </c>
      <c r="E35" s="210" t="s">
        <v>2</v>
      </c>
      <c r="F35" s="231" t="s">
        <v>4</v>
      </c>
      <c r="G35" s="230" t="s">
        <v>3</v>
      </c>
      <c r="H35" s="226" t="s">
        <v>5</v>
      </c>
      <c r="I35" s="86"/>
      <c r="K35" s="282" t="s">
        <v>91</v>
      </c>
      <c r="L35" s="283"/>
      <c r="M35" s="272" t="s">
        <v>0</v>
      </c>
      <c r="N35" s="272" t="s">
        <v>1</v>
      </c>
      <c r="O35" s="272" t="s">
        <v>2</v>
      </c>
      <c r="P35" s="272" t="s">
        <v>4</v>
      </c>
      <c r="Q35" s="273" t="s">
        <v>12</v>
      </c>
      <c r="R35" s="275" t="s">
        <v>5</v>
      </c>
      <c r="S35" s="101"/>
    </row>
    <row r="36" spans="1:19" ht="14.1" customHeight="1">
      <c r="A36" s="220"/>
      <c r="B36" s="225"/>
      <c r="C36" s="223"/>
      <c r="D36" s="235"/>
      <c r="E36" s="210"/>
      <c r="F36" s="232"/>
      <c r="G36" s="230"/>
      <c r="H36" s="227"/>
      <c r="I36" s="87" t="s">
        <v>6</v>
      </c>
      <c r="K36" s="284"/>
      <c r="L36" s="285"/>
      <c r="M36" s="272"/>
      <c r="N36" s="272"/>
      <c r="O36" s="272"/>
      <c r="P36" s="272"/>
      <c r="Q36" s="274"/>
      <c r="R36" s="275"/>
      <c r="S36" s="102" t="s">
        <v>35</v>
      </c>
    </row>
    <row r="37" spans="1:19" ht="24.95" customHeight="1">
      <c r="A37" s="220"/>
      <c r="B37" s="155" t="s">
        <v>16</v>
      </c>
      <c r="C37" s="60"/>
      <c r="D37" s="61"/>
      <c r="E37" s="62"/>
      <c r="F37" s="63"/>
      <c r="G37" s="64"/>
      <c r="H37" s="106">
        <f>SUM(C37:G37)</f>
        <v>0</v>
      </c>
      <c r="I37" s="156">
        <f>H37-E37-G37</f>
        <v>0</v>
      </c>
      <c r="K37" s="286"/>
      <c r="L37" s="287"/>
      <c r="M37" s="103">
        <f>C16-C37</f>
        <v>0</v>
      </c>
      <c r="N37" s="103">
        <f t="shared" ref="N37:S37" si="3">D16-D37</f>
        <v>0</v>
      </c>
      <c r="O37" s="103">
        <f t="shared" si="3"/>
        <v>0</v>
      </c>
      <c r="P37" s="103">
        <f t="shared" si="3"/>
        <v>0</v>
      </c>
      <c r="Q37" s="105">
        <f t="shared" si="3"/>
        <v>0</v>
      </c>
      <c r="R37" s="106">
        <f t="shared" si="3"/>
        <v>0</v>
      </c>
      <c r="S37" s="103">
        <f t="shared" si="3"/>
        <v>0</v>
      </c>
    </row>
    <row r="38" spans="1:19" ht="24.95" customHeight="1" thickBot="1">
      <c r="A38" s="220"/>
      <c r="B38" s="157" t="s">
        <v>56</v>
      </c>
      <c r="C38" s="65"/>
      <c r="D38" s="66"/>
      <c r="E38" s="62"/>
      <c r="F38" s="67"/>
      <c r="G38" s="64"/>
      <c r="H38" s="106">
        <f>SUM(C38:G38)</f>
        <v>0</v>
      </c>
      <c r="I38" s="149">
        <f>H38-E38-G38</f>
        <v>0</v>
      </c>
    </row>
    <row r="39" spans="1:19" ht="18.75" customHeight="1">
      <c r="A39" s="233" t="s">
        <v>73</v>
      </c>
      <c r="B39" s="233"/>
      <c r="C39" s="233"/>
      <c r="D39" s="233"/>
      <c r="E39" s="233"/>
      <c r="F39" s="233"/>
      <c r="G39" s="233"/>
      <c r="H39" s="233"/>
      <c r="I39" s="233"/>
    </row>
    <row r="40" spans="1:19" ht="6.6" customHeight="1" thickBot="1"/>
    <row r="41" spans="1:19" ht="33" customHeight="1">
      <c r="A41" s="220">
        <v>8</v>
      </c>
      <c r="B41" s="158" t="s">
        <v>15</v>
      </c>
      <c r="C41" s="130" t="s">
        <v>0</v>
      </c>
      <c r="D41" s="130" t="s">
        <v>1</v>
      </c>
      <c r="E41" s="130" t="s">
        <v>4</v>
      </c>
      <c r="F41" s="130" t="s">
        <v>5</v>
      </c>
      <c r="M41" s="191"/>
      <c r="N41" s="188" t="s">
        <v>90</v>
      </c>
      <c r="O41" s="188" t="s">
        <v>89</v>
      </c>
      <c r="Q41" s="315" t="s">
        <v>87</v>
      </c>
      <c r="R41" s="316"/>
      <c r="S41" s="159" t="s">
        <v>88</v>
      </c>
    </row>
    <row r="42" spans="1:19" ht="24.95" customHeight="1">
      <c r="A42" s="220"/>
      <c r="B42" s="160" t="s">
        <v>57</v>
      </c>
      <c r="C42" s="68"/>
      <c r="D42" s="68"/>
      <c r="E42" s="68"/>
      <c r="F42" s="161">
        <f>SUM(C42:E42)</f>
        <v>0</v>
      </c>
      <c r="N42" s="109">
        <f>IF(AND(I37&lt;&gt;I38,H53="Ｂ"),E53,E52)</f>
        <v>0</v>
      </c>
      <c r="O42" s="187">
        <f>IF(AND(I37&lt;&gt;I38,H53="Ｂ"),C53,C52)</f>
        <v>0</v>
      </c>
      <c r="Q42" s="162">
        <v>0</v>
      </c>
      <c r="R42" s="19" t="s">
        <v>82</v>
      </c>
      <c r="S42" s="104">
        <v>1140</v>
      </c>
    </row>
    <row r="43" spans="1:19" ht="24.95" customHeight="1">
      <c r="A43" s="220"/>
      <c r="B43" s="160" t="s">
        <v>58</v>
      </c>
      <c r="C43" s="68"/>
      <c r="D43" s="68"/>
      <c r="E43" s="68"/>
      <c r="F43" s="161">
        <f>SUM(C43:E43)</f>
        <v>0</v>
      </c>
      <c r="Q43" s="162">
        <v>0.5</v>
      </c>
      <c r="R43" s="19" t="s">
        <v>83</v>
      </c>
      <c r="S43" s="104">
        <v>1368</v>
      </c>
    </row>
    <row r="44" spans="1:19" ht="24" customHeight="1">
      <c r="A44" s="323" t="s">
        <v>97</v>
      </c>
      <c r="B44" s="324"/>
      <c r="C44" s="324"/>
      <c r="D44" s="324"/>
      <c r="E44" s="324"/>
      <c r="F44" s="324"/>
      <c r="G44" s="324"/>
      <c r="H44" s="324"/>
      <c r="I44" s="324"/>
      <c r="Q44" s="162">
        <v>0.6</v>
      </c>
      <c r="R44" s="19" t="s">
        <v>84</v>
      </c>
      <c r="S44" s="104">
        <v>1596</v>
      </c>
    </row>
    <row r="45" spans="1:19" ht="24" customHeight="1">
      <c r="A45" s="324"/>
      <c r="B45" s="324"/>
      <c r="C45" s="324"/>
      <c r="D45" s="324"/>
      <c r="E45" s="324"/>
      <c r="F45" s="324"/>
      <c r="G45" s="324"/>
      <c r="H45" s="324"/>
      <c r="I45" s="324"/>
      <c r="Q45" s="162">
        <v>0.7</v>
      </c>
      <c r="R45" s="19" t="s">
        <v>85</v>
      </c>
      <c r="S45" s="104">
        <v>1824</v>
      </c>
    </row>
    <row r="46" spans="1:19" ht="22.5" customHeight="1">
      <c r="A46" s="324"/>
      <c r="B46" s="324"/>
      <c r="C46" s="324"/>
      <c r="D46" s="324"/>
      <c r="E46" s="324"/>
      <c r="F46" s="324"/>
      <c r="G46" s="324"/>
      <c r="H46" s="324"/>
      <c r="I46" s="324"/>
      <c r="Q46" s="162">
        <v>0.8</v>
      </c>
      <c r="R46" s="19" t="s">
        <v>86</v>
      </c>
      <c r="S46" s="104">
        <v>2052</v>
      </c>
    </row>
    <row r="47" spans="1:19" ht="22.5" customHeight="1" thickBot="1">
      <c r="A47" s="324"/>
      <c r="B47" s="324"/>
      <c r="C47" s="324"/>
      <c r="D47" s="324"/>
      <c r="E47" s="324"/>
      <c r="F47" s="324"/>
      <c r="G47" s="324"/>
      <c r="H47" s="324"/>
      <c r="I47" s="324"/>
      <c r="Q47" s="163">
        <v>0.9</v>
      </c>
      <c r="R47" s="164"/>
      <c r="S47" s="147">
        <v>2280</v>
      </c>
    </row>
    <row r="48" spans="1:19" ht="22.5" customHeight="1">
      <c r="A48" s="324"/>
      <c r="B48" s="324"/>
      <c r="C48" s="324"/>
      <c r="D48" s="324"/>
      <c r="E48" s="324"/>
      <c r="F48" s="324"/>
      <c r="G48" s="324"/>
      <c r="H48" s="324"/>
      <c r="I48" s="324"/>
    </row>
    <row r="49" spans="1:18">
      <c r="A49" s="233" t="s">
        <v>101</v>
      </c>
      <c r="B49" s="233"/>
      <c r="C49" s="233"/>
      <c r="D49" s="233"/>
      <c r="E49" s="233"/>
      <c r="F49" s="233"/>
      <c r="G49" s="233"/>
      <c r="H49" s="233"/>
      <c r="I49" s="233"/>
    </row>
    <row r="50" spans="1:18" ht="6.6" customHeight="1"/>
    <row r="51" spans="1:18" ht="24.95" customHeight="1">
      <c r="A51" s="325">
        <v>9</v>
      </c>
      <c r="B51" s="165" t="s">
        <v>19</v>
      </c>
      <c r="C51" s="263" t="s">
        <v>14</v>
      </c>
      <c r="D51" s="263"/>
      <c r="E51" s="263" t="s">
        <v>13</v>
      </c>
      <c r="F51" s="263"/>
      <c r="H51" s="253" t="s">
        <v>20</v>
      </c>
      <c r="I51" s="166"/>
    </row>
    <row r="52" spans="1:18" ht="24.95" customHeight="1">
      <c r="A52" s="326"/>
      <c r="B52" s="167" t="s">
        <v>18</v>
      </c>
      <c r="C52" s="329">
        <f>IFERROR(ROUNDDOWN(F42/I37*1/365,3),0)</f>
        <v>0</v>
      </c>
      <c r="D52" s="329"/>
      <c r="E52" s="330">
        <f>ROUNDDOWN(C52*I37,0)</f>
        <v>0</v>
      </c>
      <c r="F52" s="330"/>
      <c r="G52" s="85" t="s">
        <v>17</v>
      </c>
      <c r="H52" s="328"/>
      <c r="I52" s="168" t="s">
        <v>30</v>
      </c>
    </row>
    <row r="53" spans="1:18" ht="24.95" customHeight="1">
      <c r="A53" s="327"/>
      <c r="B53" s="167" t="s">
        <v>55</v>
      </c>
      <c r="C53" s="329">
        <f>IFERROR(ROUNDDOWN(F43/I38*1/365,3),0)</f>
        <v>0</v>
      </c>
      <c r="D53" s="329"/>
      <c r="E53" s="330">
        <f>ROUNDDOWN(C53*I38,0)</f>
        <v>0</v>
      </c>
      <c r="F53" s="330"/>
      <c r="G53" s="85" t="s">
        <v>17</v>
      </c>
      <c r="H53" s="208" t="s">
        <v>125</v>
      </c>
      <c r="I53" s="168" t="s">
        <v>31</v>
      </c>
    </row>
    <row r="54" spans="1:18" ht="6.6" customHeight="1"/>
    <row r="55" spans="1:18" ht="26.1" customHeight="1" thickBot="1">
      <c r="A55" s="220">
        <v>10</v>
      </c>
      <c r="B55" s="322" t="s">
        <v>98</v>
      </c>
      <c r="C55" s="130" t="s">
        <v>7</v>
      </c>
      <c r="D55" s="130" t="s">
        <v>52</v>
      </c>
      <c r="E55" s="171" t="s">
        <v>8</v>
      </c>
      <c r="L55" s="85" t="s">
        <v>74</v>
      </c>
    </row>
    <row r="56" spans="1:18" ht="26.1" customHeight="1">
      <c r="A56" s="220"/>
      <c r="B56" s="322"/>
      <c r="C56" s="172">
        <f>VLOOKUP(O42,Q42:S47,3)</f>
        <v>1140</v>
      </c>
      <c r="D56" s="109">
        <f>IF(I9&lt;N42,0,IF(I9-N42&gt;I33+C33,I33,IF(I9-N42-C33&gt;0,I9-N42-C33,0)))</f>
        <v>0</v>
      </c>
      <c r="E56" s="172">
        <f>C56*D56</f>
        <v>0</v>
      </c>
      <c r="L56" s="240" t="s">
        <v>60</v>
      </c>
      <c r="M56" s="241"/>
      <c r="N56" s="244" t="s">
        <v>94</v>
      </c>
      <c r="O56" s="245" t="s">
        <v>59</v>
      </c>
    </row>
    <row r="57" spans="1:18" ht="6.6" customHeight="1">
      <c r="L57" s="242"/>
      <c r="M57" s="243"/>
      <c r="N57" s="243"/>
      <c r="O57" s="246"/>
    </row>
    <row r="58" spans="1:18" ht="26.1" customHeight="1" thickBot="1">
      <c r="A58" s="220">
        <v>11</v>
      </c>
      <c r="B58" s="322" t="s">
        <v>99</v>
      </c>
      <c r="C58" s="130" t="s">
        <v>7</v>
      </c>
      <c r="D58" s="130" t="s">
        <v>52</v>
      </c>
      <c r="E58" s="171" t="s">
        <v>8</v>
      </c>
      <c r="L58" s="238">
        <f>I7*0.9</f>
        <v>0</v>
      </c>
      <c r="M58" s="239"/>
      <c r="N58" s="169">
        <f>I16</f>
        <v>0</v>
      </c>
      <c r="O58" s="170" t="b">
        <f>IF(L58&gt;=N58,TRUE)</f>
        <v>1</v>
      </c>
    </row>
    <row r="59" spans="1:18" ht="25.9" customHeight="1">
      <c r="A59" s="220"/>
      <c r="B59" s="322"/>
      <c r="C59" s="172">
        <f>S47</f>
        <v>2280</v>
      </c>
      <c r="D59" s="103">
        <f>I33-D56</f>
        <v>0</v>
      </c>
      <c r="E59" s="172">
        <f>C59*D59</f>
        <v>0</v>
      </c>
      <c r="L59" s="173"/>
      <c r="M59" s="173"/>
      <c r="N59" s="174"/>
    </row>
    <row r="60" spans="1:18" ht="6.6" customHeight="1" thickBot="1">
      <c r="L60" s="85" t="s">
        <v>120</v>
      </c>
    </row>
    <row r="61" spans="1:18" ht="30" customHeight="1">
      <c r="A61" s="175" t="s">
        <v>11</v>
      </c>
      <c r="B61" s="176" t="s">
        <v>65</v>
      </c>
      <c r="C61" s="102" t="str">
        <f>IF(AND(O58,Q63),"○","×")</f>
        <v>○</v>
      </c>
      <c r="L61" s="240" t="s">
        <v>61</v>
      </c>
      <c r="M61" s="241"/>
      <c r="N61" s="311" t="s">
        <v>80</v>
      </c>
      <c r="O61" s="177"/>
      <c r="P61" s="177"/>
      <c r="Q61" s="311" t="s">
        <v>96</v>
      </c>
      <c r="R61" s="312"/>
    </row>
    <row r="62" spans="1:18" ht="6.6" customHeight="1" thickBot="1">
      <c r="L62" s="242"/>
      <c r="M62" s="243"/>
      <c r="N62" s="317"/>
      <c r="O62" s="178" t="s">
        <v>81</v>
      </c>
      <c r="P62" s="179" t="s">
        <v>95</v>
      </c>
      <c r="Q62" s="313"/>
      <c r="R62" s="314"/>
    </row>
    <row r="63" spans="1:18" ht="30" customHeight="1" thickBot="1">
      <c r="A63" s="180">
        <v>12</v>
      </c>
      <c r="B63" s="181" t="s">
        <v>10</v>
      </c>
      <c r="C63" s="182">
        <f>IF(C61="○",E56+E59,"－")</f>
        <v>0</v>
      </c>
      <c r="F63" s="119"/>
      <c r="G63" s="183"/>
      <c r="L63" s="238">
        <f>I7*10%</f>
        <v>0</v>
      </c>
      <c r="M63" s="239"/>
      <c r="N63" s="184">
        <f>S37*-1</f>
        <v>0</v>
      </c>
      <c r="O63" s="185">
        <f>G20</f>
        <v>0</v>
      </c>
      <c r="P63" s="186">
        <f>N63-O63</f>
        <v>0</v>
      </c>
      <c r="Q63" s="310" t="b">
        <f>IF(L63&lt;=P63,TRUE)</f>
        <v>1</v>
      </c>
      <c r="R63" s="305"/>
    </row>
    <row r="64" spans="1:18" ht="6.6" customHeight="1"/>
    <row r="65" spans="1:9" ht="22.5" customHeight="1">
      <c r="A65" s="217">
        <v>13</v>
      </c>
      <c r="B65" s="331" t="s">
        <v>129</v>
      </c>
      <c r="C65" s="332"/>
      <c r="D65" s="337" t="s">
        <v>127</v>
      </c>
      <c r="E65" s="230"/>
      <c r="F65" s="337" t="s">
        <v>132</v>
      </c>
      <c r="G65" s="230"/>
      <c r="H65" s="337" t="s">
        <v>128</v>
      </c>
      <c r="I65" s="230"/>
    </row>
    <row r="66" spans="1:9" ht="25.9" customHeight="1">
      <c r="A66" s="218"/>
      <c r="B66" s="333" t="s">
        <v>130</v>
      </c>
      <c r="C66" s="334"/>
      <c r="D66" s="338"/>
      <c r="E66" s="339"/>
      <c r="F66" s="338"/>
      <c r="G66" s="339"/>
      <c r="H66" s="338"/>
      <c r="I66" s="339"/>
    </row>
    <row r="67" spans="1:9" ht="25.9" customHeight="1">
      <c r="A67" s="219"/>
      <c r="B67" s="335" t="s">
        <v>131</v>
      </c>
      <c r="C67" s="336"/>
      <c r="D67" s="340"/>
      <c r="E67" s="341"/>
      <c r="F67" s="338"/>
      <c r="G67" s="339"/>
      <c r="H67" s="338"/>
      <c r="I67" s="339"/>
    </row>
  </sheetData>
  <sheetProtection selectLockedCells="1"/>
  <mergeCells count="117">
    <mergeCell ref="B65:C65"/>
    <mergeCell ref="B66:C66"/>
    <mergeCell ref="B67:C67"/>
    <mergeCell ref="D65:E65"/>
    <mergeCell ref="D66:E66"/>
    <mergeCell ref="F65:G65"/>
    <mergeCell ref="H65:I65"/>
    <mergeCell ref="F66:G66"/>
    <mergeCell ref="F67:G67"/>
    <mergeCell ref="D67:E67"/>
    <mergeCell ref="H66:I66"/>
    <mergeCell ref="H67:I67"/>
    <mergeCell ref="L63:M63"/>
    <mergeCell ref="Q63:R63"/>
    <mergeCell ref="Q61:R62"/>
    <mergeCell ref="Q41:R41"/>
    <mergeCell ref="L61:M62"/>
    <mergeCell ref="N61:N62"/>
    <mergeCell ref="P24:Q26"/>
    <mergeCell ref="N12:N13"/>
    <mergeCell ref="A58:A59"/>
    <mergeCell ref="B58:B59"/>
    <mergeCell ref="G35:G36"/>
    <mergeCell ref="A55:A56"/>
    <mergeCell ref="B55:B56"/>
    <mergeCell ref="A44:I48"/>
    <mergeCell ref="F35:F36"/>
    <mergeCell ref="A51:A53"/>
    <mergeCell ref="H51:H52"/>
    <mergeCell ref="C53:D53"/>
    <mergeCell ref="C52:D52"/>
    <mergeCell ref="C51:D51"/>
    <mergeCell ref="E53:F53"/>
    <mergeCell ref="E52:F52"/>
    <mergeCell ref="A39:I39"/>
    <mergeCell ref="A18:A21"/>
    <mergeCell ref="O6:P6"/>
    <mergeCell ref="Q7:Q8"/>
    <mergeCell ref="Q12:Q13"/>
    <mergeCell ref="P12:P13"/>
    <mergeCell ref="O12:O13"/>
    <mergeCell ref="P35:P36"/>
    <mergeCell ref="Q35:Q36"/>
    <mergeCell ref="R35:R36"/>
    <mergeCell ref="K24:L27"/>
    <mergeCell ref="M35:M36"/>
    <mergeCell ref="K35:L37"/>
    <mergeCell ref="K21:L21"/>
    <mergeCell ref="K19:L19"/>
    <mergeCell ref="R12:R13"/>
    <mergeCell ref="P27:Q27"/>
    <mergeCell ref="O7:O8"/>
    <mergeCell ref="P7:P8"/>
    <mergeCell ref="N6:N8"/>
    <mergeCell ref="N35:N36"/>
    <mergeCell ref="O35:O36"/>
    <mergeCell ref="K12:L14"/>
    <mergeCell ref="K9:L9"/>
    <mergeCell ref="M12:M13"/>
    <mergeCell ref="K7:L8"/>
    <mergeCell ref="A14:A16"/>
    <mergeCell ref="B14:B16"/>
    <mergeCell ref="C14:C15"/>
    <mergeCell ref="D14:D15"/>
    <mergeCell ref="A10:I10"/>
    <mergeCell ref="H14:H15"/>
    <mergeCell ref="A12:I12"/>
    <mergeCell ref="F14:F15"/>
    <mergeCell ref="G14:G15"/>
    <mergeCell ref="K15:K16"/>
    <mergeCell ref="L58:M58"/>
    <mergeCell ref="L56:M57"/>
    <mergeCell ref="N56:N57"/>
    <mergeCell ref="O56:O57"/>
    <mergeCell ref="K20:L20"/>
    <mergeCell ref="B18:B20"/>
    <mergeCell ref="B32:B33"/>
    <mergeCell ref="B25:B26"/>
    <mergeCell ref="F28:F29"/>
    <mergeCell ref="G28:G29"/>
    <mergeCell ref="E18:E19"/>
    <mergeCell ref="D18:D19"/>
    <mergeCell ref="C18:C19"/>
    <mergeCell ref="F18:F19"/>
    <mergeCell ref="G18:G19"/>
    <mergeCell ref="A49:I49"/>
    <mergeCell ref="E51:F51"/>
    <mergeCell ref="H28:H29"/>
    <mergeCell ref="A35:A38"/>
    <mergeCell ref="C35:C36"/>
    <mergeCell ref="D35:D36"/>
    <mergeCell ref="E35:E36"/>
    <mergeCell ref="D28:D29"/>
    <mergeCell ref="E28:E29"/>
    <mergeCell ref="A2:I2"/>
    <mergeCell ref="A3:B3"/>
    <mergeCell ref="C3:G3"/>
    <mergeCell ref="A65:A67"/>
    <mergeCell ref="A25:A26"/>
    <mergeCell ref="A28:A30"/>
    <mergeCell ref="B28:B30"/>
    <mergeCell ref="C28:C29"/>
    <mergeCell ref="B35:B36"/>
    <mergeCell ref="A32:A33"/>
    <mergeCell ref="H35:H36"/>
    <mergeCell ref="A41:A43"/>
    <mergeCell ref="A22:I23"/>
    <mergeCell ref="G5:G6"/>
    <mergeCell ref="H5:H6"/>
    <mergeCell ref="F5:F6"/>
    <mergeCell ref="A11:I11"/>
    <mergeCell ref="E14:E15"/>
    <mergeCell ref="A5:A9"/>
    <mergeCell ref="C5:C6"/>
    <mergeCell ref="D5:D6"/>
    <mergeCell ref="E5:E6"/>
    <mergeCell ref="B5:B6"/>
  </mergeCells>
  <phoneticPr fontId="1"/>
  <conditionalFormatting sqref="C52:F52">
    <cfRule type="expression" dxfId="8" priority="13">
      <formula>OR($I$37=$I$38,$H$53="Ａ")</formula>
    </cfRule>
  </conditionalFormatting>
  <conditionalFormatting sqref="C53:F53">
    <cfRule type="expression" dxfId="7" priority="12">
      <formula>AND($I$37&lt;&gt;$I$38,$H$53="Ｂ")</formula>
    </cfRule>
  </conditionalFormatting>
  <conditionalFormatting sqref="G52">
    <cfRule type="expression" dxfId="6" priority="11">
      <formula>AND($I$37&lt;&gt;$I$38,$H$53="Ｂ")</formula>
    </cfRule>
  </conditionalFormatting>
  <conditionalFormatting sqref="G53">
    <cfRule type="expression" dxfId="5" priority="10">
      <formula>OR($I$37=$I$38,$H$53="Ａ")</formula>
    </cfRule>
  </conditionalFormatting>
  <conditionalFormatting sqref="I16">
    <cfRule type="expression" dxfId="4" priority="8">
      <formula>NOT($N$9)</formula>
    </cfRule>
  </conditionalFormatting>
  <conditionalFormatting sqref="I17">
    <cfRule type="expression" dxfId="3" priority="7">
      <formula>NOT($N$9)</formula>
    </cfRule>
  </conditionalFormatting>
  <conditionalFormatting sqref="H51:H53">
    <cfRule type="expression" dxfId="2" priority="6">
      <formula>$I$37=$I$38</formula>
    </cfRule>
  </conditionalFormatting>
  <dataValidations count="13">
    <dataValidation imeMode="disabled" allowBlank="1" showInputMessage="1" showErrorMessage="1" sqref="C9:G9"/>
    <dataValidation type="whole" imeMode="disabled" operator="greaterThanOrEqual" allowBlank="1" showInputMessage="1" showErrorMessage="1" error="0以上の値を入力してください。" sqref="C7:G8 C16:F16 C42:E43">
      <formula1>0</formula1>
    </dataValidation>
    <dataValidation type="whole" imeMode="disabled" operator="greaterThanOrEqual" allowBlank="1" showInputMessage="1" showErrorMessage="1" error="平成30年度病床機能報告における稼働病床数未満の数値は入力できません。" sqref="C37:G37">
      <formula1>C7</formula1>
    </dataValidation>
    <dataValidation type="whole" imeMode="disabled" operator="greaterThanOrEqual" allowBlank="1" showInputMessage="1" showErrorMessage="1" error="令和２年４月１日時点における稼働病床数未満の数値は入力できません。" sqref="C38:G38">
      <formula1>C8</formula1>
    </dataValidation>
    <dataValidation type="list" allowBlank="1" showInputMessage="1" showErrorMessage="1" sqref="H53">
      <formula1>IF($I$37&lt;&gt;$I$38,INDIRECT("I49:I50"),INDIRECT("I49"))</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0以上かつ対象３区分の減少病床数の合計以内の値を入力してください。" sqref="C33">
      <formula1>0</formula1>
      <formula2>I30</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20">
      <formula1>O15</formula1>
      <formula2>O16</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20">
      <formula1>P15</formula1>
      <formula2>P16</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20">
      <formula1>N15</formula1>
      <formula2>N16</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20">
      <formula1>M15</formula1>
      <formula2>M16</formula2>
    </dataValidation>
    <dataValidation type="whole" imeMode="disabled" allowBlank="1" showInputMessage="1" showErrorMessage="1" error="病床融通数以内の値を入力してください。" sqref="C21:F21">
      <formula1>M20</formula1>
      <formula2>M21</formula2>
    </dataValidation>
    <dataValidation type="list" allowBlank="1" showInputMessage="1" showErrorMessage="1" sqref="F66:F67">
      <formula1>"実施済み,実施予定"</formula1>
    </dataValidation>
  </dataValidations>
  <pageMargins left="0.70866141732283472" right="0.70866141732283472" top="0.39370078740157483" bottom="0.39370078740157483" header="0.31496062992125984" footer="0.31496062992125984"/>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Y50"/>
  <sheetViews>
    <sheetView view="pageBreakPreview" zoomScaleNormal="85" zoomScaleSheetLayoutView="100" workbookViewId="0">
      <selection activeCell="E13" sqref="E13"/>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104</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346" t="s">
        <v>24</v>
      </c>
      <c r="B2" s="347" t="s">
        <v>78</v>
      </c>
      <c r="C2" s="347"/>
      <c r="D2" s="347"/>
      <c r="E2" s="348" t="s">
        <v>29</v>
      </c>
      <c r="F2" s="348" t="s">
        <v>28</v>
      </c>
      <c r="G2" s="344"/>
      <c r="H2" s="344"/>
      <c r="I2" s="344"/>
      <c r="J2" s="344"/>
      <c r="K2" s="344"/>
      <c r="L2" s="348" t="s">
        <v>32</v>
      </c>
      <c r="M2" s="344"/>
      <c r="N2" s="344"/>
      <c r="O2" s="344"/>
      <c r="P2" s="344"/>
      <c r="Q2" s="344"/>
      <c r="R2" s="350" t="s">
        <v>77</v>
      </c>
      <c r="S2" s="351"/>
      <c r="T2" s="351"/>
      <c r="U2" s="351"/>
      <c r="V2" s="351"/>
      <c r="W2" s="344" t="s">
        <v>27</v>
      </c>
      <c r="X2" s="345"/>
      <c r="Y2" s="345"/>
    </row>
    <row r="3" spans="1:25" s="5" customFormat="1" ht="93.75" customHeight="1">
      <c r="A3" s="346"/>
      <c r="B3" s="347"/>
      <c r="C3" s="347"/>
      <c r="D3" s="347"/>
      <c r="E3" s="349"/>
      <c r="F3" s="46" t="s">
        <v>25</v>
      </c>
      <c r="G3" s="47" t="s">
        <v>0</v>
      </c>
      <c r="H3" s="48" t="s">
        <v>1</v>
      </c>
      <c r="I3" s="48" t="s">
        <v>2</v>
      </c>
      <c r="J3" s="48" t="s">
        <v>4</v>
      </c>
      <c r="K3" s="49" t="s">
        <v>3</v>
      </c>
      <c r="L3" s="50" t="s">
        <v>25</v>
      </c>
      <c r="M3" s="47" t="s">
        <v>0</v>
      </c>
      <c r="N3" s="48" t="s">
        <v>1</v>
      </c>
      <c r="O3" s="48" t="s">
        <v>2</v>
      </c>
      <c r="P3" s="51" t="s">
        <v>4</v>
      </c>
      <c r="Q3" s="49" t="s">
        <v>12</v>
      </c>
      <c r="R3" s="50" t="s">
        <v>25</v>
      </c>
      <c r="S3" s="47" t="s">
        <v>0</v>
      </c>
      <c r="T3" s="48" t="s">
        <v>1</v>
      </c>
      <c r="U3" s="48" t="s">
        <v>2</v>
      </c>
      <c r="V3" s="49" t="s">
        <v>4</v>
      </c>
      <c r="W3" s="50" t="s">
        <v>25</v>
      </c>
      <c r="X3" s="48" t="s">
        <v>2</v>
      </c>
      <c r="Y3" s="49" t="s">
        <v>26</v>
      </c>
    </row>
    <row r="4" spans="1:25" ht="27" customHeight="1">
      <c r="A4" s="52">
        <v>1</v>
      </c>
      <c r="B4" s="342" t="e">
        <f>#REF!&amp;""</f>
        <v>#REF!</v>
      </c>
      <c r="C4" s="342"/>
      <c r="D4" s="342"/>
      <c r="E4" s="53"/>
      <c r="F4" s="69">
        <f>SUM($G$4:$K$4)</f>
        <v>0</v>
      </c>
      <c r="G4" s="70">
        <f>支給額算定書!C9</f>
        <v>0</v>
      </c>
      <c r="H4" s="71">
        <f>支給額算定書!D9</f>
        <v>0</v>
      </c>
      <c r="I4" s="71">
        <f>支給額算定書!E9</f>
        <v>0</v>
      </c>
      <c r="J4" s="71">
        <f>支給額算定書!F9</f>
        <v>0</v>
      </c>
      <c r="K4" s="72">
        <f>支給額算定書!G9</f>
        <v>0</v>
      </c>
      <c r="L4" s="73">
        <f t="shared" ref="L4:L13" si="0">SUM(M4:P4)</f>
        <v>0</v>
      </c>
      <c r="M4" s="70">
        <f>支給額算定書!C16</f>
        <v>0</v>
      </c>
      <c r="N4" s="71">
        <f>支給額算定書!D16</f>
        <v>0</v>
      </c>
      <c r="O4" s="71">
        <f>支給額算定書!E16</f>
        <v>0</v>
      </c>
      <c r="P4" s="74">
        <f>支給額算定書!F16</f>
        <v>0</v>
      </c>
      <c r="Q4" s="72">
        <f>支給額算定書!G16</f>
        <v>0</v>
      </c>
      <c r="R4" s="73">
        <f>SUM(S4:V4)</f>
        <v>0</v>
      </c>
      <c r="S4" s="70">
        <f>支給額算定書!C20</f>
        <v>0</v>
      </c>
      <c r="T4" s="71">
        <f>支給額算定書!D20</f>
        <v>0</v>
      </c>
      <c r="U4" s="71">
        <f>支給額算定書!E20</f>
        <v>0</v>
      </c>
      <c r="V4" s="72">
        <f>支給額算定書!F20</f>
        <v>0</v>
      </c>
      <c r="W4" s="73">
        <f t="shared" ref="W4:W13" si="1">SUM(X4:Y4)</f>
        <v>0</v>
      </c>
      <c r="X4" s="71">
        <f>支給額算定書!C26</f>
        <v>0</v>
      </c>
      <c r="Y4" s="72">
        <f>支給額算定書!D26</f>
        <v>0</v>
      </c>
    </row>
    <row r="5" spans="1:25" ht="27" customHeight="1">
      <c r="A5" s="52">
        <v>2</v>
      </c>
      <c r="B5" s="343"/>
      <c r="C5" s="343"/>
      <c r="D5" s="343"/>
      <c r="E5" s="53"/>
      <c r="F5" s="69">
        <f t="shared" ref="F5:F13" si="2">SUM(G5:K5)</f>
        <v>0</v>
      </c>
      <c r="G5" s="75"/>
      <c r="H5" s="76"/>
      <c r="I5" s="76"/>
      <c r="J5" s="76"/>
      <c r="K5" s="77"/>
      <c r="L5" s="73">
        <f t="shared" si="0"/>
        <v>0</v>
      </c>
      <c r="M5" s="75"/>
      <c r="N5" s="76"/>
      <c r="O5" s="76"/>
      <c r="P5" s="78"/>
      <c r="Q5" s="207">
        <v>0</v>
      </c>
      <c r="R5" s="73">
        <f t="shared" ref="R5:R13" si="3">SUM(S5:V5)</f>
        <v>0</v>
      </c>
      <c r="S5" s="75"/>
      <c r="T5" s="76"/>
      <c r="U5" s="76"/>
      <c r="V5" s="77"/>
      <c r="W5" s="73">
        <f t="shared" si="1"/>
        <v>0</v>
      </c>
      <c r="X5" s="76"/>
      <c r="Y5" s="77"/>
    </row>
    <row r="6" spans="1:25" ht="27" customHeight="1">
      <c r="A6" s="52">
        <v>3</v>
      </c>
      <c r="B6" s="343"/>
      <c r="C6" s="343"/>
      <c r="D6" s="343"/>
      <c r="E6" s="53"/>
      <c r="F6" s="69">
        <f t="shared" si="2"/>
        <v>0</v>
      </c>
      <c r="G6" s="75"/>
      <c r="H6" s="76"/>
      <c r="I6" s="76"/>
      <c r="J6" s="76"/>
      <c r="K6" s="77"/>
      <c r="L6" s="73">
        <f t="shared" si="0"/>
        <v>0</v>
      </c>
      <c r="M6" s="75"/>
      <c r="N6" s="76"/>
      <c r="O6" s="76"/>
      <c r="P6" s="78"/>
      <c r="Q6" s="207">
        <v>0</v>
      </c>
      <c r="R6" s="73">
        <f t="shared" si="3"/>
        <v>0</v>
      </c>
      <c r="S6" s="75"/>
      <c r="T6" s="76"/>
      <c r="U6" s="76"/>
      <c r="V6" s="77"/>
      <c r="W6" s="73">
        <f t="shared" si="1"/>
        <v>0</v>
      </c>
      <c r="X6" s="76"/>
      <c r="Y6" s="77"/>
    </row>
    <row r="7" spans="1:25" ht="27" customHeight="1">
      <c r="A7" s="52">
        <v>4</v>
      </c>
      <c r="B7" s="343"/>
      <c r="C7" s="343"/>
      <c r="D7" s="343"/>
      <c r="E7" s="53"/>
      <c r="F7" s="69">
        <f t="shared" si="2"/>
        <v>0</v>
      </c>
      <c r="G7" s="75"/>
      <c r="H7" s="76"/>
      <c r="I7" s="76"/>
      <c r="J7" s="76"/>
      <c r="K7" s="77"/>
      <c r="L7" s="73">
        <f t="shared" si="0"/>
        <v>0</v>
      </c>
      <c r="M7" s="75"/>
      <c r="N7" s="76"/>
      <c r="O7" s="76"/>
      <c r="P7" s="78"/>
      <c r="Q7" s="207">
        <v>0</v>
      </c>
      <c r="R7" s="73">
        <f t="shared" si="3"/>
        <v>0</v>
      </c>
      <c r="S7" s="75"/>
      <c r="T7" s="76"/>
      <c r="U7" s="76"/>
      <c r="V7" s="77"/>
      <c r="W7" s="73">
        <f t="shared" si="1"/>
        <v>0</v>
      </c>
      <c r="X7" s="76"/>
      <c r="Y7" s="77"/>
    </row>
    <row r="8" spans="1:25" ht="27" customHeight="1">
      <c r="A8" s="52">
        <v>5</v>
      </c>
      <c r="B8" s="343"/>
      <c r="C8" s="343"/>
      <c r="D8" s="343"/>
      <c r="E8" s="53"/>
      <c r="F8" s="69">
        <f t="shared" si="2"/>
        <v>0</v>
      </c>
      <c r="G8" s="75"/>
      <c r="H8" s="76"/>
      <c r="I8" s="76"/>
      <c r="J8" s="76"/>
      <c r="K8" s="77"/>
      <c r="L8" s="73">
        <f t="shared" si="0"/>
        <v>0</v>
      </c>
      <c r="M8" s="75"/>
      <c r="N8" s="76"/>
      <c r="O8" s="76"/>
      <c r="P8" s="78"/>
      <c r="Q8" s="207">
        <v>0</v>
      </c>
      <c r="R8" s="73">
        <f t="shared" si="3"/>
        <v>0</v>
      </c>
      <c r="S8" s="75"/>
      <c r="T8" s="76"/>
      <c r="U8" s="76"/>
      <c r="V8" s="77"/>
      <c r="W8" s="73">
        <f t="shared" si="1"/>
        <v>0</v>
      </c>
      <c r="X8" s="76"/>
      <c r="Y8" s="77"/>
    </row>
    <row r="9" spans="1:25" ht="27" customHeight="1">
      <c r="A9" s="52">
        <v>6</v>
      </c>
      <c r="B9" s="343"/>
      <c r="C9" s="343"/>
      <c r="D9" s="343"/>
      <c r="E9" s="53"/>
      <c r="F9" s="69">
        <f t="shared" si="2"/>
        <v>0</v>
      </c>
      <c r="G9" s="75"/>
      <c r="H9" s="76"/>
      <c r="I9" s="76"/>
      <c r="J9" s="76"/>
      <c r="K9" s="77"/>
      <c r="L9" s="73">
        <f t="shared" si="0"/>
        <v>0</v>
      </c>
      <c r="M9" s="75"/>
      <c r="N9" s="76"/>
      <c r="O9" s="76"/>
      <c r="P9" s="78"/>
      <c r="Q9" s="207">
        <v>0</v>
      </c>
      <c r="R9" s="73">
        <f t="shared" si="3"/>
        <v>0</v>
      </c>
      <c r="S9" s="75"/>
      <c r="T9" s="76"/>
      <c r="U9" s="76"/>
      <c r="V9" s="77"/>
      <c r="W9" s="73">
        <f t="shared" si="1"/>
        <v>0</v>
      </c>
      <c r="X9" s="76"/>
      <c r="Y9" s="77"/>
    </row>
    <row r="10" spans="1:25" ht="27" customHeight="1">
      <c r="A10" s="52">
        <v>7</v>
      </c>
      <c r="B10" s="343"/>
      <c r="C10" s="343"/>
      <c r="D10" s="343"/>
      <c r="E10" s="53"/>
      <c r="F10" s="69">
        <f t="shared" si="2"/>
        <v>0</v>
      </c>
      <c r="G10" s="75"/>
      <c r="H10" s="76"/>
      <c r="I10" s="76"/>
      <c r="J10" s="76"/>
      <c r="K10" s="77"/>
      <c r="L10" s="73">
        <f t="shared" si="0"/>
        <v>0</v>
      </c>
      <c r="M10" s="75"/>
      <c r="N10" s="76"/>
      <c r="O10" s="76"/>
      <c r="P10" s="78"/>
      <c r="Q10" s="207">
        <v>0</v>
      </c>
      <c r="R10" s="73">
        <f t="shared" si="3"/>
        <v>0</v>
      </c>
      <c r="S10" s="75"/>
      <c r="T10" s="76"/>
      <c r="U10" s="76"/>
      <c r="V10" s="77"/>
      <c r="W10" s="73">
        <f t="shared" si="1"/>
        <v>0</v>
      </c>
      <c r="X10" s="76"/>
      <c r="Y10" s="77"/>
    </row>
    <row r="11" spans="1:25" ht="27" customHeight="1">
      <c r="A11" s="52">
        <v>8</v>
      </c>
      <c r="B11" s="343"/>
      <c r="C11" s="343"/>
      <c r="D11" s="343"/>
      <c r="E11" s="53"/>
      <c r="F11" s="69">
        <f t="shared" si="2"/>
        <v>0</v>
      </c>
      <c r="G11" s="75"/>
      <c r="H11" s="76"/>
      <c r="I11" s="76"/>
      <c r="J11" s="76"/>
      <c r="K11" s="77"/>
      <c r="L11" s="73">
        <f t="shared" si="0"/>
        <v>0</v>
      </c>
      <c r="M11" s="75"/>
      <c r="N11" s="76"/>
      <c r="O11" s="76"/>
      <c r="P11" s="78"/>
      <c r="Q11" s="207">
        <v>0</v>
      </c>
      <c r="R11" s="73">
        <f t="shared" si="3"/>
        <v>0</v>
      </c>
      <c r="S11" s="75"/>
      <c r="T11" s="76"/>
      <c r="U11" s="76"/>
      <c r="V11" s="77"/>
      <c r="W11" s="73">
        <f t="shared" si="1"/>
        <v>0</v>
      </c>
      <c r="X11" s="76"/>
      <c r="Y11" s="77"/>
    </row>
    <row r="12" spans="1:25" ht="27" customHeight="1">
      <c r="A12" s="52">
        <v>9</v>
      </c>
      <c r="B12" s="343"/>
      <c r="C12" s="343"/>
      <c r="D12" s="343"/>
      <c r="E12" s="53"/>
      <c r="F12" s="69">
        <f t="shared" si="2"/>
        <v>0</v>
      </c>
      <c r="G12" s="75"/>
      <c r="H12" s="76"/>
      <c r="I12" s="76"/>
      <c r="J12" s="76"/>
      <c r="K12" s="77"/>
      <c r="L12" s="73">
        <f t="shared" si="0"/>
        <v>0</v>
      </c>
      <c r="M12" s="75"/>
      <c r="N12" s="76"/>
      <c r="O12" s="76"/>
      <c r="P12" s="78"/>
      <c r="Q12" s="207">
        <v>0</v>
      </c>
      <c r="R12" s="73">
        <f t="shared" si="3"/>
        <v>0</v>
      </c>
      <c r="S12" s="75"/>
      <c r="T12" s="76"/>
      <c r="U12" s="76"/>
      <c r="V12" s="77"/>
      <c r="W12" s="73">
        <f t="shared" si="1"/>
        <v>0</v>
      </c>
      <c r="X12" s="76"/>
      <c r="Y12" s="77"/>
    </row>
    <row r="13" spans="1:25" ht="27" customHeight="1" thickBot="1">
      <c r="A13" s="52">
        <v>10</v>
      </c>
      <c r="B13" s="343"/>
      <c r="C13" s="343"/>
      <c r="D13" s="343"/>
      <c r="E13" s="53"/>
      <c r="F13" s="69">
        <f t="shared" si="2"/>
        <v>0</v>
      </c>
      <c r="G13" s="75"/>
      <c r="H13" s="76"/>
      <c r="I13" s="76"/>
      <c r="J13" s="76"/>
      <c r="K13" s="77"/>
      <c r="L13" s="73">
        <f t="shared" si="0"/>
        <v>0</v>
      </c>
      <c r="M13" s="75"/>
      <c r="N13" s="76"/>
      <c r="O13" s="76"/>
      <c r="P13" s="78"/>
      <c r="Q13" s="207">
        <v>0</v>
      </c>
      <c r="R13" s="73">
        <f t="shared" si="3"/>
        <v>0</v>
      </c>
      <c r="S13" s="75"/>
      <c r="T13" s="76"/>
      <c r="U13" s="76"/>
      <c r="V13" s="77"/>
      <c r="W13" s="73">
        <f t="shared" si="1"/>
        <v>0</v>
      </c>
      <c r="X13" s="76"/>
      <c r="Y13" s="77"/>
    </row>
    <row r="14" spans="1:25" ht="27" customHeight="1" thickTop="1">
      <c r="A14" s="54"/>
      <c r="B14" s="54"/>
      <c r="C14" s="54"/>
      <c r="D14" s="45"/>
      <c r="E14" s="55" t="s">
        <v>25</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79</v>
      </c>
      <c r="S15" s="45"/>
      <c r="T15" s="58"/>
      <c r="U15" s="58"/>
      <c r="V15" s="45"/>
      <c r="W15" s="45"/>
      <c r="X15" s="58"/>
      <c r="Y15" s="45"/>
    </row>
    <row r="16" spans="1:25" ht="31.5" customHeight="1">
      <c r="A16" s="56" t="s">
        <v>122</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12:D12"/>
    <mergeCell ref="B13:D13"/>
    <mergeCell ref="B6:D6"/>
    <mergeCell ref="B7:D7"/>
    <mergeCell ref="B8:D8"/>
    <mergeCell ref="B9:D9"/>
    <mergeCell ref="B10:D10"/>
    <mergeCell ref="B11:D11"/>
    <mergeCell ref="B4:D4"/>
    <mergeCell ref="B5:D5"/>
    <mergeCell ref="W2:Y2"/>
    <mergeCell ref="A2:A3"/>
    <mergeCell ref="B2:D3"/>
    <mergeCell ref="E2:E3"/>
    <mergeCell ref="F2:K2"/>
    <mergeCell ref="L2:Q2"/>
    <mergeCell ref="R2:V2"/>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formula1>"存続,廃止,廃止（有床診療所化）,廃止（無床診療所化）"</formula1>
    </dataValidation>
    <dataValidation imeMode="disabled" allowBlank="1" showInputMessage="1" showErrorMessage="1" sqref="G5:K13 M5:Q13 S5:V13 X5:Y13"/>
  </dataValidations>
  <pageMargins left="0.7" right="0.7" top="0.75" bottom="0.75" header="0.3" footer="0.3"/>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支給額算定書</vt:lpstr>
      <vt:lpstr>（参考）病床融通に関する概要</vt:lpstr>
      <vt:lpstr>'（参考）病床融通に関する概要'!Print_Area</vt:lpstr>
      <vt:lpstr>支給額算定書!Print_Area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2023-05-23T07:20:04Z</dcterms:modified>
</cp:coreProperties>
</file>