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D:\Users\T0536709\Desktop\"/>
    </mc:Choice>
  </mc:AlternateContent>
  <xr:revisionPtr revIDLastSave="0" documentId="13_ncr:1_{226AEF26-A2AA-4D0D-9576-A615FB98917F}" xr6:coauthVersionLast="47" xr6:coauthVersionMax="47" xr10:uidLastSave="{00000000-0000-0000-0000-000000000000}"/>
  <bookViews>
    <workbookView xWindow="-28920" yWindow="-120" windowWidth="29040" windowHeight="15840" tabRatio="888" xr2:uid="{00000000-000D-0000-FFFF-FFFF00000000}"/>
  </bookViews>
  <sheets>
    <sheet name="入力提出方法" sheetId="1" r:id="rId1"/>
    <sheet name="報告書(別紙１）" sheetId="2" r:id="rId2"/>
    <sheet name="計算シート(別紙２）㈠" sheetId="3" r:id="rId3"/>
    <sheet name="計算シート(別紙２）㈡" sheetId="9" r:id="rId4"/>
    <sheet name="提出前チェックシート" sheetId="18" r:id="rId5"/>
    <sheet name="確定申告（第３―（３）号様式）【簡易課税用】" sheetId="11" r:id="rId6"/>
    <sheet name="確定申告書（第３―（１）号様式）【一般用】" sheetId="12" r:id="rId7"/>
    <sheet name="課税売上割合・控除対象仕入れ額等の計算表（付表２）" sheetId="13" r:id="rId8"/>
    <sheet name="特定収入割合の計算表（計算表１～３)" sheetId="14" r:id="rId9"/>
  </sheets>
  <definedNames>
    <definedName name="_xlnm.Print_Area" localSheetId="7">'課税売上割合・控除対象仕入れ額等の計算表（付表２）'!$A$1:$X$37</definedName>
    <definedName name="_xlnm.Print_Area" localSheetId="5">'確定申告（第３―（３）号様式）【簡易課税用】'!$A$1:$I$39</definedName>
    <definedName name="_xlnm.Print_Area" localSheetId="6">'確定申告書（第３―（１）号様式）【一般用】'!$A$1:$I$38</definedName>
    <definedName name="_xlnm.Print_Area" localSheetId="3">'計算シート(別紙２）㈡'!$A$1:$AH$113</definedName>
    <definedName name="_xlnm.Print_Area" localSheetId="4">提出前チェックシート!$A$1:$AI$43</definedName>
    <definedName name="_xlnm.Print_Area" localSheetId="8">'特定収入割合の計算表（計算表１～３)'!$A$1:$AJ$37</definedName>
    <definedName name="_xlnm.Print_Area" localSheetId="0">入力提出方法!$B$1:$N$35</definedName>
    <definedName name="_xlnm.Print_Area" localSheetId="1">'報告書(別紙１）'!$A$1:$J$44</definedName>
    <definedName name="Z_0AD570EA_D470_4C73_8C86_9D952E4038A9_.wvu.PrintArea" localSheetId="2" hidden="1">'計算シート(別紙２）㈠'!$A$1:$AH$108</definedName>
    <definedName name="Z_0AD570EA_D470_4C73_8C86_9D952E4038A9_.wvu.PrintArea" localSheetId="3" hidden="1">'計算シート(別紙２）㈡'!$A$1:$AH$108</definedName>
    <definedName name="Z_0AD570EA_D470_4C73_8C86_9D952E4038A9_.wvu.PrintArea" localSheetId="8" hidden="1">'特定収入割合の計算表（計算表１～３)'!$A$1:$AJ$37</definedName>
    <definedName name="Z_0AD570EA_D470_4C73_8C86_9D952E4038A9_.wvu.PrintArea" localSheetId="1" hidden="1">'報告書(別紙１）'!$A$1:$J$44</definedName>
  </definedNames>
  <calcPr calcId="191029"/>
  <customWorkbookViews>
    <customWorkbookView name="東京都 - 個人用ビュー" guid="{0AD570EA-D470-4C73-8C86-9D952E4038A9}" mergeInterval="0" personalView="1" maximized="1" xWindow="-9" yWindow="-9" windowWidth="1938" windowHeight="1060" tabRatio="933"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A16" i="2" l="1"/>
  <c r="J53" i="9" l="1"/>
  <c r="J53" i="3"/>
  <c r="C31" i="2" l="1"/>
  <c r="C29" i="2"/>
  <c r="G23" i="3" l="1"/>
  <c r="AK24" i="9" l="1"/>
  <c r="AK24" i="3"/>
  <c r="AJ24" i="3"/>
  <c r="AF32" i="9"/>
  <c r="AD32" i="9"/>
  <c r="AB32" i="9"/>
  <c r="AC33" i="9"/>
  <c r="L33" i="9"/>
  <c r="S61" i="9" l="1"/>
  <c r="S62" i="9"/>
  <c r="S63" i="9"/>
  <c r="S64" i="9"/>
  <c r="S65" i="9"/>
  <c r="S66" i="9"/>
  <c r="S67" i="9"/>
  <c r="P68" i="9"/>
  <c r="M68" i="9"/>
  <c r="J68" i="9"/>
  <c r="P68" i="3"/>
  <c r="M68" i="3"/>
  <c r="J68" i="3"/>
  <c r="S67" i="3"/>
  <c r="S66" i="3"/>
  <c r="S65" i="3"/>
  <c r="S64" i="3"/>
  <c r="S63" i="3"/>
  <c r="S62" i="3"/>
  <c r="S61" i="3"/>
  <c r="S68" i="9" l="1"/>
  <c r="S68" i="3"/>
  <c r="AB70" i="3" s="1"/>
  <c r="AB70" i="9" l="1"/>
  <c r="AN24" i="3"/>
  <c r="AM22" i="3"/>
  <c r="AM24" i="3"/>
  <c r="Q29" i="18" l="1"/>
  <c r="N10" i="18" l="1"/>
  <c r="G14" i="9" l="1"/>
  <c r="N16" i="18" l="1"/>
  <c r="AJ24" i="9" l="1"/>
  <c r="AI27" i="3" l="1"/>
  <c r="N13" i="18"/>
  <c r="AF4" i="18" l="1"/>
  <c r="AF3" i="18"/>
  <c r="B22" i="18" s="1"/>
  <c r="N32" i="18" l="1"/>
  <c r="N28" i="18"/>
  <c r="N24" i="18"/>
  <c r="R10" i="18"/>
  <c r="AC18" i="18"/>
  <c r="AC14" i="18"/>
  <c r="C24" i="18"/>
  <c r="AC10" i="18"/>
  <c r="Q8" i="18"/>
  <c r="R26" i="18"/>
  <c r="R18" i="18"/>
  <c r="R14" i="18"/>
  <c r="R22" i="18"/>
  <c r="A3" i="18"/>
  <c r="C28" i="18"/>
  <c r="G21" i="9" l="1"/>
  <c r="T16" i="3" l="1"/>
  <c r="B35" i="2" l="1"/>
  <c r="L32" i="2" l="1"/>
  <c r="L31" i="2"/>
  <c r="L30" i="2"/>
  <c r="L29" i="2"/>
  <c r="L28" i="2"/>
  <c r="A30" i="2" s="1"/>
  <c r="C30" i="2" l="1"/>
  <c r="K32" i="2"/>
  <c r="K31" i="2"/>
  <c r="K30" i="2"/>
  <c r="K29" i="2"/>
  <c r="AI27" i="9" l="1"/>
  <c r="B46" i="18" l="1"/>
  <c r="B47" i="18"/>
  <c r="C34" i="2" l="1"/>
  <c r="G16" i="9" l="1"/>
  <c r="G15" i="9"/>
  <c r="F8" i="2"/>
  <c r="F9" i="2"/>
  <c r="F7" i="2"/>
  <c r="I18" i="9" l="1"/>
  <c r="I17" i="9"/>
  <c r="N21" i="9"/>
  <c r="O20" i="9"/>
  <c r="L20" i="9"/>
  <c r="I20" i="9"/>
  <c r="G13" i="9"/>
  <c r="I12" i="9"/>
  <c r="O12" i="9"/>
  <c r="L12" i="9"/>
  <c r="K28" i="2" l="1"/>
  <c r="A28" i="2" s="1"/>
  <c r="AB103" i="9"/>
  <c r="Y103" i="9"/>
  <c r="V103" i="9"/>
  <c r="S103" i="9"/>
  <c r="P103" i="9"/>
  <c r="M103" i="9"/>
  <c r="J103" i="9"/>
  <c r="AE102" i="9"/>
  <c r="AE101" i="9"/>
  <c r="AE100" i="9"/>
  <c r="AE99" i="9"/>
  <c r="AE98" i="9"/>
  <c r="AE97" i="9"/>
  <c r="AE96" i="9"/>
  <c r="P84" i="9"/>
  <c r="M84" i="9"/>
  <c r="J84" i="9"/>
  <c r="S83" i="9"/>
  <c r="S82" i="9"/>
  <c r="S81" i="9"/>
  <c r="S80" i="9"/>
  <c r="S79" i="9"/>
  <c r="S78" i="9"/>
  <c r="S77" i="9"/>
  <c r="AE103" i="9" l="1"/>
  <c r="C28" i="2"/>
  <c r="S84" i="9"/>
  <c r="AB88" i="9" l="1"/>
  <c r="AC22" i="18"/>
  <c r="AB108" i="9"/>
  <c r="S77" i="3"/>
  <c r="M84" i="3" l="1"/>
  <c r="F3" i="2" l="1"/>
  <c r="A36" i="2" l="1"/>
  <c r="AB103" i="3" l="1"/>
  <c r="Y103" i="3"/>
  <c r="V103" i="3"/>
  <c r="S103" i="3"/>
  <c r="P103" i="3"/>
  <c r="M103" i="3"/>
  <c r="J103" i="3"/>
  <c r="AE102" i="3"/>
  <c r="AE101" i="3"/>
  <c r="AE100" i="3"/>
  <c r="AE99" i="3"/>
  <c r="AE98" i="3"/>
  <c r="AE97" i="3"/>
  <c r="AE96" i="3"/>
  <c r="P84" i="3"/>
  <c r="J84" i="3"/>
  <c r="S83" i="3"/>
  <c r="S82" i="3"/>
  <c r="S81" i="3"/>
  <c r="S80" i="3"/>
  <c r="S79" i="3"/>
  <c r="S78" i="3"/>
  <c r="AE103" i="3" l="1"/>
  <c r="S84" i="3"/>
  <c r="AB88" i="3" l="1"/>
  <c r="N36" i="18"/>
  <c r="AB108" i="3"/>
  <c r="AI108" i="3" s="1"/>
  <c r="AJ108" i="3" s="1"/>
  <c r="H24" i="2"/>
  <c r="AI108" i="9"/>
  <c r="AJ108" i="9" s="1"/>
  <c r="AI24" i="3"/>
  <c r="AI24" i="9"/>
  <c r="AG4" i="18" s="1"/>
  <c r="K27" i="2" l="1"/>
  <c r="P3" i="18"/>
  <c r="C40" i="18"/>
  <c r="C32" i="18"/>
  <c r="C36" i="18"/>
  <c r="K24" i="2"/>
  <c r="A39" i="2" s="1"/>
  <c r="D43" i="2" l="1"/>
  <c r="C39" i="2"/>
  <c r="J43" i="2"/>
  <c r="B40" i="2"/>
  <c r="B43" i="2"/>
  <c r="H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35" authorId="0" shapeId="0" xr:uid="{00000000-0006-0000-0100-000001000000}">
      <text>
        <r>
          <rPr>
            <b/>
            <sz val="9"/>
            <color indexed="81"/>
            <rFont val="MS P ゴシック"/>
            <family val="3"/>
            <charset val="128"/>
          </rPr>
          <t xml:space="preserve">
３　</t>
        </r>
        <r>
          <rPr>
            <b/>
            <sz val="10"/>
            <color indexed="81"/>
            <rFont val="Meiryo UI"/>
            <family val="3"/>
            <charset val="128"/>
          </rPr>
          <t>記載内容を確認するための書類
計算シート（別紙２）㈠、㈡で選択した番号①~⑥により自動転記されます。
※チェックボックスは、報告書原本を作成する際に印刷の上ご記入ください。
【以下必要書類一覧】</t>
        </r>
        <r>
          <rPr>
            <b/>
            <sz val="9"/>
            <color indexed="81"/>
            <rFont val="Meiryo UI"/>
            <family val="3"/>
            <charset val="128"/>
          </rPr>
          <t xml:space="preserve">
①　消費税の確定申告義務がない。（課税売上1,000万円以下）
　・原則なし
②　消費税の申告義務がない（新規設立・開業）
　□　新規設立・開業時の登記簿謄本や設立（開業）届出書などの写し
　□　法人の場合：資本金・出資金が記された資料の写し
③　簡易課税方式により申告している。
　□　消費税及び地方消費税の確定申告書（第３―（３）号様式）の写し
④　公益法人等で特定収入割合が５％を超えている。
　□　消費税及び地方消費税の確定申告書（第３―（１）号様式）の写し
　□　特定収入割合の計算表の写し
⑤　補助対象経費に係る消費税を、個別対応方式において、「非課税売上に要するもの」として申告している。
　□　消費税及び地方消費税の確定申告書（第３―（１）号様式）の写し
　□　課税売上割合・控除対象仕入れ額等の計算表（付表２）の写し
　□　勘定科目別税区分表など
⑥　上記の項目に該当がない場合
　□　消費税及び地方消費税の確定申告書（第３―（１）号様式）の写し
　□　課税売上割合・控除対象仕入れ額等の計算表（付表２）の写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50" authorId="0" shapeId="0" xr:uid="{00000000-0006-0000-0200-000001000000}">
      <text>
        <r>
          <rPr>
            <sz val="9"/>
            <color indexed="81"/>
            <rFont val="MS P ゴシック"/>
            <family val="3"/>
            <charset val="128"/>
          </rPr>
          <t>確定申告書
付表２「消費税等の確定申告書における課税売上割合・控除対象仕入税額等の計算表」の④の額を記入</t>
        </r>
      </text>
    </comment>
    <comment ref="J51" authorId="0" shapeId="0" xr:uid="{00000000-0006-0000-0200-000002000000}">
      <text>
        <r>
          <rPr>
            <sz val="9"/>
            <color indexed="81"/>
            <rFont val="MS P ゴシック"/>
            <family val="3"/>
            <charset val="128"/>
          </rPr>
          <t>確定申告書
付表２「消費税等の確定申告書における課税売上割合・控除対象仕入税額等の計算表」の⑦の額を記入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50" authorId="0" shapeId="0" xr:uid="{00000000-0006-0000-0300-000001000000}">
      <text>
        <r>
          <rPr>
            <sz val="9"/>
            <color indexed="81"/>
            <rFont val="MS P ゴシック"/>
            <family val="3"/>
            <charset val="128"/>
          </rPr>
          <t>確定申告書
付表２「消費税等の確定申告書における課税売上割合・控除対象仕入税額等の計算表」の④の額を記入</t>
        </r>
      </text>
    </comment>
    <comment ref="J51" authorId="0" shapeId="0" xr:uid="{00000000-0006-0000-0300-000002000000}">
      <text>
        <r>
          <rPr>
            <sz val="9"/>
            <color indexed="81"/>
            <rFont val="MS P ゴシック"/>
            <family val="3"/>
            <charset val="128"/>
          </rPr>
          <t>確定申告書
付表２「消費税等の確定申告書における課税売上割合・控除対象仕入税額等の計算表」の⑦の額を記入</t>
        </r>
      </text>
    </comment>
  </commentList>
</comments>
</file>

<file path=xl/sharedStrings.xml><?xml version="1.0" encoding="utf-8"?>
<sst xmlns="http://schemas.openxmlformats.org/spreadsheetml/2006/main" count="462" uniqueCount="246">
  <si>
    <t>金</t>
    <rPh sb="0" eb="1">
      <t>キン</t>
    </rPh>
    <phoneticPr fontId="6"/>
  </si>
  <si>
    <t>　円</t>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</si>
  <si>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</si>
  <si>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</si>
  <si>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</si>
  <si>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</si>
  <si>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</si>
  <si>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</si>
  <si>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交付決定日</t>
    <rPh sb="0" eb="2">
      <t>コウフ</t>
    </rPh>
    <rPh sb="2" eb="5">
      <t>ケッテイビ</t>
    </rPh>
    <phoneticPr fontId="6"/>
  </si>
  <si>
    <t>交付決定番号</t>
    <rPh sb="0" eb="2">
      <t>コウフ</t>
    </rPh>
    <rPh sb="2" eb="4">
      <t>ケッテイ</t>
    </rPh>
    <rPh sb="4" eb="6">
      <t>バンゴウ</t>
    </rPh>
    <phoneticPr fontId="6"/>
  </si>
  <si>
    <t>第</t>
    <rPh sb="0" eb="1">
      <t>ダイ</t>
    </rPh>
    <phoneticPr fontId="6"/>
  </si>
  <si>
    <t>号</t>
    <rPh sb="0" eb="1">
      <t>ゴウ</t>
    </rPh>
    <phoneticPr fontId="6"/>
  </si>
  <si>
    <t>円</t>
    <rPh sb="0" eb="1">
      <t>エン</t>
    </rPh>
    <phoneticPr fontId="6"/>
  </si>
  <si>
    <t>←プルダウン用</t>
    <rPh sb="6" eb="7">
      <t>ヨウ</t>
    </rPh>
    <phoneticPr fontId="6"/>
  </si>
  <si>
    <t>①</t>
    <phoneticPr fontId="6"/>
  </si>
  <si>
    <t>②</t>
    <phoneticPr fontId="6"/>
  </si>
  <si>
    <t>簡易課税方式により申告している</t>
    <phoneticPr fontId="6"/>
  </si>
  <si>
    <t>③</t>
    <phoneticPr fontId="6"/>
  </si>
  <si>
    <t>特定収入割合</t>
  </si>
  <si>
    <t>％</t>
    <phoneticPr fontId="6"/>
  </si>
  <si>
    <t>④</t>
    <phoneticPr fontId="6"/>
  </si>
  <si>
    <t>補助対象経費にかかる消費税を、個別対応方式において、「非課税売上のみに要するもの」として申告している</t>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</si>
  <si>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</si>
  <si>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</si>
  <si>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</si>
  <si>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</si>
  <si>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</si>
  <si>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</si>
  <si>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（注：申告書に記載された％をそのまま入力するわけではありません）</t>
    <phoneticPr fontId="6"/>
  </si>
  <si>
    <t>（仕入控除税額（返還額））</t>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</si>
  <si>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</si>
  <si>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</si>
  <si>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</si>
  <si>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</si>
  <si>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</si>
  <si>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</si>
  <si>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</si>
  <si>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</si>
  <si>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</si>
  <si>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</si>
  <si>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</si>
  <si>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</si>
  <si>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</si>
  <si>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東京都知事　　殿</t>
    <rPh sb="0" eb="3">
      <t>トウキョウト</t>
    </rPh>
    <rPh sb="3" eb="5">
      <t>チジ</t>
    </rPh>
    <phoneticPr fontId="4"/>
  </si>
  <si>
    <t>消費税及び地方消費税に係る仕入控除税額報告書</t>
    <rPh sb="0" eb="3">
      <t>ショウヒゼイ</t>
    </rPh>
    <rPh sb="17" eb="18">
      <t>ゼイ</t>
    </rPh>
    <phoneticPr fontId="5"/>
  </si>
  <si>
    <t>←入力用シート、様式２に自動転記</t>
    <rPh sb="1" eb="4">
      <t>ニュウリョクヨウ</t>
    </rPh>
    <rPh sb="8" eb="10">
      <t>ヨウシキ</t>
    </rPh>
    <rPh sb="12" eb="14">
      <t>ジドウ</t>
    </rPh>
    <rPh sb="14" eb="16">
      <t>テンキ</t>
    </rPh>
    <phoneticPr fontId="4"/>
  </si>
  <si>
    <t>本ファイルのバージョンは、下記のとおり</t>
    <rPh sb="0" eb="1">
      <t>ホン</t>
    </rPh>
    <rPh sb="13" eb="15">
      <t>カキ</t>
    </rPh>
    <phoneticPr fontId="4"/>
  </si>
  <si>
    <t>担当者名</t>
    <rPh sb="0" eb="3">
      <t>タントウシャ</t>
    </rPh>
    <rPh sb="3" eb="4">
      <t>メイ</t>
    </rPh>
    <phoneticPr fontId="6"/>
  </si>
  <si>
    <t>担当者連絡先</t>
    <rPh sb="0" eb="3">
      <t>タントウシャ</t>
    </rPh>
    <rPh sb="3" eb="5">
      <t>レンラク</t>
    </rPh>
    <rPh sb="5" eb="6">
      <t>サキ</t>
    </rPh>
    <phoneticPr fontId="6"/>
  </si>
  <si>
    <t>電話</t>
    <rPh sb="0" eb="2">
      <t>デンワ</t>
    </rPh>
    <phoneticPr fontId="6"/>
  </si>
  <si>
    <t>メール</t>
    <phoneticPr fontId="6"/>
  </si>
  <si>
    <t>事業者名（法人名等）：</t>
    <rPh sb="5" eb="7">
      <t>ホウジン</t>
    </rPh>
    <rPh sb="7" eb="8">
      <t>メイ</t>
    </rPh>
    <rPh sb="8" eb="9">
      <t>トウ</t>
    </rPh>
    <phoneticPr fontId="6"/>
  </si>
  <si>
    <t>主たる事業所の所在地：</t>
    <rPh sb="0" eb="1">
      <t>シュ</t>
    </rPh>
    <rPh sb="3" eb="5">
      <t>ジギョウ</t>
    </rPh>
    <rPh sb="5" eb="6">
      <t>ショ</t>
    </rPh>
    <rPh sb="7" eb="10">
      <t>ショザイチ</t>
    </rPh>
    <phoneticPr fontId="4"/>
  </si>
  <si>
    <t>代表者 職・氏名：</t>
    <rPh sb="4" eb="5">
      <t>ショク</t>
    </rPh>
    <phoneticPr fontId="6"/>
  </si>
  <si>
    <t>事業者名（法人名等）</t>
    <rPh sb="0" eb="3">
      <t>ジギョウシャ</t>
    </rPh>
    <rPh sb="3" eb="4">
      <t>メイ</t>
    </rPh>
    <rPh sb="5" eb="7">
      <t>ホウジン</t>
    </rPh>
    <rPh sb="7" eb="8">
      <t>メイ</t>
    </rPh>
    <rPh sb="8" eb="9">
      <t>トウ</t>
    </rPh>
    <phoneticPr fontId="6"/>
  </si>
  <si>
    <t>代表者職・氏名</t>
    <rPh sb="0" eb="3">
      <t>ダイヒョウシャ</t>
    </rPh>
    <rPh sb="3" eb="4">
      <t>ショク</t>
    </rPh>
    <rPh sb="5" eb="6">
      <t>シ</t>
    </rPh>
    <rPh sb="6" eb="7">
      <t>メイ</t>
    </rPh>
    <phoneticPr fontId="6"/>
  </si>
  <si>
    <t>主たる事業所の所在地</t>
    <rPh sb="0" eb="1">
      <t>シュ</t>
    </rPh>
    <rPh sb="3" eb="5">
      <t>ジギョウ</t>
    </rPh>
    <rPh sb="5" eb="6">
      <t>ショ</t>
    </rPh>
    <rPh sb="7" eb="10">
      <t>ショザイチ</t>
    </rPh>
    <phoneticPr fontId="6"/>
  </si>
  <si>
    <t>印</t>
    <rPh sb="0" eb="1">
      <t>イン</t>
    </rPh>
    <phoneticPr fontId="4"/>
  </si>
  <si>
    <t>別紙２</t>
    <rPh sb="0" eb="2">
      <t>ベッシ</t>
    </rPh>
    <phoneticPr fontId="6"/>
  </si>
  <si>
    <t>〇確定申告（第３―（３）号様式）　【簡易課税用】</t>
    <rPh sb="18" eb="20">
      <t>カンイ</t>
    </rPh>
    <rPh sb="20" eb="22">
      <t>カゼイ</t>
    </rPh>
    <rPh sb="22" eb="23">
      <t>ヨウ</t>
    </rPh>
    <phoneticPr fontId="4"/>
  </si>
  <si>
    <t>別紙１</t>
    <rPh sb="0" eb="2">
      <t>ベッシ</t>
    </rPh>
    <phoneticPr fontId="4"/>
  </si>
  <si>
    <t>⑤</t>
    <phoneticPr fontId="6"/>
  </si>
  <si>
    <t>３　記載内容を確認するための書類</t>
    <phoneticPr fontId="4"/>
  </si>
  <si>
    <t>確認書類</t>
    <rPh sb="0" eb="2">
      <t>カクニン</t>
    </rPh>
    <rPh sb="2" eb="4">
      <t>ショルイ</t>
    </rPh>
    <phoneticPr fontId="6"/>
  </si>
  <si>
    <t>記載内容を確認するための書類（以下の書類の写しを添付してください）</t>
    <rPh sb="0" eb="2">
      <t>キサイ</t>
    </rPh>
    <rPh sb="2" eb="4">
      <t>ナイヨウ</t>
    </rPh>
    <rPh sb="5" eb="7">
      <t>カクニン</t>
    </rPh>
    <rPh sb="12" eb="14">
      <t>ショルイ</t>
    </rPh>
    <rPh sb="15" eb="17">
      <t>イカ</t>
    </rPh>
    <rPh sb="18" eb="20">
      <t>ショルイ</t>
    </rPh>
    <rPh sb="21" eb="22">
      <t>ウツ</t>
    </rPh>
    <rPh sb="24" eb="26">
      <t>テンプ</t>
    </rPh>
    <phoneticPr fontId="4"/>
  </si>
  <si>
    <t>記載内容を確認するための書類（以下の書類の写しを添付してください）</t>
    <rPh sb="0" eb="2">
      <t>キサイ</t>
    </rPh>
    <rPh sb="2" eb="4">
      <t>ナイヨウ</t>
    </rPh>
    <rPh sb="5" eb="7">
      <t>カクニン</t>
    </rPh>
    <rPh sb="12" eb="14">
      <t>ショルイ</t>
    </rPh>
    <phoneticPr fontId="4"/>
  </si>
  <si>
    <t>〇確定申告（第３―（１）号様式）　【一般用】</t>
    <rPh sb="18" eb="20">
      <t>イッパン</t>
    </rPh>
    <rPh sb="20" eb="21">
      <t>ヨウ</t>
    </rPh>
    <phoneticPr fontId="4"/>
  </si>
  <si>
    <t>課税売上割合が９５％以上かつ課税売上高が５億円以下の法人等の場合</t>
    <phoneticPr fontId="6"/>
  </si>
  <si>
    <r>
      <t>課税売上割合が９５％未満の法人等、又は課税売上割合が９５％以上かつ課税売上高が５億円を超える法人等であって、</t>
    </r>
    <r>
      <rPr>
        <b/>
        <u/>
        <sz val="11"/>
        <color theme="1"/>
        <rFont val="游ゴシック"/>
        <family val="3"/>
        <charset val="128"/>
        <scheme val="minor"/>
      </rPr>
      <t>個別対応方式</t>
    </r>
    <r>
      <rPr>
        <sz val="11"/>
        <color theme="1"/>
        <rFont val="游ゴシック"/>
        <family val="2"/>
        <charset val="128"/>
        <scheme val="minor"/>
      </rPr>
      <t xml:space="preserve">により消費税の申告を行っている場合
</t>
    </r>
    <phoneticPr fontId="4"/>
  </si>
  <si>
    <r>
      <t>課税売上割合が９５％未満の法人等、又は課税売上割合が９５％以上かつ課税売上高が５億円を超える法人等であって、</t>
    </r>
    <r>
      <rPr>
        <b/>
        <u/>
        <sz val="11"/>
        <color theme="1"/>
        <rFont val="游ゴシック"/>
        <family val="3"/>
        <charset val="128"/>
        <scheme val="minor"/>
      </rPr>
      <t>一括比例配分方式</t>
    </r>
    <r>
      <rPr>
        <sz val="11"/>
        <color theme="1"/>
        <rFont val="游ゴシック"/>
        <family val="2"/>
        <charset val="128"/>
        <scheme val="minor"/>
      </rPr>
      <t xml:space="preserve">により消費税の申告を行っている場合
</t>
    </r>
    <phoneticPr fontId="4"/>
  </si>
  <si>
    <t>□　消費税及び地方消費税の確定申告書（第３―（１）号様式）の写し
□　課税売上割合・控除対象仕入れ額等の計算表（付表２）の写し</t>
    <phoneticPr fontId="4"/>
  </si>
  <si>
    <r>
      <t>　※自動で計算されますが、税額控除の計算で</t>
    </r>
    <r>
      <rPr>
        <sz val="10"/>
        <color theme="1"/>
        <rFont val="游ゴシック"/>
        <family val="3"/>
        <charset val="128"/>
        <scheme val="minor"/>
      </rPr>
      <t>端数処理している場合</t>
    </r>
    <r>
      <rPr>
        <sz val="10"/>
        <color theme="1"/>
        <rFont val="游ゴシック"/>
        <family val="2"/>
        <charset val="128"/>
        <scheme val="minor"/>
      </rPr>
      <t>には、端数処理した金額を直接入力してください</t>
    </r>
    <rPh sb="2" eb="4">
      <t>ジドウ</t>
    </rPh>
    <rPh sb="5" eb="7">
      <t>ケイサン</t>
    </rPh>
    <rPh sb="13" eb="15">
      <t>ゼイガク</t>
    </rPh>
    <phoneticPr fontId="6"/>
  </si>
  <si>
    <t>２　消費税及び地方消費税の申告により確定した消費税及び地方消費税に係る仕入控除税額</t>
    <rPh sb="39" eb="41">
      <t>ゼイガク</t>
    </rPh>
    <phoneticPr fontId="5"/>
  </si>
  <si>
    <t>　　（補助金返還額）</t>
    <rPh sb="3" eb="6">
      <t>ホジョキン</t>
    </rPh>
    <phoneticPr fontId="5"/>
  </si>
  <si>
    <t>１　東京都ＰＣＲ等検査無料化事業補助金交付要綱第８条の規定による補助金の額の確定額</t>
    <rPh sb="2" eb="5">
      <t>トウキョウト</t>
    </rPh>
    <rPh sb="8" eb="9">
      <t>ナド</t>
    </rPh>
    <rPh sb="9" eb="11">
      <t>ケンサ</t>
    </rPh>
    <rPh sb="11" eb="14">
      <t>ムリョウカ</t>
    </rPh>
    <rPh sb="14" eb="16">
      <t>ジギョウ</t>
    </rPh>
    <rPh sb="16" eb="19">
      <t>ホジョキン</t>
    </rPh>
    <rPh sb="19" eb="21">
      <t>コウフ</t>
    </rPh>
    <rPh sb="21" eb="23">
      <t>ヨウコウ</t>
    </rPh>
    <rPh sb="23" eb="24">
      <t>ダイ</t>
    </rPh>
    <rPh sb="25" eb="26">
      <t>ジョウ</t>
    </rPh>
    <rPh sb="27" eb="29">
      <t>キテイ</t>
    </rPh>
    <rPh sb="32" eb="35">
      <t>ホジョキン</t>
    </rPh>
    <rPh sb="36" eb="37">
      <t>ガク</t>
    </rPh>
    <rPh sb="38" eb="40">
      <t>カクテイ</t>
    </rPh>
    <rPh sb="40" eb="41">
      <t>ガク</t>
    </rPh>
    <phoneticPr fontId="5"/>
  </si>
  <si>
    <t>□　消費税及び地方消費税の確定申告書（第３―（１）号様式）の写し
□　特定収入割合の計算表（計算表１～３）の写し</t>
    <rPh sb="46" eb="48">
      <t>ケイサン</t>
    </rPh>
    <rPh sb="48" eb="49">
      <t>ヒョウ</t>
    </rPh>
    <phoneticPr fontId="4"/>
  </si>
  <si>
    <t>〇課税売上割合・控除対象仕入税額等の計算表（付表２）</t>
    <rPh sb="14" eb="15">
      <t>ゼイ</t>
    </rPh>
    <phoneticPr fontId="4"/>
  </si>
  <si>
    <t>〇特定収入割合の計算表（計算表１～３）</t>
    <rPh sb="12" eb="14">
      <t>ケイサン</t>
    </rPh>
    <rPh sb="14" eb="15">
      <t>ヒョウ</t>
    </rPh>
    <phoneticPr fontId="4"/>
  </si>
  <si>
    <t>)</t>
    <phoneticPr fontId="4"/>
  </si>
  <si>
    <t>□　その他の書類 　　　　　　　　　　　　　　　　　</t>
    <rPh sb="4" eb="5">
      <t>ホカ</t>
    </rPh>
    <rPh sb="6" eb="8">
      <t>ショルイ</t>
    </rPh>
    <phoneticPr fontId="4"/>
  </si>
  <si>
    <t>（</t>
    <phoneticPr fontId="4"/>
  </si>
  <si>
    <t>～</t>
    <phoneticPr fontId="4"/>
  </si>
  <si>
    <t>（</t>
    <phoneticPr fontId="4"/>
  </si>
  <si>
    <t>）</t>
    <phoneticPr fontId="4"/>
  </si>
  <si>
    <t>消費税の申告義務がない（新規設立・開業）</t>
    <rPh sb="12" eb="14">
      <t>シンキ</t>
    </rPh>
    <rPh sb="14" eb="16">
      <t>セツリツ</t>
    </rPh>
    <rPh sb="17" eb="19">
      <t>カイギョウ</t>
    </rPh>
    <phoneticPr fontId="6"/>
  </si>
  <si>
    <t>【仕入控除税額（返還額）がない場合】　①～⑤</t>
    <phoneticPr fontId="6"/>
  </si>
  <si>
    <t>公益法人等であって、特定収入割合が５％を超えている（医療法人社団及び医療法人財団を除く）</t>
    <phoneticPr fontId="6"/>
  </si>
  <si>
    <t>【仕入控除税額（返還額）がある場合】　⑥ア~⑥ウ</t>
    <rPh sb="5" eb="6">
      <t>ゼイ</t>
    </rPh>
    <phoneticPr fontId="6"/>
  </si>
  <si>
    <t>・以下正しければ□に✔をお願いします</t>
    <rPh sb="1" eb="3">
      <t>イカ</t>
    </rPh>
    <rPh sb="3" eb="4">
      <t>タダ</t>
    </rPh>
    <rPh sb="13" eb="14">
      <t>ネガ</t>
    </rPh>
    <phoneticPr fontId="4"/>
  </si>
  <si>
    <t>内訳の「課税売上対応分」「共通対応分」
「非課税売上対応分」及び「非課税・不課税仕入額」
の分類は、税務署に申告済の内容と相違ありません。</t>
    <phoneticPr fontId="4"/>
  </si>
  <si>
    <t>　</t>
  </si>
  <si>
    <t>・以下正しければ□に✔を選択をお願いします</t>
    <rPh sb="1" eb="3">
      <t>イカ</t>
    </rPh>
    <rPh sb="3" eb="4">
      <t>タダ</t>
    </rPh>
    <rPh sb="12" eb="14">
      <t>センタク</t>
    </rPh>
    <rPh sb="16" eb="17">
      <t>ネガ</t>
    </rPh>
    <phoneticPr fontId="4"/>
  </si>
  <si>
    <t>■⑥ア選択時に以下確認してご回答ください</t>
    <rPh sb="3" eb="5">
      <t>センタク</t>
    </rPh>
    <rPh sb="5" eb="6">
      <t>ジ</t>
    </rPh>
    <rPh sb="7" eb="9">
      <t>イカ</t>
    </rPh>
    <rPh sb="9" eb="11">
      <t>カクニン</t>
    </rPh>
    <rPh sb="14" eb="16">
      <t>カイトウ</t>
    </rPh>
    <phoneticPr fontId="4"/>
  </si>
  <si>
    <t>■⑥イ選択時に以下確認してご回答ください</t>
    <rPh sb="3" eb="5">
      <t>センタク</t>
    </rPh>
    <rPh sb="5" eb="6">
      <t>ジ</t>
    </rPh>
    <rPh sb="7" eb="9">
      <t>イカ</t>
    </rPh>
    <rPh sb="9" eb="11">
      <t>カクニン</t>
    </rPh>
    <rPh sb="14" eb="16">
      <t>カイトウ</t>
    </rPh>
    <phoneticPr fontId="4"/>
  </si>
  <si>
    <t>消費税の申告義務がない（課税売上1,000万円以下）</t>
    <rPh sb="12" eb="14">
      <t>カゼイ</t>
    </rPh>
    <rPh sb="14" eb="16">
      <t>ウリアゲ</t>
    </rPh>
    <rPh sb="21" eb="23">
      <t>マンエン</t>
    </rPh>
    <rPh sb="23" eb="25">
      <t>イカ</t>
    </rPh>
    <phoneticPr fontId="6"/>
  </si>
  <si>
    <t>内訳の「課税仕入額」及び「非課税・不課税仕入額」の分類は、税務署に申告済の内容と相違ありません。</t>
    <rPh sb="6" eb="8">
      <t>シイ</t>
    </rPh>
    <rPh sb="8" eb="9">
      <t>ガク</t>
    </rPh>
    <phoneticPr fontId="4"/>
  </si>
  <si>
    <t>■⑥ウ選択時に以下、右を確認してご回答ください</t>
    <rPh sb="3" eb="5">
      <t>センタク</t>
    </rPh>
    <rPh sb="5" eb="6">
      <t>ジ</t>
    </rPh>
    <rPh sb="7" eb="9">
      <t>イカ</t>
    </rPh>
    <rPh sb="10" eb="11">
      <t>ミギ</t>
    </rPh>
    <rPh sb="12" eb="14">
      <t>カクニン</t>
    </rPh>
    <rPh sb="17" eb="19">
      <t>カイトウ</t>
    </rPh>
    <phoneticPr fontId="4"/>
  </si>
  <si>
    <t>設立・開業日</t>
    <rPh sb="0" eb="2">
      <t>セツリツ</t>
    </rPh>
    <rPh sb="3" eb="5">
      <t>カイギョウ</t>
    </rPh>
    <rPh sb="5" eb="6">
      <t>ビ</t>
    </rPh>
    <phoneticPr fontId="4"/>
  </si>
  <si>
    <t>令和</t>
    <rPh sb="0" eb="2">
      <t>レイワ</t>
    </rPh>
    <phoneticPr fontId="4"/>
  </si>
  <si>
    <t>日</t>
    <rPh sb="0" eb="1">
      <t>ニチ</t>
    </rPh>
    <phoneticPr fontId="4"/>
  </si>
  <si>
    <t>月</t>
    <rPh sb="0" eb="1">
      <t>ガツ</t>
    </rPh>
    <phoneticPr fontId="4"/>
  </si>
  <si>
    <t>年</t>
    <rPh sb="0" eb="1">
      <t>ネン</t>
    </rPh>
    <phoneticPr fontId="4"/>
  </si>
  <si>
    <t>会計年度期間：</t>
    <rPh sb="0" eb="2">
      <t>カイケイ</t>
    </rPh>
    <rPh sb="2" eb="4">
      <t>ネンド</t>
    </rPh>
    <rPh sb="4" eb="6">
      <t>キカン</t>
    </rPh>
    <phoneticPr fontId="4"/>
  </si>
  <si>
    <t>【仕入控除税額（返還額）がない場合】　①～⑤</t>
    <phoneticPr fontId="4"/>
  </si>
  <si>
    <t>【仕入控除税額（返還額）がある場合】　⑥ア~⑥ウ</t>
    <phoneticPr fontId="6"/>
  </si>
  <si>
    <t>□　新規設立・開業時の登記簿謄本や設立（開業）届け出書などの写し
□　法人の場合は資本金・出資金が記された資料の写し</t>
    <rPh sb="9" eb="10">
      <t>ジ</t>
    </rPh>
    <phoneticPr fontId="4"/>
  </si>
  <si>
    <t>⑥
ア</t>
    <phoneticPr fontId="6"/>
  </si>
  <si>
    <t>⑥
イ</t>
    <phoneticPr fontId="4"/>
  </si>
  <si>
    <t>⑥
ウ　</t>
    <phoneticPr fontId="6"/>
  </si>
  <si>
    <r>
      <t>消費税の申告義務がない（</t>
    </r>
    <r>
      <rPr>
        <sz val="11"/>
        <color theme="1"/>
        <rFont val="游ゴシック"/>
        <family val="3"/>
        <charset val="128"/>
        <scheme val="minor"/>
      </rPr>
      <t>新規設立・開業</t>
    </r>
    <r>
      <rPr>
        <sz val="11"/>
        <color theme="1"/>
        <rFont val="游ゴシック"/>
        <family val="2"/>
        <charset val="128"/>
        <scheme val="minor"/>
      </rPr>
      <t>）</t>
    </r>
    <rPh sb="12" eb="14">
      <t>シンキ</t>
    </rPh>
    <rPh sb="14" eb="16">
      <t>セツリツ</t>
    </rPh>
    <rPh sb="17" eb="19">
      <t>カイギョウ</t>
    </rPh>
    <phoneticPr fontId="6"/>
  </si>
  <si>
    <t>電話</t>
    <rPh sb="0" eb="2">
      <t>デンワ</t>
    </rPh>
    <phoneticPr fontId="4"/>
  </si>
  <si>
    <t>メール</t>
    <phoneticPr fontId="4"/>
  </si>
  <si>
    <t>法人の場合は「〇」を選択し設立時の「資本金or出資金」を記入してください</t>
    <rPh sb="0" eb="2">
      <t>ホウジン</t>
    </rPh>
    <rPh sb="3" eb="5">
      <t>バアイ</t>
    </rPh>
    <rPh sb="10" eb="12">
      <t>センタク</t>
    </rPh>
    <rPh sb="13" eb="15">
      <t>セツリツ</t>
    </rPh>
    <rPh sb="15" eb="16">
      <t>ジ</t>
    </rPh>
    <rPh sb="18" eb="21">
      <t>シホンキン</t>
    </rPh>
    <rPh sb="23" eb="26">
      <t>シュッシキン</t>
    </rPh>
    <rPh sb="28" eb="30">
      <t>キニュウ</t>
    </rPh>
    <phoneticPr fontId="4"/>
  </si>
  <si>
    <r>
      <t>PCR等検査無料化事業の交付決定について</t>
    </r>
    <r>
      <rPr>
        <sz val="11"/>
        <rFont val="游ゴシック"/>
        <family val="3"/>
        <charset val="128"/>
        <scheme val="minor"/>
      </rPr>
      <t>（別記第2号様式）</t>
    </r>
    <rPh sb="3" eb="4">
      <t>トウ</t>
    </rPh>
    <rPh sb="4" eb="6">
      <t>ケンサ</t>
    </rPh>
    <rPh sb="6" eb="9">
      <t>ムリョウカ</t>
    </rPh>
    <rPh sb="9" eb="11">
      <t>ジギョウ</t>
    </rPh>
    <rPh sb="12" eb="14">
      <t>コウフ</t>
    </rPh>
    <rPh sb="14" eb="16">
      <t>ケッテイ</t>
    </rPh>
    <rPh sb="21" eb="23">
      <t>ベッキ</t>
    </rPh>
    <rPh sb="23" eb="24">
      <t>ダイ</t>
    </rPh>
    <rPh sb="25" eb="26">
      <t>ゴウ</t>
    </rPh>
    <rPh sb="26" eb="28">
      <t>ヨウシキ</t>
    </rPh>
    <phoneticPr fontId="4"/>
  </si>
  <si>
    <t>（例）補助金対象経費を満額で記載したため。</t>
    <rPh sb="1" eb="2">
      <t>レイ</t>
    </rPh>
    <rPh sb="3" eb="6">
      <t>ホジョキン</t>
    </rPh>
    <rPh sb="6" eb="8">
      <t>タイショウ</t>
    </rPh>
    <rPh sb="8" eb="10">
      <t>ケイヒ</t>
    </rPh>
    <rPh sb="11" eb="13">
      <t>マンガク</t>
    </rPh>
    <rPh sb="14" eb="16">
      <t>キサイ</t>
    </rPh>
    <phoneticPr fontId="4"/>
  </si>
  <si>
    <t>（例）補助金対象経費を満額で記載したため。</t>
    <phoneticPr fontId="4"/>
  </si>
  <si>
    <t>都への登録から「事業所の所在地」を変更した場合✔を選択→</t>
    <rPh sb="0" eb="1">
      <t>ト</t>
    </rPh>
    <rPh sb="3" eb="5">
      <t>トウロク</t>
    </rPh>
    <rPh sb="8" eb="11">
      <t>ジギョウショ</t>
    </rPh>
    <rPh sb="12" eb="15">
      <t>ショザイチ</t>
    </rPh>
    <rPh sb="17" eb="19">
      <t>ヘンコウ</t>
    </rPh>
    <rPh sb="21" eb="23">
      <t>バアイ</t>
    </rPh>
    <rPh sb="25" eb="27">
      <t>センタク</t>
    </rPh>
    <phoneticPr fontId="4"/>
  </si>
  <si>
    <t>都への登録から「事業者名」を変更した場合✔を選択→</t>
    <rPh sb="0" eb="1">
      <t>ト</t>
    </rPh>
    <rPh sb="3" eb="5">
      <t>トウロク</t>
    </rPh>
    <rPh sb="8" eb="10">
      <t>ジギョウ</t>
    </rPh>
    <rPh sb="10" eb="11">
      <t>シャ</t>
    </rPh>
    <rPh sb="11" eb="12">
      <t>メイ</t>
    </rPh>
    <rPh sb="14" eb="16">
      <t>ヘンコウ</t>
    </rPh>
    <rPh sb="18" eb="20">
      <t>バアイ</t>
    </rPh>
    <rPh sb="22" eb="24">
      <t>センタク</t>
    </rPh>
    <phoneticPr fontId="4"/>
  </si>
  <si>
    <t>都への登録から「代表者職・氏名」を変更した場合✔を選択→</t>
    <rPh sb="0" eb="1">
      <t>ト</t>
    </rPh>
    <rPh sb="3" eb="5">
      <t>トウロク</t>
    </rPh>
    <rPh sb="8" eb="11">
      <t>ダイヒョウシャ</t>
    </rPh>
    <rPh sb="11" eb="12">
      <t>ショク</t>
    </rPh>
    <rPh sb="13" eb="15">
      <t>シメイ</t>
    </rPh>
    <rPh sb="17" eb="19">
      <t>ヘンコウ</t>
    </rPh>
    <rPh sb="21" eb="23">
      <t>バアイ</t>
    </rPh>
    <rPh sb="25" eb="27">
      <t>センタク</t>
    </rPh>
    <phoneticPr fontId="4"/>
  </si>
  <si>
    <t>月締め</t>
    <rPh sb="0" eb="1">
      <t>ガツ</t>
    </rPh>
    <rPh sb="1" eb="2">
      <t>シ</t>
    </rPh>
    <phoneticPr fontId="4"/>
  </si>
  <si>
    <t>年度締め月</t>
    <rPh sb="0" eb="2">
      <t>ネンド</t>
    </rPh>
    <rPh sb="2" eb="3">
      <t>シ</t>
    </rPh>
    <rPh sb="4" eb="5">
      <t>ツキ</t>
    </rPh>
    <phoneticPr fontId="4"/>
  </si>
  <si>
    <t>無し</t>
    <rPh sb="0" eb="1">
      <t>ナ</t>
    </rPh>
    <phoneticPr fontId="4"/>
  </si>
  <si>
    <t>全て</t>
    <rPh sb="0" eb="1">
      <t>スベ</t>
    </rPh>
    <phoneticPr fontId="4"/>
  </si>
  <si>
    <t>経費発生時期</t>
    <rPh sb="0" eb="2">
      <t>ケイヒ</t>
    </rPh>
    <rPh sb="2" eb="4">
      <t>ハッセイ</t>
    </rPh>
    <rPh sb="4" eb="6">
      <t>ジキ</t>
    </rPh>
    <phoneticPr fontId="4"/>
  </si>
  <si>
    <t>年度締め月別の記入が必要な計算シート</t>
    <rPh sb="0" eb="2">
      <t>ネンド</t>
    </rPh>
    <rPh sb="2" eb="3">
      <t>シ</t>
    </rPh>
    <rPh sb="4" eb="5">
      <t>ツキ</t>
    </rPh>
    <rPh sb="5" eb="6">
      <t>ベツ</t>
    </rPh>
    <rPh sb="7" eb="9">
      <t>キニュウ</t>
    </rPh>
    <rPh sb="10" eb="12">
      <t>ヒツヨウ</t>
    </rPh>
    <rPh sb="13" eb="15">
      <t>ケイサン</t>
    </rPh>
    <phoneticPr fontId="4"/>
  </si>
  <si>
    <t>12月締め</t>
    <rPh sb="2" eb="3">
      <t>ガツ</t>
    </rPh>
    <rPh sb="3" eb="4">
      <t>シ</t>
    </rPh>
    <phoneticPr fontId="4"/>
  </si>
  <si>
    <t>1月締め</t>
    <rPh sb="1" eb="2">
      <t>ガツ</t>
    </rPh>
    <rPh sb="2" eb="3">
      <t>シ</t>
    </rPh>
    <phoneticPr fontId="4"/>
  </si>
  <si>
    <t>2月締め</t>
    <rPh sb="1" eb="2">
      <t>ガツ</t>
    </rPh>
    <rPh sb="2" eb="3">
      <t>シ</t>
    </rPh>
    <phoneticPr fontId="4"/>
  </si>
  <si>
    <t>11月締め</t>
    <rPh sb="2" eb="3">
      <t>ガツ</t>
    </rPh>
    <rPh sb="3" eb="4">
      <t>シ</t>
    </rPh>
    <phoneticPr fontId="4"/>
  </si>
  <si>
    <t>R4.1-R4.12月期とR5.1 -R5.12月期の2期に発生</t>
    <rPh sb="10" eb="11">
      <t>ガツ</t>
    </rPh>
    <rPh sb="11" eb="12">
      <t>キ</t>
    </rPh>
    <rPh sb="24" eb="25">
      <t>ガツ</t>
    </rPh>
    <rPh sb="25" eb="26">
      <t>キ</t>
    </rPh>
    <rPh sb="28" eb="29">
      <t>キ</t>
    </rPh>
    <rPh sb="30" eb="32">
      <t>ハッセイ</t>
    </rPh>
    <phoneticPr fontId="4"/>
  </si>
  <si>
    <t>R4.2-R5.1月期とR5.2 -R6.1月期の2期に発生</t>
    <rPh sb="9" eb="10">
      <t>ガツ</t>
    </rPh>
    <rPh sb="10" eb="11">
      <t>キ</t>
    </rPh>
    <rPh sb="22" eb="23">
      <t>ガツ</t>
    </rPh>
    <rPh sb="23" eb="24">
      <t>キ</t>
    </rPh>
    <rPh sb="26" eb="27">
      <t>キ</t>
    </rPh>
    <rPh sb="28" eb="30">
      <t>ハッセイ</t>
    </rPh>
    <phoneticPr fontId="4"/>
  </si>
  <si>
    <t>R4.3-R5.2月期とR5.3 -R6.2月期の2期に発生</t>
    <rPh sb="9" eb="10">
      <t>ガツ</t>
    </rPh>
    <rPh sb="10" eb="11">
      <t>キ</t>
    </rPh>
    <rPh sb="22" eb="23">
      <t>ガツ</t>
    </rPh>
    <rPh sb="23" eb="24">
      <t>キ</t>
    </rPh>
    <rPh sb="26" eb="27">
      <t>キ</t>
    </rPh>
    <rPh sb="28" eb="30">
      <t>ハッセイ</t>
    </rPh>
    <phoneticPr fontId="4"/>
  </si>
  <si>
    <t>R4.12-R5.11月期のみ発生</t>
    <rPh sb="11" eb="12">
      <t>ガツ</t>
    </rPh>
    <rPh sb="12" eb="13">
      <t>キ</t>
    </rPh>
    <rPh sb="15" eb="17">
      <t>ハッセイ</t>
    </rPh>
    <phoneticPr fontId="4"/>
  </si>
  <si>
    <t>R4.4-R5.3月期のみ発生</t>
    <rPh sb="9" eb="10">
      <t>ガツ</t>
    </rPh>
    <rPh sb="10" eb="11">
      <t>キ</t>
    </rPh>
    <rPh sb="13" eb="15">
      <t>ハッセイ</t>
    </rPh>
    <phoneticPr fontId="4"/>
  </si>
  <si>
    <t>3月締め</t>
    <rPh sb="1" eb="2">
      <t>ガツ</t>
    </rPh>
    <rPh sb="2" eb="3">
      <t>シ</t>
    </rPh>
    <phoneticPr fontId="4"/>
  </si>
  <si>
    <t>例）R4.12月から経費が発生した場合（R4.12 ~R5.3月発生分）</t>
    <rPh sb="0" eb="1">
      <t>レイ</t>
    </rPh>
    <rPh sb="7" eb="8">
      <t>ガツ</t>
    </rPh>
    <rPh sb="10" eb="12">
      <t>ケイヒ</t>
    </rPh>
    <rPh sb="13" eb="15">
      <t>ハッセイ</t>
    </rPh>
    <rPh sb="17" eb="19">
      <t>バアイ</t>
    </rPh>
    <rPh sb="31" eb="32">
      <t>ガツ</t>
    </rPh>
    <rPh sb="32" eb="34">
      <t>ハッセイ</t>
    </rPh>
    <rPh sb="34" eb="35">
      <t>ブン</t>
    </rPh>
    <phoneticPr fontId="4"/>
  </si>
  <si>
    <t>経費発生開始月</t>
    <rPh sb="0" eb="2">
      <t>ケイヒ</t>
    </rPh>
    <rPh sb="2" eb="4">
      <t>ハッセイ</t>
    </rPh>
    <rPh sb="4" eb="6">
      <t>カイシ</t>
    </rPh>
    <rPh sb="6" eb="7">
      <t>ツキ</t>
    </rPh>
    <phoneticPr fontId="4"/>
  </si>
  <si>
    <t>福保感防</t>
    <rPh sb="0" eb="1">
      <t>フク</t>
    </rPh>
    <rPh sb="1" eb="2">
      <t>ホ</t>
    </rPh>
    <rPh sb="2" eb="3">
      <t>カン</t>
    </rPh>
    <rPh sb="3" eb="4">
      <t>ボウ</t>
    </rPh>
    <phoneticPr fontId="6"/>
  </si>
  <si>
    <t>福保感防</t>
    <phoneticPr fontId="4"/>
  </si>
  <si>
    <t>①</t>
    <phoneticPr fontId="4"/>
  </si>
  <si>
    <t>②</t>
    <phoneticPr fontId="4"/>
  </si>
  <si>
    <t>☑</t>
    <phoneticPr fontId="4"/>
  </si>
  <si>
    <t>③</t>
    <phoneticPr fontId="4"/>
  </si>
  <si>
    <t>④</t>
    <phoneticPr fontId="4"/>
  </si>
  <si>
    <t>⑤</t>
    <phoneticPr fontId="4"/>
  </si>
  <si>
    <t>基準期間における課税売上高（前々年度）を入力していますか</t>
    <phoneticPr fontId="4"/>
  </si>
  <si>
    <t>書類作成を担当された方のお名前・連絡先はもれなく入力されていますか</t>
    <phoneticPr fontId="4"/>
  </si>
  <si>
    <t>⑥ア</t>
    <phoneticPr fontId="4"/>
  </si>
  <si>
    <t>特定期間における課税売上高（前年度の開始から６カ月）を入力していますか</t>
    <phoneticPr fontId="4"/>
  </si>
  <si>
    <t>⑥イ</t>
    <phoneticPr fontId="4"/>
  </si>
  <si>
    <t>設立日を入力していますか、また、法人の場合は、設立時の「資本金または出資金」が入力されていますか</t>
    <rPh sb="4" eb="6">
      <t>ニュウリョク</t>
    </rPh>
    <phoneticPr fontId="4"/>
  </si>
  <si>
    <t>⑥ウ</t>
    <phoneticPr fontId="4"/>
  </si>
  <si>
    <t>特定収入割合を入力していますか</t>
    <phoneticPr fontId="4"/>
  </si>
  <si>
    <t>課税売上割合を入力していますか</t>
    <phoneticPr fontId="4"/>
  </si>
  <si>
    <t>補助金対象経費の「課税仕入額」及び「非課税・不課税仕入額」の分類が、税務署に申告済の内容と相違ない場合、チェック欄に印を入れていますか</t>
    <phoneticPr fontId="4"/>
  </si>
  <si>
    <r>
      <t>別記第4号様式</t>
    </r>
    <r>
      <rPr>
        <sz val="11"/>
        <color rgb="FFFF0000"/>
        <rFont val="游ゴシック"/>
        <family val="3"/>
        <charset val="128"/>
        <scheme val="minor"/>
      </rPr>
      <t>「交付確定通知」</t>
    </r>
    <r>
      <rPr>
        <sz val="11"/>
        <color theme="1"/>
        <rFont val="游ゴシック"/>
        <family val="2"/>
        <charset val="128"/>
        <scheme val="minor"/>
      </rPr>
      <t>より、補助金確定額（総交付額）と各会計年度の交付額が正しく入力されていますか
→別記第2号様式（交付決定通知）の情報ではないので、ご注意ください</t>
    </r>
    <phoneticPr fontId="4"/>
  </si>
  <si>
    <t>法人の場合は、本年度の「資本金または出資金」が入力されていますか</t>
    <rPh sb="7" eb="10">
      <t>ホンネンド</t>
    </rPh>
    <phoneticPr fontId="4"/>
  </si>
  <si>
    <t>消費税の計算方法</t>
    <rPh sb="0" eb="3">
      <t>ショウヒゼイ</t>
    </rPh>
    <rPh sb="4" eb="6">
      <t>ケイサン</t>
    </rPh>
    <rPh sb="6" eb="8">
      <t>ホウホウ</t>
    </rPh>
    <phoneticPr fontId="4"/>
  </si>
  <si>
    <t>〇</t>
    <phoneticPr fontId="4"/>
  </si>
  <si>
    <t>記入するシート〇</t>
    <rPh sb="0" eb="2">
      <t>キニュウ</t>
    </rPh>
    <phoneticPr fontId="4"/>
  </si>
  <si>
    <t>〇以下の項目をご確認いただき、B列ボックスにチェックを入れてください。</t>
    <rPh sb="1" eb="3">
      <t>イカ</t>
    </rPh>
    <rPh sb="4" eb="6">
      <t>コウモク</t>
    </rPh>
    <rPh sb="8" eb="10">
      <t>カクニン</t>
    </rPh>
    <rPh sb="16" eb="17">
      <t>レツ</t>
    </rPh>
    <rPh sb="27" eb="28">
      <t>イ</t>
    </rPh>
    <phoneticPr fontId="4"/>
  </si>
  <si>
    <r>
      <rPr>
        <sz val="11"/>
        <rFont val="游ゴシック"/>
        <family val="3"/>
        <charset val="128"/>
        <scheme val="minor"/>
      </rPr>
      <t>提出日、</t>
    </r>
    <r>
      <rPr>
        <sz val="11"/>
        <color theme="1"/>
        <rFont val="游ゴシック"/>
        <family val="2"/>
        <charset val="128"/>
        <scheme val="minor"/>
      </rPr>
      <t xml:space="preserve">事業者所在地、事業者名、代表者名はもれなく入力されていますか。
</t>
    </r>
    <r>
      <rPr>
        <sz val="11"/>
        <rFont val="游ゴシック"/>
        <family val="3"/>
        <charset val="128"/>
        <scheme val="minor"/>
      </rPr>
      <t>また、事業者登録時より変更があった場合は✔（チェック）していますか</t>
    </r>
    <rPh sb="0" eb="2">
      <t>テイシュツ</t>
    </rPh>
    <rPh sb="2" eb="3">
      <t>ビ</t>
    </rPh>
    <phoneticPr fontId="4"/>
  </si>
  <si>
    <t>【様式のご案内】</t>
    <rPh sb="1" eb="3">
      <t>ヨウシキ</t>
    </rPh>
    <rPh sb="5" eb="7">
      <t>アンナイ</t>
    </rPh>
    <phoneticPr fontId="4"/>
  </si>
  <si>
    <t>①～⑤を選択した場合は　計算シート下段【仕入控除税額（返還額）がある場合】への記入は不要です</t>
    <rPh sb="12" eb="14">
      <t>ケイサン</t>
    </rPh>
    <rPh sb="17" eb="19">
      <t>ゲダン</t>
    </rPh>
    <phoneticPr fontId="4"/>
  </si>
  <si>
    <r>
      <t>〇N列に</t>
    </r>
    <r>
      <rPr>
        <b/>
        <sz val="12"/>
        <color rgb="FFFF0000"/>
        <rFont val="游ゴシック"/>
        <family val="3"/>
        <charset val="128"/>
        <scheme val="minor"/>
      </rPr>
      <t>「未記入有り」</t>
    </r>
    <r>
      <rPr>
        <b/>
        <sz val="12"/>
        <color theme="1"/>
        <rFont val="游ゴシック"/>
        <family val="3"/>
        <charset val="128"/>
        <scheme val="minor"/>
      </rPr>
      <t>と表示された場合は、</t>
    </r>
    <r>
      <rPr>
        <b/>
        <u/>
        <sz val="12"/>
        <color theme="1"/>
        <rFont val="游ゴシック"/>
        <family val="3"/>
        <charset val="128"/>
        <scheme val="minor"/>
      </rPr>
      <t>計算シートに必要事項の記入漏れがございます</t>
    </r>
    <r>
      <rPr>
        <b/>
        <sz val="12"/>
        <color theme="1"/>
        <rFont val="游ゴシック"/>
        <family val="3"/>
        <charset val="128"/>
        <scheme val="minor"/>
      </rPr>
      <t>ので、改めてご確認ください。</t>
    </r>
    <rPh sb="2" eb="3">
      <t>レツ</t>
    </rPh>
    <rPh sb="5" eb="8">
      <t>ミキニュウ</t>
    </rPh>
    <rPh sb="8" eb="9">
      <t>ア</t>
    </rPh>
    <rPh sb="12" eb="14">
      <t>ヒョウジ</t>
    </rPh>
    <rPh sb="17" eb="19">
      <t>バアイ</t>
    </rPh>
    <rPh sb="21" eb="23">
      <t>ケイサン</t>
    </rPh>
    <rPh sb="27" eb="29">
      <t>ヒツヨウ</t>
    </rPh>
    <rPh sb="29" eb="31">
      <t>ジコウ</t>
    </rPh>
    <rPh sb="32" eb="34">
      <t>キニュウ</t>
    </rPh>
    <rPh sb="34" eb="35">
      <t>モ</t>
    </rPh>
    <rPh sb="45" eb="46">
      <t>アラタ</t>
    </rPh>
    <rPh sb="49" eb="51">
      <t>カクニン</t>
    </rPh>
    <phoneticPr fontId="4"/>
  </si>
  <si>
    <r>
      <rPr>
        <sz val="11"/>
        <color rgb="FFFF0000"/>
        <rFont val="游ゴシック"/>
        <family val="3"/>
        <charset val="128"/>
        <scheme val="minor"/>
      </rPr>
      <t>黄色のセル部分</t>
    </r>
    <r>
      <rPr>
        <sz val="11"/>
        <color theme="1"/>
        <rFont val="游ゴシック"/>
        <family val="2"/>
        <charset val="128"/>
        <scheme val="minor"/>
      </rPr>
      <t>を記入してください。</t>
    </r>
    <rPh sb="0" eb="2">
      <t>キイロ</t>
    </rPh>
    <rPh sb="5" eb="7">
      <t>ブブン</t>
    </rPh>
    <rPh sb="8" eb="10">
      <t>キニュウ</t>
    </rPh>
    <phoneticPr fontId="4"/>
  </si>
  <si>
    <t>ⅰ基準期間（前々年度）における課税売上高</t>
    <rPh sb="6" eb="8">
      <t>ゼンゼン</t>
    </rPh>
    <rPh sb="8" eb="10">
      <t>ネンド</t>
    </rPh>
    <phoneticPr fontId="4"/>
  </si>
  <si>
    <t>ⅱ特定期間（前年度の開始から６カ月）における課税売上高</t>
    <rPh sb="1" eb="3">
      <t>トクテイ</t>
    </rPh>
    <rPh sb="6" eb="9">
      <t>ゼンネンド</t>
    </rPh>
    <rPh sb="7" eb="9">
      <t>ネンド</t>
    </rPh>
    <rPh sb="10" eb="12">
      <t>カイシ</t>
    </rPh>
    <rPh sb="14" eb="17">
      <t>ロッカゲツ</t>
    </rPh>
    <phoneticPr fontId="4"/>
  </si>
  <si>
    <t>本事業を実施することで発生した補助金対象経費の内訳を、表に記入していますか（科目と価格をともにご記入ください）</t>
    <rPh sb="38" eb="40">
      <t>カモク</t>
    </rPh>
    <rPh sb="41" eb="43">
      <t>カカク</t>
    </rPh>
    <rPh sb="48" eb="50">
      <t>キニュウ</t>
    </rPh>
    <phoneticPr fontId="4"/>
  </si>
  <si>
    <t>１枚目の確認は以上になります。隣のチェックリストで、２枚目の計算シートの記載内容も確認してください</t>
    <rPh sb="15" eb="16">
      <t>トナリ</t>
    </rPh>
    <rPh sb="30" eb="32">
      <t>ケイサン</t>
    </rPh>
    <rPh sb="36" eb="38">
      <t>キサイ</t>
    </rPh>
    <rPh sb="38" eb="40">
      <t>ナイヨウ</t>
    </rPh>
    <rPh sb="41" eb="43">
      <t>カクニン</t>
    </rPh>
    <phoneticPr fontId="4"/>
  </si>
  <si>
    <t>⇒</t>
    <phoneticPr fontId="4"/>
  </si>
  <si>
    <t>当会計年度に交付された補助金の確定額</t>
    <rPh sb="0" eb="1">
      <t>トウ</t>
    </rPh>
    <rPh sb="1" eb="3">
      <t>カイケイ</t>
    </rPh>
    <rPh sb="3" eb="5">
      <t>ネンド</t>
    </rPh>
    <rPh sb="6" eb="8">
      <t>コウフ</t>
    </rPh>
    <rPh sb="11" eb="14">
      <t>ホジョキン</t>
    </rPh>
    <rPh sb="15" eb="17">
      <t>カクテイ</t>
    </rPh>
    <rPh sb="17" eb="18">
      <t>ガク</t>
    </rPh>
    <phoneticPr fontId="4"/>
  </si>
  <si>
    <t>（補助金の額の確定額×１０／１１０×(ｄ／ｆ))＋</t>
    <phoneticPr fontId="4"/>
  </si>
  <si>
    <t>（補助金の額の確定額×　８／１０８×(ｅ／ｆ))＝</t>
    <phoneticPr fontId="4"/>
  </si>
  <si>
    <t>-</t>
    <phoneticPr fontId="4"/>
  </si>
  <si>
    <t>-</t>
    <phoneticPr fontId="4"/>
  </si>
  <si>
    <t>□　消費税及び地方消費税の確定申告書（第３―（３）号様式）の写し</t>
    <phoneticPr fontId="4"/>
  </si>
  <si>
    <t>簡易課税用の確定申告書にて課税方式の確認をいたしますので、報告書と併せてご提出ください。</t>
    <rPh sb="0" eb="2">
      <t>カンイ</t>
    </rPh>
    <rPh sb="2" eb="5">
      <t>カゼイヨウ</t>
    </rPh>
    <rPh sb="6" eb="8">
      <t>カクテイ</t>
    </rPh>
    <rPh sb="8" eb="10">
      <t>シンコク</t>
    </rPh>
    <rPh sb="10" eb="11">
      <t>ショ</t>
    </rPh>
    <rPh sb="13" eb="15">
      <t>カゼイ</t>
    </rPh>
    <rPh sb="15" eb="17">
      <t>ホウシキ</t>
    </rPh>
    <rPh sb="18" eb="20">
      <t>カクニン</t>
    </rPh>
    <rPh sb="29" eb="32">
      <t>ホウコクショ</t>
    </rPh>
    <rPh sb="33" eb="34">
      <t>アワ</t>
    </rPh>
    <rPh sb="37" eb="39">
      <t>テイシュツ</t>
    </rPh>
    <phoneticPr fontId="4"/>
  </si>
  <si>
    <t>････　 c</t>
    <phoneticPr fontId="6"/>
  </si>
  <si>
    <t>g</t>
    <phoneticPr fontId="6"/>
  </si>
  <si>
    <t>h</t>
    <phoneticPr fontId="6"/>
  </si>
  <si>
    <t>i</t>
    <phoneticPr fontId="6"/>
  </si>
  <si>
    <t>（補助金の額の確定額×１０／１１０×ｃ×(ｇ／ｉ))＋</t>
    <phoneticPr fontId="4"/>
  </si>
  <si>
    <t>（補助金の額の確定額×　８／１０８×ｃ×(ｈ／ｉ))＝</t>
    <phoneticPr fontId="4"/>
  </si>
  <si>
    <t>ｊ</t>
    <phoneticPr fontId="4"/>
  </si>
  <si>
    <t>ｋ</t>
    <phoneticPr fontId="4"/>
  </si>
  <si>
    <t>ｌ</t>
    <phoneticPr fontId="4"/>
  </si>
  <si>
    <t>ｍ</t>
    <phoneticPr fontId="4"/>
  </si>
  <si>
    <t>ｎ</t>
    <phoneticPr fontId="4"/>
  </si>
  <si>
    <t>（補助金の額の確定額×１０／１１０×(ｊ／ｎ))＋（補助金の額の確定額×１０／１１０×ｃ×（ｋ／ｎ））＋</t>
    <phoneticPr fontId="6"/>
  </si>
  <si>
    <t>（補助金の額の確定額×　８／１０８×(ｌ／ｎ))＋（補助金の額の確定額×　８／１０８×ｃ×（ｍ／ｎ））＝</t>
    <phoneticPr fontId="6"/>
  </si>
  <si>
    <t>お疲れ様でした。全てのボックスにチェックを入れ、かつ未記入のアラートがなければ、報告書(別紙１)と計算シート（別紙２）を添付資料とともに所定のメールアドレスに提出してください。ご提出いただいた報告書について、内容に関するご質問や追加資料をお願いすることがございますので予めご了承ください。</t>
    <rPh sb="1" eb="2">
      <t>ツカ</t>
    </rPh>
    <rPh sb="3" eb="4">
      <t>サマ</t>
    </rPh>
    <rPh sb="8" eb="9">
      <t>スベ</t>
    </rPh>
    <rPh sb="21" eb="22">
      <t>イ</t>
    </rPh>
    <rPh sb="40" eb="43">
      <t>ホウコクショ</t>
    </rPh>
    <rPh sb="44" eb="46">
      <t>ベッシ</t>
    </rPh>
    <rPh sb="49" eb="51">
      <t>ケイサン</t>
    </rPh>
    <rPh sb="55" eb="57">
      <t>ベッシ</t>
    </rPh>
    <rPh sb="60" eb="62">
      <t>テンプ</t>
    </rPh>
    <rPh sb="62" eb="64">
      <t>シリョウ</t>
    </rPh>
    <rPh sb="68" eb="70">
      <t>ショテイ</t>
    </rPh>
    <rPh sb="79" eb="81">
      <t>テイシュツ</t>
    </rPh>
    <phoneticPr fontId="4"/>
  </si>
  <si>
    <t>10,000,000（以下）</t>
    <rPh sb="11" eb="13">
      <t>イカ</t>
    </rPh>
    <phoneticPr fontId="4"/>
  </si>
  <si>
    <t>当会計年度に交付された補助金の確定額</t>
    <phoneticPr fontId="4"/>
  </si>
  <si>
    <t>不明</t>
    <rPh sb="0" eb="2">
      <t>フメイ</t>
    </rPh>
    <phoneticPr fontId="4"/>
  </si>
  <si>
    <t>補助金対象経費の合計額と「当会計年度での確定額」が相違している場合は、差額の理由を記入していますか</t>
    <rPh sb="20" eb="22">
      <t>カクテイ</t>
    </rPh>
    <phoneticPr fontId="4"/>
  </si>
  <si>
    <r>
      <t>残高試算表等で経費の集計科目について確認する可能性がございますので、ご提出いただいた</t>
    </r>
    <r>
      <rPr>
        <sz val="11"/>
        <color rgb="FFFF0000"/>
        <rFont val="游ゴシック"/>
        <family val="3"/>
        <charset val="128"/>
        <scheme val="minor"/>
      </rPr>
      <t>資料</t>
    </r>
    <r>
      <rPr>
        <sz val="11"/>
        <color rgb="FF000000"/>
        <rFont val="游ゴシック"/>
        <family val="3"/>
        <charset val="128"/>
        <scheme val="minor"/>
      </rPr>
      <t>を確認次第、改めてご連絡いたします</t>
    </r>
    <rPh sb="0" eb="2">
      <t>ザンダカ</t>
    </rPh>
    <rPh sb="2" eb="4">
      <t>シサン</t>
    </rPh>
    <rPh sb="4" eb="5">
      <t>ヒョウ</t>
    </rPh>
    <rPh sb="5" eb="6">
      <t>トウ</t>
    </rPh>
    <rPh sb="7" eb="9">
      <t>ケイヒ</t>
    </rPh>
    <rPh sb="10" eb="12">
      <t>シュウケイ</t>
    </rPh>
    <rPh sb="12" eb="14">
      <t>カモク</t>
    </rPh>
    <rPh sb="18" eb="20">
      <t>カクニン</t>
    </rPh>
    <rPh sb="22" eb="25">
      <t>カノウセイ</t>
    </rPh>
    <rPh sb="35" eb="37">
      <t>テイシュツ</t>
    </rPh>
    <rPh sb="42" eb="44">
      <t>シリョウ</t>
    </rPh>
    <rPh sb="45" eb="47">
      <t>カクニン</t>
    </rPh>
    <rPh sb="47" eb="49">
      <t>シダイ</t>
    </rPh>
    <rPh sb="50" eb="51">
      <t>アラタ</t>
    </rPh>
    <rPh sb="54" eb="56">
      <t>レンラク</t>
    </rPh>
    <phoneticPr fontId="4"/>
  </si>
  <si>
    <r>
      <t>各事業者様の</t>
    </r>
    <r>
      <rPr>
        <b/>
        <sz val="12"/>
        <rFont val="游ゴシック"/>
        <family val="3"/>
        <charset val="128"/>
        <scheme val="minor"/>
      </rPr>
      <t>「無料検査に係る経費の発生開始月」</t>
    </r>
    <r>
      <rPr>
        <sz val="12"/>
        <rFont val="游ゴシック"/>
        <family val="3"/>
        <charset val="128"/>
        <scheme val="minor"/>
      </rPr>
      <t>および</t>
    </r>
    <r>
      <rPr>
        <b/>
        <sz val="12"/>
        <rFont val="游ゴシック"/>
        <family val="3"/>
        <charset val="128"/>
        <scheme val="minor"/>
      </rPr>
      <t>「会計年度の決算月」</t>
    </r>
    <r>
      <rPr>
        <sz val="12"/>
        <rFont val="游ゴシック"/>
        <family val="3"/>
        <charset val="128"/>
        <scheme val="minor"/>
      </rPr>
      <t>により記入する計算シートが変わりますので</t>
    </r>
    <rPh sb="0" eb="1">
      <t>カク</t>
    </rPh>
    <rPh sb="1" eb="5">
      <t>ジギョウシャサマ</t>
    </rPh>
    <rPh sb="7" eb="9">
      <t>ムリョウ</t>
    </rPh>
    <rPh sb="9" eb="11">
      <t>ケンサ</t>
    </rPh>
    <rPh sb="12" eb="13">
      <t>カカ</t>
    </rPh>
    <rPh sb="14" eb="16">
      <t>ケイヒ</t>
    </rPh>
    <rPh sb="17" eb="19">
      <t>ハッセイ</t>
    </rPh>
    <rPh sb="19" eb="21">
      <t>カイシ</t>
    </rPh>
    <rPh sb="21" eb="22">
      <t>ツキ</t>
    </rPh>
    <rPh sb="27" eb="29">
      <t>カイケイ</t>
    </rPh>
    <rPh sb="29" eb="31">
      <t>ネンド</t>
    </rPh>
    <rPh sb="32" eb="34">
      <t>ケッサン</t>
    </rPh>
    <rPh sb="34" eb="35">
      <t>ツキ</t>
    </rPh>
    <rPh sb="39" eb="41">
      <t>キニュウ</t>
    </rPh>
    <rPh sb="43" eb="45">
      <t>ケイサン</t>
    </rPh>
    <rPh sb="49" eb="50">
      <t>カ</t>
    </rPh>
    <phoneticPr fontId="4"/>
  </si>
  <si>
    <t>・内訳合計（ｎ)が補助金の「当会計年度での交付額」と相違ある場合は理由をご記入ください</t>
    <phoneticPr fontId="4"/>
  </si>
  <si>
    <t>・内訳合計（ｆ)が補助金の「当会計年度での交付額」と相違ある場合は理由をご記入ください</t>
    <rPh sb="1" eb="3">
      <t>ウチワケ</t>
    </rPh>
    <rPh sb="3" eb="5">
      <t>ゴウケイ</t>
    </rPh>
    <rPh sb="14" eb="15">
      <t>トウ</t>
    </rPh>
    <rPh sb="15" eb="17">
      <t>カイケイ</t>
    </rPh>
    <rPh sb="17" eb="19">
      <t>ネンド</t>
    </rPh>
    <rPh sb="21" eb="23">
      <t>コウフ</t>
    </rPh>
    <rPh sb="23" eb="24">
      <t>ガク</t>
    </rPh>
    <rPh sb="26" eb="28">
      <t>ソウイ</t>
    </rPh>
    <rPh sb="30" eb="32">
      <t>バアイ</t>
    </rPh>
    <phoneticPr fontId="4"/>
  </si>
  <si>
    <t>・内訳合計（ｉ)が補助金の「当会計年度での交付額」
と相違ある場合は理由をご記入ください</t>
    <rPh sb="1" eb="3">
      <t>ウチワケ</t>
    </rPh>
    <rPh sb="3" eb="5">
      <t>ゴウケイ</t>
    </rPh>
    <rPh sb="14" eb="15">
      <t>トウ</t>
    </rPh>
    <rPh sb="15" eb="17">
      <t>カイケイ</t>
    </rPh>
    <rPh sb="17" eb="19">
      <t>ネンド</t>
    </rPh>
    <rPh sb="21" eb="23">
      <t>コウフ</t>
    </rPh>
    <rPh sb="23" eb="24">
      <t>ガク</t>
    </rPh>
    <rPh sb="27" eb="29">
      <t>ソウイ</t>
    </rPh>
    <rPh sb="31" eb="33">
      <t>バアイ</t>
    </rPh>
    <phoneticPr fontId="4"/>
  </si>
  <si>
    <t>令和5年4・5月</t>
  </si>
  <si>
    <t>令和5年4月のみ</t>
    <phoneticPr fontId="4"/>
  </si>
  <si>
    <t>5,6,7,8,9,10,11,12,1,2,3</t>
    <phoneticPr fontId="4"/>
  </si>
  <si>
    <t>4,5,6,7,8,9,10,11,12,1,2,3</t>
    <phoneticPr fontId="4"/>
  </si>
  <si>
    <t>当Excelは令和5年度の「東京都PCR等検査無料事業に係る消費税及び地方消費税に係る仕入税額控除」を算出するものですが</t>
    <rPh sb="0" eb="1">
      <t>トウ</t>
    </rPh>
    <rPh sb="7" eb="9">
      <t>レイワ</t>
    </rPh>
    <rPh sb="10" eb="11">
      <t>ネン</t>
    </rPh>
    <rPh sb="11" eb="12">
      <t>ド</t>
    </rPh>
    <rPh sb="14" eb="17">
      <t>トウキョウト</t>
    </rPh>
    <rPh sb="20" eb="21">
      <t>トウ</t>
    </rPh>
    <rPh sb="21" eb="23">
      <t>ケンサ</t>
    </rPh>
    <rPh sb="23" eb="25">
      <t>ムリョウ</t>
    </rPh>
    <rPh sb="25" eb="27">
      <t>ジギョウ</t>
    </rPh>
    <rPh sb="28" eb="29">
      <t>カカ</t>
    </rPh>
    <rPh sb="30" eb="33">
      <t>ショウヒゼイ</t>
    </rPh>
    <rPh sb="33" eb="34">
      <t>オヨ</t>
    </rPh>
    <rPh sb="35" eb="37">
      <t>チホウ</t>
    </rPh>
    <rPh sb="37" eb="40">
      <t>ショウヒゼイ</t>
    </rPh>
    <rPh sb="41" eb="42">
      <t>カカ</t>
    </rPh>
    <rPh sb="43" eb="45">
      <t>シイ</t>
    </rPh>
    <rPh sb="45" eb="47">
      <t>ゼイガク</t>
    </rPh>
    <rPh sb="47" eb="49">
      <t>コウジョ</t>
    </rPh>
    <rPh sb="51" eb="53">
      <t>サンシュツ</t>
    </rPh>
    <phoneticPr fontId="4"/>
  </si>
  <si>
    <t>令和5年4月1日から令和5年5月7日までに交付された補助金の確定額（合計）</t>
    <rPh sb="0" eb="2">
      <t>レイワ</t>
    </rPh>
    <rPh sb="3" eb="4">
      <t>ネン</t>
    </rPh>
    <rPh sb="5" eb="6">
      <t>ガツ</t>
    </rPh>
    <rPh sb="7" eb="8">
      <t>ニチ</t>
    </rPh>
    <rPh sb="10" eb="12">
      <t>レイワ</t>
    </rPh>
    <rPh sb="13" eb="14">
      <t>ネン</t>
    </rPh>
    <rPh sb="15" eb="16">
      <t>ガツ</t>
    </rPh>
    <rPh sb="17" eb="18">
      <t>ニチ</t>
    </rPh>
    <rPh sb="21" eb="23">
      <t>コウフ</t>
    </rPh>
    <rPh sb="26" eb="29">
      <t>ホジョキン</t>
    </rPh>
    <rPh sb="34" eb="36">
      <t>ゴウケイ</t>
    </rPh>
    <phoneticPr fontId="4"/>
  </si>
  <si>
    <t>　</t>
    <phoneticPr fontId="4"/>
  </si>
  <si>
    <t>　　</t>
    <phoneticPr fontId="4"/>
  </si>
  <si>
    <t>○会計年度が4月締め かつ 経費が令和5年4月・5月にまたいで発生した場合 ……2期目の情報を当シートに記入してください
　　　　　　　　　　　　　　　　　　　　　　　　　　　　　　　　　　　　※それ以外の場合は当シートは記入不要です。</t>
    <rPh sb="41" eb="42">
      <t>キ</t>
    </rPh>
    <rPh sb="42" eb="43">
      <t>メ</t>
    </rPh>
    <rPh sb="44" eb="46">
      <t>ジョウホウ</t>
    </rPh>
    <rPh sb="47" eb="48">
      <t>トウ</t>
    </rPh>
    <rPh sb="52" eb="54">
      <t>キニュウ</t>
    </rPh>
    <rPh sb="111" eb="113">
      <t>キニュウ</t>
    </rPh>
    <rPh sb="113" eb="115">
      <t>フヨウ</t>
    </rPh>
    <phoneticPr fontId="4"/>
  </si>
  <si>
    <t>交付確定額（合計）</t>
    <rPh sb="0" eb="2">
      <t>コウフ</t>
    </rPh>
    <rPh sb="2" eb="4">
      <t>カクテイ</t>
    </rPh>
    <rPh sb="4" eb="5">
      <t>ガク</t>
    </rPh>
    <phoneticPr fontId="6"/>
  </si>
  <si>
    <t>当会計年度での交付確定額</t>
    <rPh sb="0" eb="1">
      <t>トウ</t>
    </rPh>
    <rPh sb="1" eb="3">
      <t>カイケイ</t>
    </rPh>
    <rPh sb="3" eb="5">
      <t>ネンド</t>
    </rPh>
    <rPh sb="7" eb="9">
      <t>コウフ</t>
    </rPh>
    <rPh sb="9" eb="11">
      <t>カクテイ</t>
    </rPh>
    <rPh sb="11" eb="12">
      <t>ガク</t>
    </rPh>
    <phoneticPr fontId="6"/>
  </si>
  <si>
    <t>※①~⑤の項目に該当がない場合</t>
    <rPh sb="5" eb="7">
      <t>コウモク</t>
    </rPh>
    <rPh sb="8" eb="10">
      <t>ガイトウ</t>
    </rPh>
    <rPh sb="13" eb="15">
      <t>バアイ</t>
    </rPh>
    <phoneticPr fontId="6"/>
  </si>
  <si>
    <r>
      <t>※</t>
    </r>
    <r>
      <rPr>
        <b/>
        <u/>
        <sz val="12"/>
        <color rgb="FF0000FF"/>
        <rFont val="游ゴシック"/>
        <family val="3"/>
        <charset val="128"/>
        <scheme val="minor"/>
      </rPr>
      <t>①～⑤を選択した場合は　以下【仕入控除税額（返還額）がある場合】への記入は不要です。</t>
    </r>
    <rPh sb="5" eb="7">
      <t>センタク</t>
    </rPh>
    <rPh sb="9" eb="11">
      <t>バアイ</t>
    </rPh>
    <rPh sb="13" eb="15">
      <t>イカ</t>
    </rPh>
    <rPh sb="30" eb="32">
      <t>バアイ</t>
    </rPh>
    <rPh sb="35" eb="37">
      <t>キニュウ</t>
    </rPh>
    <rPh sb="38" eb="40">
      <t>フヨウ</t>
    </rPh>
    <phoneticPr fontId="4"/>
  </si>
  <si>
    <t>■補助金対象経費の内訳（交付確定額ではなく補助金により購入等をした経費の内訳です）</t>
    <rPh sb="1" eb="4">
      <t>ホジョキン</t>
    </rPh>
    <rPh sb="4" eb="6">
      <t>タイショウ</t>
    </rPh>
    <rPh sb="6" eb="8">
      <t>ケイヒ</t>
    </rPh>
    <rPh sb="9" eb="11">
      <t>ウチワケ</t>
    </rPh>
    <rPh sb="12" eb="14">
      <t>コウフ</t>
    </rPh>
    <rPh sb="14" eb="16">
      <t>カクテイ</t>
    </rPh>
    <rPh sb="16" eb="17">
      <t>ガク</t>
    </rPh>
    <rPh sb="21" eb="24">
      <t>ホジョキン</t>
    </rPh>
    <rPh sb="27" eb="29">
      <t>コウニュウ</t>
    </rPh>
    <rPh sb="29" eb="30">
      <t>トウ</t>
    </rPh>
    <rPh sb="33" eb="35">
      <t>ケイヒ</t>
    </rPh>
    <rPh sb="36" eb="38">
      <t>ウチワケ</t>
    </rPh>
    <phoneticPr fontId="6"/>
  </si>
  <si>
    <r>
      <t>黄色のセル部分</t>
    </r>
    <r>
      <rPr>
        <sz val="11"/>
        <rFont val="游ゴシック"/>
        <family val="3"/>
        <charset val="128"/>
        <scheme val="minor"/>
      </rPr>
      <t>に記入してください。</t>
    </r>
    <rPh sb="0" eb="2">
      <t>キイロ</t>
    </rPh>
    <rPh sb="5" eb="7">
      <t>ブブン</t>
    </rPh>
    <rPh sb="8" eb="10">
      <t>キニュウ</t>
    </rPh>
    <phoneticPr fontId="4"/>
  </si>
  <si>
    <t>　以下の黄色のセル部分に必要事項を記入してください。ア～ウは、該当するものにプルダウンで「○」を選択してください</t>
    <rPh sb="1" eb="3">
      <t>イカ</t>
    </rPh>
    <rPh sb="4" eb="6">
      <t>キイロ</t>
    </rPh>
    <rPh sb="12" eb="14">
      <t>ヒツヨウ</t>
    </rPh>
    <rPh sb="14" eb="16">
      <t>ジコウ</t>
    </rPh>
    <rPh sb="17" eb="19">
      <t>キニュウ</t>
    </rPh>
    <phoneticPr fontId="4"/>
  </si>
  <si>
    <t>※①～⑤のうち該当するものにプルダウンで「○」を選択してください（①、②、④の場合、右側の黄色のセル部分にも記入してください）</t>
    <rPh sb="7" eb="9">
      <t>ガイトウ</t>
    </rPh>
    <rPh sb="24" eb="26">
      <t>センタク</t>
    </rPh>
    <rPh sb="39" eb="41">
      <t>バアイ</t>
    </rPh>
    <rPh sb="42" eb="44">
      <t>ミギガワ</t>
    </rPh>
    <rPh sb="45" eb="47">
      <t>キイロ</t>
    </rPh>
    <rPh sb="50" eb="52">
      <t>ブブン</t>
    </rPh>
    <rPh sb="54" eb="56">
      <t>キニュウ</t>
    </rPh>
    <phoneticPr fontId="6"/>
  </si>
  <si>
    <t>　以下の黄色のセル部分に必要事項を記入してください。ア～ウは、該当するものにプルダウンで「○」を選択してください</t>
    <rPh sb="1" eb="3">
      <t>イカ</t>
    </rPh>
    <rPh sb="12" eb="14">
      <t>ヒツヨウ</t>
    </rPh>
    <rPh sb="14" eb="16">
      <t>ジコウ</t>
    </rPh>
    <rPh sb="17" eb="19">
      <t>キニュウ</t>
    </rPh>
    <phoneticPr fontId="4"/>
  </si>
  <si>
    <t>・内訳合計（ｆ）が補助金の「当会計年度での交付確定額」と相違ある場合は理由をご記入ください</t>
    <rPh sb="1" eb="3">
      <t>ウチワケ</t>
    </rPh>
    <rPh sb="3" eb="5">
      <t>ゴウケイ</t>
    </rPh>
    <rPh sb="14" eb="15">
      <t>トウ</t>
    </rPh>
    <rPh sb="15" eb="17">
      <t>カイケイ</t>
    </rPh>
    <rPh sb="17" eb="19">
      <t>ネンド</t>
    </rPh>
    <rPh sb="21" eb="23">
      <t>コウフ</t>
    </rPh>
    <rPh sb="23" eb="25">
      <t>カクテイ</t>
    </rPh>
    <rPh sb="25" eb="26">
      <t>ガク</t>
    </rPh>
    <rPh sb="28" eb="30">
      <t>ソウイ</t>
    </rPh>
    <rPh sb="32" eb="34">
      <t>バアイ</t>
    </rPh>
    <phoneticPr fontId="4"/>
  </si>
  <si>
    <t>・内訳合計（ｉ）が補助金の「当会計年度での交付確定額」と相違ある場合は理由をご記入ください</t>
    <rPh sb="1" eb="3">
      <t>ウチワケ</t>
    </rPh>
    <rPh sb="3" eb="5">
      <t>ゴウケイ</t>
    </rPh>
    <rPh sb="14" eb="15">
      <t>トウ</t>
    </rPh>
    <rPh sb="15" eb="17">
      <t>カイケイ</t>
    </rPh>
    <rPh sb="17" eb="19">
      <t>ネンド</t>
    </rPh>
    <rPh sb="21" eb="23">
      <t>コウフ</t>
    </rPh>
    <rPh sb="23" eb="25">
      <t>カクテイ</t>
    </rPh>
    <rPh sb="25" eb="26">
      <t>ガク</t>
    </rPh>
    <rPh sb="28" eb="30">
      <t>ソウイ</t>
    </rPh>
    <rPh sb="32" eb="34">
      <t>バアイ</t>
    </rPh>
    <phoneticPr fontId="4"/>
  </si>
  <si>
    <t>・内訳合計（ｎ)が補助金の「当会計年度での交付確定額」と相違ある場合は理由をご記入ください</t>
    <phoneticPr fontId="4"/>
  </si>
  <si>
    <t>※①～⑤のうち該当するものにプルダウンで「○」を選択してください（①、④の場合、→右側の黄色のセル部分も記入してください）</t>
    <rPh sb="7" eb="9">
      <t>ガイトウ</t>
    </rPh>
    <rPh sb="24" eb="26">
      <t>センタク</t>
    </rPh>
    <rPh sb="37" eb="39">
      <t>バアイ</t>
    </rPh>
    <rPh sb="41" eb="43">
      <t>ミギガワ</t>
    </rPh>
    <rPh sb="44" eb="46">
      <t>キイロ</t>
    </rPh>
    <rPh sb="49" eb="51">
      <t>ブブン</t>
    </rPh>
    <rPh sb="52" eb="54">
      <t>キニュウ</t>
    </rPh>
    <phoneticPr fontId="6"/>
  </si>
  <si>
    <r>
      <t>補助金の交付確定額</t>
    </r>
    <r>
      <rPr>
        <sz val="11"/>
        <rFont val="游ゴシック"/>
        <family val="3"/>
        <charset val="128"/>
        <scheme val="minor"/>
      </rPr>
      <t>（別記第4号様式）</t>
    </r>
    <rPh sb="0" eb="3">
      <t>ホジョキン</t>
    </rPh>
    <rPh sb="4" eb="6">
      <t>コウフ</t>
    </rPh>
    <rPh sb="6" eb="8">
      <t>カクテイ</t>
    </rPh>
    <rPh sb="8" eb="9">
      <t>ガク</t>
    </rPh>
    <phoneticPr fontId="6"/>
  </si>
  <si>
    <t>□　消費税及び地方消費税の確定申告書（第３―（１）号様式）の写し
□　課税売上割合・控除対象仕入れ額等の計算表（付表２）の写し
□　勘定科目別税区分表など</t>
    <phoneticPr fontId="4"/>
  </si>
  <si>
    <t>以下設問ⅰⅱをご回答いただき、記入が必要な「計算シート（別紙２）」の枚数をご確認ください。</t>
    <rPh sb="0" eb="2">
      <t>イカ</t>
    </rPh>
    <rPh sb="2" eb="4">
      <t>セツモン</t>
    </rPh>
    <rPh sb="8" eb="10">
      <t>カイトウ</t>
    </rPh>
    <rPh sb="15" eb="17">
      <t>キニュウ</t>
    </rPh>
    <rPh sb="18" eb="20">
      <t>ヒツヨウ</t>
    </rPh>
    <rPh sb="34" eb="36">
      <t>マイスウ</t>
    </rPh>
    <rPh sb="38" eb="40">
      <t>カクニン</t>
    </rPh>
    <phoneticPr fontId="4"/>
  </si>
  <si>
    <t>ⅰ無料検査に係る経費の発生月</t>
    <rPh sb="1" eb="3">
      <t>ムリョウ</t>
    </rPh>
    <rPh sb="3" eb="5">
      <t>ケンサ</t>
    </rPh>
    <rPh sb="6" eb="7">
      <t>カカ</t>
    </rPh>
    <rPh sb="8" eb="10">
      <t>ケイヒ</t>
    </rPh>
    <rPh sb="11" eb="13">
      <t>ハッセイ</t>
    </rPh>
    <rPh sb="13" eb="14">
      <t>ツキ</t>
    </rPh>
    <phoneticPr fontId="4"/>
  </si>
  <si>
    <t>ⅱ会計年度の決算月</t>
    <rPh sb="1" eb="3">
      <t>カイケイ</t>
    </rPh>
    <rPh sb="3" eb="5">
      <t>ネンド</t>
    </rPh>
    <rPh sb="6" eb="8">
      <t>ケッサン</t>
    </rPh>
    <rPh sb="8" eb="9">
      <t>ツキ</t>
    </rPh>
    <phoneticPr fontId="4"/>
  </si>
  <si>
    <t>令和5年度㈠　仕入控除税額に関する計算シート</t>
    <rPh sb="0" eb="2">
      <t>レイワ</t>
    </rPh>
    <rPh sb="3" eb="5">
      <t>ネンド</t>
    </rPh>
    <rPh sb="7" eb="9">
      <t>シイレ</t>
    </rPh>
    <rPh sb="9" eb="11">
      <t>コウジョ</t>
    </rPh>
    <rPh sb="11" eb="13">
      <t>ゼイガク</t>
    </rPh>
    <rPh sb="14" eb="15">
      <t>カン</t>
    </rPh>
    <rPh sb="17" eb="19">
      <t>ケイサン</t>
    </rPh>
    <phoneticPr fontId="4"/>
  </si>
  <si>
    <t>令和5年度㈡　仕入控除税額に関する計算シート</t>
    <rPh sb="0" eb="2">
      <t>レイワ</t>
    </rPh>
    <rPh sb="3" eb="5">
      <t>ネンド</t>
    </rPh>
    <rPh sb="7" eb="9">
      <t>シイレ</t>
    </rPh>
    <rPh sb="9" eb="11">
      <t>コウジョ</t>
    </rPh>
    <rPh sb="11" eb="13">
      <t>ゼイガク</t>
    </rPh>
    <rPh sb="14" eb="15">
      <t>カン</t>
    </rPh>
    <rPh sb="17" eb="19">
      <t>ケイサン</t>
    </rPh>
    <phoneticPr fontId="4"/>
  </si>
  <si>
    <r>
      <t>【計算シート 別紙</t>
    </r>
    <r>
      <rPr>
        <b/>
        <sz val="16"/>
        <color rgb="FF000000"/>
        <rFont val="Calibri"/>
        <family val="2"/>
      </rPr>
      <t xml:space="preserve">2 </t>
    </r>
    <r>
      <rPr>
        <b/>
        <sz val="16"/>
        <color rgb="FF000000"/>
        <rFont val="游ゴシック"/>
        <family val="3"/>
        <charset val="128"/>
      </rPr>
      <t>㈠】用</t>
    </r>
    <r>
      <rPr>
        <b/>
        <sz val="16"/>
        <color rgb="FF000000"/>
        <rFont val="Calibri"/>
        <family val="2"/>
      </rPr>
      <t xml:space="preserve"> </t>
    </r>
    <r>
      <rPr>
        <b/>
        <sz val="16"/>
        <color rgb="FF000000"/>
        <rFont val="游ゴシック"/>
        <family val="3"/>
        <charset val="128"/>
      </rPr>
      <t>チェックリスト</t>
    </r>
    <rPh sb="13" eb="14">
      <t>ヨウ</t>
    </rPh>
    <phoneticPr fontId="4"/>
  </si>
  <si>
    <r>
      <t>【計算シート 別紙2 ㈡</t>
    </r>
    <r>
      <rPr>
        <b/>
        <sz val="16"/>
        <color rgb="FF000000"/>
        <rFont val="游ゴシック"/>
        <family val="3"/>
        <charset val="128"/>
      </rPr>
      <t>】用</t>
    </r>
    <r>
      <rPr>
        <b/>
        <sz val="16"/>
        <color rgb="FF000000"/>
        <rFont val="Calibri"/>
        <family val="2"/>
      </rPr>
      <t xml:space="preserve"> </t>
    </r>
    <r>
      <rPr>
        <b/>
        <sz val="16"/>
        <color rgb="FF000000"/>
        <rFont val="游ゴシック"/>
        <family val="3"/>
        <charset val="128"/>
      </rPr>
      <t>チェックリスト</t>
    </r>
    <rPh sb="13" eb="14">
      <t>ヨウ</t>
    </rPh>
    <phoneticPr fontId="4"/>
  </si>
  <si>
    <t xml:space="preserve"> 計算シート（別紙2）㈠にて消費税の計算方法に応じて、①～⑥ウのいずれかに〇を選択してください。</t>
    <rPh sb="1" eb="3">
      <t>ケイサン</t>
    </rPh>
    <rPh sb="7" eb="9">
      <t>ベッシ</t>
    </rPh>
    <phoneticPr fontId="4"/>
  </si>
  <si>
    <t xml:space="preserve"> 計算シート（別紙2）㈡にて消費税の計算方法に応じて、①～⑥ウのいずれかに〇を選択してください。</t>
    <rPh sb="1" eb="3">
      <t>ケイサン</t>
    </rPh>
    <rPh sb="7" eb="9">
      <t>ベッシ</t>
    </rPh>
    <phoneticPr fontId="4"/>
  </si>
  <si>
    <t>１基本情報</t>
    <phoneticPr fontId="4"/>
  </si>
  <si>
    <t>計算シート㈠</t>
    <rPh sb="0" eb="2">
      <t>ケイサン</t>
    </rPh>
    <phoneticPr fontId="4"/>
  </si>
  <si>
    <t>計算シート㈡</t>
    <rPh sb="0" eb="2">
      <t>ケイサン</t>
    </rPh>
    <phoneticPr fontId="4"/>
  </si>
  <si>
    <t>２【仕入控除税額（返還額）がない場合】　①～⑤を選択された方</t>
    <phoneticPr fontId="4"/>
  </si>
  <si>
    <r>
      <t>２【仕入控除税額（返還額）がある場合】　⑥ア</t>
    </r>
    <r>
      <rPr>
        <sz val="11"/>
        <color rgb="FF000000"/>
        <rFont val="Calibri"/>
        <family val="2"/>
      </rPr>
      <t>~</t>
    </r>
    <r>
      <rPr>
        <sz val="11"/>
        <color rgb="FF000000"/>
        <rFont val="ＭＳ Ｐゴシック"/>
        <family val="3"/>
        <charset val="128"/>
      </rPr>
      <t>⑥</t>
    </r>
    <r>
      <rPr>
        <sz val="11"/>
        <color rgb="FF000000"/>
        <rFont val="游ゴシック"/>
        <family val="3"/>
        <charset val="128"/>
        <scheme val="minor"/>
      </rPr>
      <t>ウを選択された方</t>
    </r>
    <phoneticPr fontId="4"/>
  </si>
  <si>
    <t>計算シート（別紙2）㈠のみ記入</t>
    <rPh sb="0" eb="2">
      <t>ケイサン</t>
    </rPh>
    <rPh sb="6" eb="8">
      <t>ベッシ</t>
    </rPh>
    <rPh sb="13" eb="15">
      <t>キニュウ</t>
    </rPh>
    <phoneticPr fontId="4"/>
  </si>
  <si>
    <t>計算シート（別紙2）㈠及び㈡を記入</t>
    <rPh sb="0" eb="2">
      <t>ケイサン</t>
    </rPh>
    <rPh sb="6" eb="8">
      <t>ベッシ</t>
    </rPh>
    <rPh sb="11" eb="12">
      <t>オヨ</t>
    </rPh>
    <rPh sb="15" eb="17">
      <t>キニュウ</t>
    </rPh>
    <phoneticPr fontId="4"/>
  </si>
  <si>
    <t>計算シート㈠のみ</t>
    <rPh sb="0" eb="2">
      <t>ケイサン</t>
    </rPh>
    <phoneticPr fontId="4"/>
  </si>
  <si>
    <t>計算シート㈠と㈡</t>
    <rPh sb="0" eb="2">
      <t>ケイサン</t>
    </rPh>
    <phoneticPr fontId="4"/>
  </si>
  <si>
    <t>・令和5年度㈠</t>
    <rPh sb="1" eb="3">
      <t>レイワ</t>
    </rPh>
    <rPh sb="4" eb="5">
      <t>ネン</t>
    </rPh>
    <rPh sb="5" eb="6">
      <t>ド</t>
    </rPh>
    <phoneticPr fontId="4"/>
  </si>
  <si>
    <t>「報告書（別紙１）」「計算シート（別紙２）」入力・提出方法</t>
    <rPh sb="1" eb="4">
      <t>ホウコクショ</t>
    </rPh>
    <rPh sb="5" eb="7">
      <t>ベッシ</t>
    </rPh>
    <rPh sb="11" eb="13">
      <t>ケイサン</t>
    </rPh>
    <rPh sb="17" eb="19">
      <t>ベッシ</t>
    </rPh>
    <rPh sb="22" eb="24">
      <t>ニュウリョク</t>
    </rPh>
    <rPh sb="25" eb="27">
      <t>テイシュツ</t>
    </rPh>
    <rPh sb="27" eb="29">
      <t>ホウホウ</t>
    </rPh>
    <phoneticPr fontId="6"/>
  </si>
  <si>
    <t>○会計年度が4月締め かつ 経費が令和5年4月・5月にまたいで発生した場合　　 ……1期目の情報を当シートに記入し、「計算シート(別紙２）㈡」に
　　　　　　　　　　　　　　　　　　　　　　　　　　　　　　　　　　　　　　お進みください。
　　　　　　　　　　　　　　　　　　　　　　　　　　　　　　　　　　　　　　※それ以外の場合は当シートのみ記入してください。</t>
    <rPh sb="17" eb="19">
      <t>レイワ</t>
    </rPh>
    <rPh sb="20" eb="21">
      <t>ネン</t>
    </rPh>
    <rPh sb="22" eb="23">
      <t>ガツ</t>
    </rPh>
    <rPh sb="25" eb="26">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</si>
</sst>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_);[Red]\(#,##0\)"/>
    <numFmt numFmtId="178" formatCode="0_);[Red]\(0\)"/>
    <numFmt numFmtId="179" formatCode="0.000_);[Red]\(0.000\)"/>
    <numFmt numFmtId="180" formatCode="#,##0.000;[Red]\-#,##0.000"/>
  </numFmts>
  <fonts count="57">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12"/>
      <color theme="1"/>
      <name val="ＭＳ 明朝"/>
      <family val="1"/>
      <charset val="128"/>
    </font>
    <font>
      <sz val="6"/>
      <name val="游ゴシック"/>
      <family val="2"/>
      <charset val="128"/>
      <scheme val="minor"/>
    </font>
    <font>
      <sz val="6"/>
      <name val="ＭＳ Ｐ明朝"/>
      <family val="1"/>
      <charset val="128"/>
    </font>
    <font>
      <sz val="6"/>
      <name val="游ゴシック"/>
      <family val="3"/>
      <charset val="128"/>
      <scheme val="minor"/>
    </font>
    <font>
      <sz val="11"/>
      <color theme="1"/>
      <name val="ＭＳ 明朝"/>
      <family val="1"/>
      <charset val="128"/>
    </font>
    <font>
      <strike/>
      <sz val="12"/>
      <color theme="1"/>
      <name val="ＭＳ 明朝"/>
      <family val="1"/>
      <charset val="128"/>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9"/>
      <color indexed="81"/>
      <name val="MS P ゴシック"/>
      <family val="3"/>
      <charset val="128"/>
    </font>
    <font>
      <u/>
      <sz val="11"/>
      <color theme="10"/>
      <name val="游ゴシック"/>
      <family val="2"/>
      <charset val="128"/>
      <scheme val="minor"/>
    </font>
    <font>
      <sz val="11"/>
      <color theme="0"/>
      <name val="游ゴシック"/>
      <family val="2"/>
      <charset val="128"/>
      <scheme val="minor"/>
    </font>
    <font>
      <b/>
      <sz val="9"/>
      <color indexed="81"/>
      <name val="MS P ゴシック"/>
      <family val="3"/>
      <charset val="128"/>
    </font>
    <font>
      <sz val="11"/>
      <color theme="0"/>
      <name val="游ゴシック"/>
      <family val="3"/>
      <charset val="128"/>
      <scheme val="minor"/>
    </font>
    <font>
      <b/>
      <sz val="14"/>
      <name val="游ゴシック"/>
      <family val="3"/>
      <charset val="128"/>
      <scheme val="minor"/>
    </font>
    <font>
      <sz val="11"/>
      <name val="游ゴシック"/>
      <family val="3"/>
      <charset val="128"/>
      <scheme val="minor"/>
    </font>
    <font>
      <b/>
      <u/>
      <sz val="11"/>
      <color theme="1"/>
      <name val="游ゴシック"/>
      <family val="3"/>
      <charset val="128"/>
      <scheme val="minor"/>
    </font>
    <font>
      <sz val="10"/>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8"/>
      <color rgb="FFFF0000"/>
      <name val="游ゴシック"/>
      <family val="3"/>
      <charset val="128"/>
      <scheme val="minor"/>
    </font>
    <font>
      <sz val="11"/>
      <name val="ＭＳ 明朝"/>
      <family val="1"/>
      <charset val="128"/>
    </font>
    <font>
      <b/>
      <sz val="14"/>
      <color theme="1"/>
      <name val="游ゴシック"/>
      <family val="3"/>
      <charset val="128"/>
      <scheme val="minor"/>
    </font>
    <font>
      <b/>
      <sz val="12"/>
      <color rgb="FF0000FF"/>
      <name val="游ゴシック"/>
      <family val="3"/>
      <charset val="128"/>
      <scheme val="minor"/>
    </font>
    <font>
      <b/>
      <sz val="14"/>
      <color rgb="FF0000FF"/>
      <name val="游ゴシック"/>
      <family val="3"/>
      <charset val="128"/>
      <scheme val="minor"/>
    </font>
    <font>
      <b/>
      <sz val="11"/>
      <color rgb="FFFF0000"/>
      <name val="游ゴシック"/>
      <family val="3"/>
      <charset val="128"/>
      <scheme val="minor"/>
    </font>
    <font>
      <sz val="10"/>
      <name val="游ゴシック"/>
      <family val="3"/>
      <charset val="128"/>
      <scheme val="minor"/>
    </font>
    <font>
      <sz val="12"/>
      <color rgb="FF0000FF"/>
      <name val="游ゴシック"/>
      <family val="3"/>
      <charset val="128"/>
      <scheme val="minor"/>
    </font>
    <font>
      <sz val="12"/>
      <color theme="1"/>
      <name val="游ゴシック"/>
      <family val="2"/>
      <charset val="128"/>
      <scheme val="minor"/>
    </font>
    <font>
      <b/>
      <sz val="12"/>
      <color rgb="FF0000FF"/>
      <name val="游ゴシック"/>
      <family val="2"/>
      <charset val="128"/>
      <scheme val="minor"/>
    </font>
    <font>
      <b/>
      <sz val="9"/>
      <color indexed="81"/>
      <name val="Meiryo UI"/>
      <family val="3"/>
      <charset val="128"/>
    </font>
    <font>
      <b/>
      <sz val="10"/>
      <color indexed="81"/>
      <name val="Meiryo UI"/>
      <family val="3"/>
      <charset val="128"/>
    </font>
    <font>
      <b/>
      <sz val="13"/>
      <color rgb="FF0000FF"/>
      <name val="游ゴシック"/>
      <family val="3"/>
      <charset val="128"/>
      <scheme val="minor"/>
    </font>
    <font>
      <sz val="9"/>
      <color rgb="FF0000FF"/>
      <name val="ＭＳ 明朝"/>
      <family val="1"/>
      <charset val="128"/>
    </font>
    <font>
      <sz val="9"/>
      <color rgb="FFFF0000"/>
      <name val="ＭＳ 明朝"/>
      <family val="1"/>
      <charset val="128"/>
    </font>
    <font>
      <sz val="11"/>
      <name val="游ゴシック"/>
      <family val="2"/>
      <charset val="128"/>
      <scheme val="minor"/>
    </font>
    <font>
      <b/>
      <u/>
      <sz val="12"/>
      <color rgb="FF0000FF"/>
      <name val="游ゴシック"/>
      <family val="3"/>
      <charset val="128"/>
      <scheme val="minor"/>
    </font>
    <font>
      <b/>
      <sz val="1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color rgb="FFFF0000"/>
      <name val="游ゴシック"/>
      <family val="3"/>
      <charset val="128"/>
      <scheme val="minor"/>
    </font>
    <font>
      <b/>
      <sz val="16"/>
      <color rgb="FF000000"/>
      <name val="游ゴシック"/>
      <family val="3"/>
      <charset val="128"/>
      <scheme val="minor"/>
    </font>
    <font>
      <b/>
      <sz val="16"/>
      <color rgb="FF000000"/>
      <name val="Calibri"/>
      <family val="2"/>
    </font>
    <font>
      <b/>
      <sz val="16"/>
      <color rgb="FF000000"/>
      <name val="游ゴシック"/>
      <family val="3"/>
      <charset val="128"/>
    </font>
    <font>
      <sz val="11"/>
      <color rgb="FF000000"/>
      <name val="游ゴシック"/>
      <family val="3"/>
      <charset val="128"/>
      <scheme val="minor"/>
    </font>
    <font>
      <sz val="11"/>
      <color rgb="FF000000"/>
      <name val="Calibri"/>
      <family val="2"/>
    </font>
    <font>
      <sz val="11"/>
      <color rgb="FF000000"/>
      <name val="ＭＳ Ｐゴシック"/>
      <family val="3"/>
      <charset val="128"/>
    </font>
    <font>
      <b/>
      <u/>
      <sz val="12"/>
      <color theme="1"/>
      <name val="游ゴシック"/>
      <family val="3"/>
      <charset val="128"/>
      <scheme val="minor"/>
    </font>
    <font>
      <sz val="10"/>
      <name val="游ゴシック"/>
      <family val="2"/>
      <charset val="128"/>
      <scheme val="minor"/>
    </font>
    <font>
      <b/>
      <sz val="14"/>
      <color theme="0"/>
      <name val="游ゴシック"/>
      <family val="3"/>
      <charset val="128"/>
      <scheme val="minor"/>
    </font>
    <font>
      <b/>
      <u/>
      <sz val="12"/>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bottom/>
      <diagonal/>
    </border>
    <border>
      <left/>
      <right/>
      <top/>
      <bottom style="double">
        <color theme="2"/>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
      <left style="medium">
        <color indexed="64"/>
      </left>
      <right style="medium">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0" fontId="15" fillId="0" borderId="0" applyNumberFormat="0" applyFill="0" applyBorder="0" applyAlignment="0" applyProtection="0">
      <alignment vertical="center"/>
    </xf>
  </cellStyleXfs>
  <cellXfs count="399">
    <xf numFmtId="0" fontId="0" fillId="0" borderId="0" xfId="0">
      <alignment vertical="center"/>
    </xf>
    <xf numFmtId="0" fontId="3" fillId="0" borderId="0" xfId="2" applyFont="1" applyAlignment="1">
      <alignment vertical="center"/>
    </xf>
    <xf numFmtId="0" fontId="0" fillId="3" borderId="5" xfId="0" applyFill="1" applyBorder="1" applyAlignment="1" applyProtection="1">
      <alignment horizontal="center" vertical="center"/>
      <protection locked="0"/>
    </xf>
    <xf numFmtId="38" fontId="3" fillId="0" borderId="0" xfId="1" applyFont="1" applyFill="1" applyBorder="1" applyAlignment="1">
      <alignment vertical="center" shrinkToFit="1"/>
    </xf>
    <xf numFmtId="38" fontId="0" fillId="0" borderId="0" xfId="0" applyNumberFormat="1">
      <alignment vertical="center"/>
    </xf>
    <xf numFmtId="0" fontId="11" fillId="3" borderId="0" xfId="0" applyFont="1" applyFill="1" applyBorder="1" applyAlignment="1" applyProtection="1">
      <alignment horizontal="center" vertical="center"/>
      <protection locked="0"/>
    </xf>
    <xf numFmtId="0" fontId="23" fillId="0" borderId="0" xfId="0" applyFont="1">
      <alignment vertical="center"/>
    </xf>
    <xf numFmtId="0" fontId="20" fillId="3" borderId="33" xfId="0" applyFont="1" applyFill="1" applyBorder="1" applyAlignment="1" applyProtection="1">
      <alignment horizontal="center" vertical="center"/>
      <protection locked="0"/>
    </xf>
    <xf numFmtId="0" fontId="0" fillId="0" borderId="0" xfId="0" applyProtection="1">
      <alignment vertical="center"/>
    </xf>
    <xf numFmtId="0" fontId="11" fillId="0" borderId="0"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0" fillId="0" borderId="0" xfId="0" applyFill="1" applyAlignment="1" applyProtection="1">
      <alignment vertical="center"/>
    </xf>
    <xf numFmtId="0" fontId="0" fillId="0" borderId="25" xfId="0" applyFill="1" applyBorder="1" applyAlignment="1" applyProtection="1">
      <alignment horizontal="center" vertical="center"/>
    </xf>
    <xf numFmtId="0" fontId="0" fillId="3" borderId="6" xfId="0" applyFill="1" applyBorder="1" applyAlignment="1" applyProtection="1">
      <alignment vertical="center"/>
    </xf>
    <xf numFmtId="0" fontId="0" fillId="3" borderId="7" xfId="0" applyFill="1" applyBorder="1" applyAlignment="1" applyProtection="1">
      <alignment vertical="center"/>
    </xf>
    <xf numFmtId="0" fontId="0" fillId="3" borderId="8" xfId="0" applyFill="1" applyBorder="1" applyAlignment="1" applyProtection="1">
      <alignment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3" xfId="0" applyBorder="1" applyAlignment="1" applyProtection="1">
      <alignment horizontal="center" vertical="center"/>
    </xf>
    <xf numFmtId="0" fontId="23" fillId="0" borderId="0" xfId="0" applyFont="1" applyAlignment="1" applyProtection="1">
      <alignment vertical="center"/>
    </xf>
    <xf numFmtId="0" fontId="24" fillId="0" borderId="0" xfId="0" applyFont="1" applyAlignment="1" applyProtection="1">
      <alignment vertical="center"/>
    </xf>
    <xf numFmtId="0" fontId="24" fillId="0" borderId="0" xfId="0" applyFont="1" applyProtection="1">
      <alignment vertical="center"/>
    </xf>
    <xf numFmtId="0" fontId="33" fillId="0" borderId="0" xfId="0" applyFont="1" applyProtection="1">
      <alignment vertical="center"/>
    </xf>
    <xf numFmtId="0" fontId="19" fillId="0" borderId="6" xfId="0" applyFont="1" applyBorder="1" applyAlignment="1" applyProtection="1">
      <alignment vertical="center"/>
    </xf>
    <xf numFmtId="0" fontId="20" fillId="0" borderId="7" xfId="0" applyFont="1" applyBorder="1" applyAlignment="1" applyProtection="1">
      <alignment vertical="center"/>
    </xf>
    <xf numFmtId="0" fontId="20" fillId="0" borderId="8" xfId="0" applyFont="1" applyBorder="1" applyAlignment="1" applyProtection="1">
      <alignment vertical="center"/>
    </xf>
    <xf numFmtId="38" fontId="3" fillId="0" borderId="18" xfId="1" applyFont="1" applyFill="1" applyBorder="1" applyAlignment="1" applyProtection="1">
      <alignment vertical="center" shrinkToFit="1"/>
    </xf>
    <xf numFmtId="38" fontId="3" fillId="0" borderId="0" xfId="1" applyFont="1" applyFill="1" applyBorder="1" applyAlignment="1" applyProtection="1">
      <alignment vertical="center" shrinkToFit="1"/>
    </xf>
    <xf numFmtId="0" fontId="0" fillId="0" borderId="0" xfId="0" applyFill="1" applyBorder="1" applyAlignment="1" applyProtection="1">
      <alignment vertical="top"/>
    </xf>
    <xf numFmtId="0" fontId="0" fillId="0" borderId="0" xfId="0" applyBorder="1" applyAlignment="1" applyProtection="1">
      <alignment vertical="top"/>
    </xf>
    <xf numFmtId="0" fontId="0" fillId="0" borderId="6" xfId="1" applyNumberFormat="1" applyFont="1" applyFill="1" applyBorder="1" applyAlignment="1" applyProtection="1">
      <alignment horizontal="right" vertical="center"/>
    </xf>
    <xf numFmtId="0" fontId="0" fillId="0" borderId="7" xfId="1" applyNumberFormat="1" applyFont="1" applyFill="1" applyBorder="1" applyAlignment="1" applyProtection="1">
      <alignment horizontal="right" vertical="center"/>
    </xf>
    <xf numFmtId="38" fontId="24" fillId="0" borderId="0" xfId="1" applyFont="1" applyBorder="1" applyProtection="1">
      <alignment vertical="center"/>
    </xf>
    <xf numFmtId="0" fontId="25" fillId="0" borderId="0" xfId="0" applyFont="1" applyAlignment="1" applyProtection="1">
      <alignment vertical="center"/>
    </xf>
    <xf numFmtId="0" fontId="0" fillId="0" borderId="0" xfId="0" applyAlignment="1" applyProtection="1">
      <alignment vertical="center"/>
    </xf>
    <xf numFmtId="38" fontId="0" fillId="0" borderId="6" xfId="1" applyFont="1" applyFill="1" applyBorder="1" applyAlignment="1" applyProtection="1">
      <alignment horizontal="center" vertical="center"/>
    </xf>
    <xf numFmtId="38" fontId="0" fillId="0" borderId="7" xfId="1" applyFont="1" applyFill="1" applyBorder="1" applyAlignment="1" applyProtection="1">
      <alignment horizontal="center" vertical="center"/>
    </xf>
    <xf numFmtId="0" fontId="0" fillId="0" borderId="0" xfId="0" applyAlignment="1" applyProtection="1">
      <alignment vertical="center"/>
    </xf>
    <xf numFmtId="0" fontId="0" fillId="0" borderId="13" xfId="0" applyBorder="1" applyAlignment="1" applyProtection="1">
      <alignment horizontal="center" vertical="center"/>
    </xf>
    <xf numFmtId="0" fontId="0" fillId="0" borderId="5" xfId="0" applyBorder="1" applyAlignment="1" applyProtection="1">
      <alignment horizontal="center" vertical="center"/>
    </xf>
    <xf numFmtId="0" fontId="0" fillId="0" borderId="0" xfId="0" applyAlignment="1" applyProtection="1">
      <alignment horizontal="center" vertical="center"/>
    </xf>
    <xf numFmtId="0" fontId="40" fillId="0" borderId="0" xfId="0" applyFont="1" applyAlignment="1" applyProtection="1">
      <alignment vertical="center"/>
    </xf>
    <xf numFmtId="0" fontId="20" fillId="0" borderId="0" xfId="0" applyFont="1" applyProtection="1">
      <alignment vertical="center"/>
    </xf>
    <xf numFmtId="0" fontId="20" fillId="0" borderId="0" xfId="0" applyFont="1" applyAlignment="1" applyProtection="1">
      <alignment vertical="center"/>
    </xf>
    <xf numFmtId="0" fontId="44" fillId="0" borderId="0" xfId="0" applyFont="1" applyAlignment="1" applyProtection="1">
      <alignment vertical="center"/>
    </xf>
    <xf numFmtId="0" fontId="44" fillId="0" borderId="0" xfId="0" applyFont="1" applyProtection="1">
      <alignment vertical="center"/>
    </xf>
    <xf numFmtId="0" fontId="40" fillId="0" borderId="0" xfId="0" applyFont="1" applyProtection="1">
      <alignment vertical="center"/>
    </xf>
    <xf numFmtId="0" fontId="0" fillId="3" borderId="33" xfId="0" applyFill="1" applyBorder="1" applyAlignment="1" applyProtection="1">
      <alignment horizontal="center" vertical="center"/>
      <protection locked="0"/>
    </xf>
    <xf numFmtId="0" fontId="0" fillId="0" borderId="5" xfId="0"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left" vertical="center"/>
    </xf>
    <xf numFmtId="0" fontId="0" fillId="4" borderId="0" xfId="0" applyFill="1" applyAlignment="1" applyProtection="1"/>
    <xf numFmtId="0" fontId="0" fillId="4" borderId="0" xfId="0" applyFill="1" applyProtection="1">
      <alignment vertical="center"/>
    </xf>
    <xf numFmtId="0" fontId="44" fillId="4" borderId="0" xfId="0" applyFont="1" applyFill="1" applyBorder="1" applyAlignment="1" applyProtection="1"/>
    <xf numFmtId="55" fontId="12" fillId="0" borderId="0" xfId="0" applyNumberFormat="1" applyFont="1" applyAlignment="1" applyProtection="1">
      <alignment horizontal="center" vertical="center"/>
    </xf>
    <xf numFmtId="55" fontId="12" fillId="0" borderId="5" xfId="0" applyNumberFormat="1" applyFont="1" applyBorder="1" applyAlignment="1" applyProtection="1">
      <alignment horizontal="center" vertical="center"/>
    </xf>
    <xf numFmtId="0" fontId="22" fillId="4" borderId="0" xfId="0" applyFont="1" applyFill="1" applyProtection="1">
      <alignment vertical="center"/>
    </xf>
    <xf numFmtId="0" fontId="0" fillId="0" borderId="0" xfId="0" applyAlignment="1" applyProtection="1"/>
    <xf numFmtId="0" fontId="12" fillId="0" borderId="5" xfId="0" applyFont="1" applyBorder="1" applyAlignment="1" applyProtection="1">
      <alignment horizontal="center" vertical="center"/>
    </xf>
    <xf numFmtId="0" fontId="22" fillId="4" borderId="0" xfId="0" applyFont="1" applyFill="1" applyAlignment="1" applyProtection="1">
      <alignment horizontal="left" vertical="center"/>
    </xf>
    <xf numFmtId="0" fontId="0" fillId="0" borderId="0" xfId="0" applyAlignment="1" applyProtection="1">
      <alignment horizontal="left" vertical="center"/>
    </xf>
    <xf numFmtId="55" fontId="12" fillId="0" borderId="13" xfId="0" applyNumberFormat="1" applyFont="1" applyBorder="1" applyAlignment="1" applyProtection="1">
      <alignment horizontal="left" vertical="center"/>
    </xf>
    <xf numFmtId="55" fontId="12" fillId="0" borderId="0" xfId="0" applyNumberFormat="1" applyFont="1" applyFill="1" applyBorder="1" applyAlignment="1" applyProtection="1">
      <alignment horizontal="right" vertical="center"/>
    </xf>
    <xf numFmtId="0" fontId="30" fillId="4" borderId="0" xfId="0" applyFont="1" applyFill="1" applyBorder="1" applyAlignment="1" applyProtection="1">
      <alignment vertical="center"/>
    </xf>
    <xf numFmtId="0" fontId="20" fillId="4" borderId="0" xfId="0" applyFont="1" applyFill="1" applyBorder="1" applyAlignment="1" applyProtection="1">
      <alignment vertical="center"/>
    </xf>
    <xf numFmtId="0" fontId="20" fillId="4" borderId="35" xfId="0" applyFont="1" applyFill="1" applyBorder="1" applyAlignment="1" applyProtection="1">
      <alignment horizontal="center" vertical="center"/>
    </xf>
    <xf numFmtId="0" fontId="20" fillId="4" borderId="0" xfId="0" applyFont="1" applyFill="1" applyBorder="1" applyAlignment="1" applyProtection="1">
      <alignment vertical="top"/>
    </xf>
    <xf numFmtId="0" fontId="20" fillId="4" borderId="0" xfId="0" applyFont="1" applyFill="1" applyBorder="1" applyAlignment="1" applyProtection="1">
      <alignment vertical="top" wrapText="1"/>
    </xf>
    <xf numFmtId="0" fontId="20" fillId="4" borderId="35" xfId="0" applyFont="1" applyFill="1" applyBorder="1" applyAlignment="1" applyProtection="1">
      <alignment vertical="top" wrapText="1"/>
    </xf>
    <xf numFmtId="0" fontId="31" fillId="4" borderId="0" xfId="0" applyFont="1" applyFill="1" applyBorder="1" applyAlignment="1" applyProtection="1">
      <alignment vertical="top"/>
    </xf>
    <xf numFmtId="0" fontId="0" fillId="4" borderId="8" xfId="0" applyFill="1" applyBorder="1" applyAlignment="1" applyProtection="1">
      <alignment horizontal="center" vertical="center"/>
    </xf>
    <xf numFmtId="0" fontId="0" fillId="0" borderId="5" xfId="0" applyBorder="1" applyAlignment="1" applyProtection="1">
      <alignment horizontal="center" vertical="center"/>
    </xf>
    <xf numFmtId="0" fontId="0" fillId="0" borderId="0" xfId="0" applyAlignment="1" applyProtection="1">
      <alignment horizontal="center" vertical="center"/>
    </xf>
    <xf numFmtId="0" fontId="50" fillId="0" borderId="0" xfId="0" applyFont="1">
      <alignment vertical="center"/>
    </xf>
    <xf numFmtId="0" fontId="46" fillId="0" borderId="0" xfId="0" applyFont="1">
      <alignment vertical="center"/>
    </xf>
    <xf numFmtId="0" fontId="27" fillId="0" borderId="0" xfId="0" applyFont="1">
      <alignment vertical="center"/>
    </xf>
    <xf numFmtId="0" fontId="50" fillId="0" borderId="0" xfId="0" applyFont="1" applyAlignment="1">
      <alignment vertical="center"/>
    </xf>
    <xf numFmtId="0" fontId="0" fillId="0" borderId="0" xfId="0" applyAlignment="1">
      <alignment horizontal="left" vertical="top"/>
    </xf>
    <xf numFmtId="0" fontId="24" fillId="0" borderId="0" xfId="0" applyFont="1">
      <alignment vertical="center"/>
    </xf>
    <xf numFmtId="0" fontId="19" fillId="4" borderId="0" xfId="0" applyFont="1" applyFill="1" applyBorder="1" applyAlignment="1" applyProtection="1">
      <alignment vertical="center"/>
    </xf>
    <xf numFmtId="0" fontId="30" fillId="5" borderId="5" xfId="0" applyFont="1" applyFill="1" applyBorder="1" applyAlignment="1">
      <alignment horizontal="center" vertical="center"/>
    </xf>
    <xf numFmtId="0" fontId="0" fillId="0" borderId="0" xfId="0" applyAlignment="1">
      <alignment horizontal="right" vertical="center"/>
    </xf>
    <xf numFmtId="0" fontId="0" fillId="0" borderId="0" xfId="0" applyBorder="1">
      <alignment vertical="center"/>
    </xf>
    <xf numFmtId="0" fontId="42" fillId="5" borderId="16" xfId="0" applyFont="1" applyFill="1" applyBorder="1" applyAlignment="1">
      <alignment horizontal="center" vertical="center"/>
    </xf>
    <xf numFmtId="0" fontId="42" fillId="5" borderId="0" xfId="0" applyFont="1" applyFill="1" applyBorder="1" applyAlignment="1">
      <alignment horizontal="center" vertical="center"/>
    </xf>
    <xf numFmtId="0" fontId="0" fillId="0" borderId="0" xfId="0" applyAlignment="1" applyProtection="1">
      <alignment horizontal="center" vertical="center"/>
    </xf>
    <xf numFmtId="0" fontId="0" fillId="0" borderId="37" xfId="0" applyBorder="1">
      <alignment vertical="center"/>
    </xf>
    <xf numFmtId="0" fontId="0" fillId="0" borderId="0" xfId="0" applyAlignment="1">
      <alignment vertical="top" wrapText="1"/>
    </xf>
    <xf numFmtId="0" fontId="0" fillId="0" borderId="8" xfId="0" applyBorder="1" applyAlignment="1" applyProtection="1">
      <alignment horizontal="center" vertical="center"/>
    </xf>
    <xf numFmtId="0" fontId="0" fillId="0" borderId="0" xfId="0" applyBorder="1" applyAlignment="1" applyProtection="1">
      <alignment horizontal="center" vertical="center"/>
    </xf>
    <xf numFmtId="38" fontId="0" fillId="4" borderId="7" xfId="1" applyFont="1" applyFill="1" applyBorder="1" applyAlignment="1" applyProtection="1">
      <alignment horizontal="center" vertical="center"/>
    </xf>
    <xf numFmtId="0" fontId="11" fillId="0" borderId="0" xfId="0" applyFont="1" applyBorder="1" applyAlignment="1" applyProtection="1">
      <alignment horizontal="center" vertical="center"/>
    </xf>
    <xf numFmtId="0" fontId="42" fillId="0" borderId="0" xfId="0" applyFont="1" applyFill="1" applyBorder="1" applyAlignment="1">
      <alignment horizontal="center" vertical="center"/>
    </xf>
    <xf numFmtId="0" fontId="0" fillId="0" borderId="24" xfId="0" applyFill="1" applyBorder="1" applyAlignment="1" applyProtection="1">
      <alignment horizontal="center" vertical="center"/>
    </xf>
    <xf numFmtId="38" fontId="0" fillId="3" borderId="7" xfId="1" applyFont="1" applyFill="1" applyBorder="1" applyAlignment="1" applyProtection="1">
      <alignment horizontal="center" vertical="center"/>
      <protection locked="0"/>
    </xf>
    <xf numFmtId="0" fontId="0" fillId="0" borderId="8" xfId="0" applyBorder="1" applyAlignment="1" applyProtection="1">
      <alignment horizontal="center" vertical="center"/>
    </xf>
    <xf numFmtId="0" fontId="27" fillId="4" borderId="0" xfId="0" applyFont="1" applyFill="1" applyBorder="1" applyAlignment="1" applyProtection="1">
      <alignment horizontal="center"/>
    </xf>
    <xf numFmtId="0" fontId="19" fillId="4" borderId="5" xfId="0" applyFont="1" applyFill="1" applyBorder="1" applyAlignment="1" applyProtection="1">
      <alignment horizontal="center" vertical="center"/>
      <protection locked="0"/>
    </xf>
    <xf numFmtId="0" fontId="27" fillId="4" borderId="36" xfId="0" applyFont="1" applyFill="1" applyBorder="1" applyAlignment="1" applyProtection="1">
      <alignment horizontal="center"/>
    </xf>
    <xf numFmtId="0" fontId="27" fillId="4" borderId="38" xfId="0" applyFont="1" applyFill="1" applyBorder="1" applyAlignment="1" applyProtection="1">
      <alignment horizontal="center"/>
    </xf>
    <xf numFmtId="0" fontId="44" fillId="4" borderId="36" xfId="0" applyFont="1" applyFill="1" applyBorder="1" applyAlignment="1" applyProtection="1"/>
    <xf numFmtId="0" fontId="44" fillId="4" borderId="38" xfId="0" applyFont="1" applyFill="1" applyBorder="1" applyProtection="1">
      <alignment vertical="center"/>
    </xf>
    <xf numFmtId="0" fontId="45" fillId="4" borderId="36" xfId="0" applyFont="1" applyFill="1" applyBorder="1" applyAlignment="1" applyProtection="1"/>
    <xf numFmtId="0" fontId="45" fillId="4" borderId="0" xfId="0" applyFont="1" applyFill="1" applyBorder="1" applyAlignment="1" applyProtection="1"/>
    <xf numFmtId="0" fontId="44" fillId="4" borderId="0" xfId="0" applyFont="1" applyFill="1" applyBorder="1" applyProtection="1">
      <alignment vertical="center"/>
    </xf>
    <xf numFmtId="0" fontId="46" fillId="4" borderId="38" xfId="0" applyFont="1" applyFill="1" applyBorder="1" applyAlignment="1" applyProtection="1">
      <alignment vertical="center" shrinkToFit="1"/>
    </xf>
    <xf numFmtId="0" fontId="44" fillId="4" borderId="0" xfId="0" applyFont="1" applyFill="1" applyBorder="1" applyAlignment="1" applyProtection="1">
      <alignment horizontal="left" vertical="center"/>
    </xf>
    <xf numFmtId="0" fontId="0" fillId="0" borderId="0" xfId="0" applyBorder="1" applyProtection="1">
      <alignment vertical="center"/>
    </xf>
    <xf numFmtId="0" fontId="44" fillId="4" borderId="38" xfId="0" applyFont="1" applyFill="1" applyBorder="1" applyAlignment="1" applyProtection="1"/>
    <xf numFmtId="0" fontId="10" fillId="4" borderId="0" xfId="0" applyFont="1" applyFill="1" applyBorder="1" applyAlignment="1" applyProtection="1"/>
    <xf numFmtId="0" fontId="0" fillId="4" borderId="38" xfId="0" applyFill="1" applyBorder="1" applyProtection="1">
      <alignment vertical="center"/>
    </xf>
    <xf numFmtId="0" fontId="9" fillId="4" borderId="36" xfId="0" applyFont="1" applyFill="1" applyBorder="1" applyAlignment="1" applyProtection="1"/>
    <xf numFmtId="0" fontId="19" fillId="4" borderId="36" xfId="0" applyFont="1" applyFill="1" applyBorder="1" applyAlignment="1" applyProtection="1"/>
    <xf numFmtId="0" fontId="12" fillId="4" borderId="0" xfId="0" applyFont="1" applyFill="1" applyBorder="1" applyAlignment="1" applyProtection="1">
      <alignment horizontal="right" vertical="center"/>
    </xf>
    <xf numFmtId="0" fontId="11" fillId="4" borderId="0" xfId="0" applyFont="1" applyFill="1" applyBorder="1" applyAlignment="1" applyProtection="1">
      <alignment horizontal="right" vertical="center"/>
    </xf>
    <xf numFmtId="0" fontId="11" fillId="4" borderId="0" xfId="0" applyFont="1" applyFill="1" applyBorder="1" applyAlignment="1" applyProtection="1">
      <alignment vertical="center"/>
    </xf>
    <xf numFmtId="0" fontId="11" fillId="4" borderId="0" xfId="0" applyFont="1" applyFill="1" applyBorder="1" applyAlignment="1" applyProtection="1">
      <alignment horizontal="center" vertical="center"/>
    </xf>
    <xf numFmtId="0" fontId="11" fillId="4" borderId="0" xfId="0" applyFont="1" applyFill="1" applyBorder="1" applyAlignment="1" applyProtection="1">
      <alignment horizontal="left" vertical="center"/>
    </xf>
    <xf numFmtId="0" fontId="0" fillId="4" borderId="0" xfId="0" applyFill="1" applyBorder="1" applyAlignment="1" applyProtection="1">
      <alignment horizontal="center" vertical="center"/>
    </xf>
    <xf numFmtId="0" fontId="0" fillId="4" borderId="0" xfId="0"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alignment horizontal="center" vertical="center"/>
    </xf>
    <xf numFmtId="0" fontId="0" fillId="4" borderId="0" xfId="0" applyFill="1" applyBorder="1" applyAlignment="1" applyProtection="1">
      <alignment horizontal="left" vertical="center"/>
    </xf>
    <xf numFmtId="38" fontId="0" fillId="4" borderId="13" xfId="1" applyFont="1" applyFill="1" applyBorder="1" applyAlignment="1" applyProtection="1">
      <alignment vertical="center"/>
    </xf>
    <xf numFmtId="38" fontId="0" fillId="4" borderId="0" xfId="1" applyFont="1" applyFill="1" applyBorder="1" applyAlignment="1" applyProtection="1">
      <alignment vertical="center"/>
    </xf>
    <xf numFmtId="0" fontId="0" fillId="4" borderId="0" xfId="0" applyFill="1" applyBorder="1" applyAlignment="1" applyProtection="1">
      <alignment horizontal="right" vertical="center"/>
    </xf>
    <xf numFmtId="176" fontId="0" fillId="4" borderId="0" xfId="1" applyNumberFormat="1" applyFont="1" applyFill="1" applyBorder="1" applyAlignment="1" applyProtection="1">
      <alignment vertical="center"/>
    </xf>
    <xf numFmtId="0" fontId="32" fillId="4" borderId="0" xfId="0" applyFont="1" applyFill="1" applyBorder="1" applyAlignment="1" applyProtection="1">
      <alignment horizontal="center" vertical="center"/>
    </xf>
    <xf numFmtId="0" fontId="32" fillId="4" borderId="0" xfId="0" applyFont="1" applyFill="1" applyBorder="1" applyAlignment="1" applyProtection="1">
      <alignment vertical="center"/>
    </xf>
    <xf numFmtId="0" fontId="10" fillId="4" borderId="0" xfId="0" applyFont="1" applyFill="1" applyBorder="1" applyAlignment="1" applyProtection="1">
      <alignment vertical="center"/>
    </xf>
    <xf numFmtId="0" fontId="16" fillId="4" borderId="0" xfId="0" applyFont="1" applyFill="1" applyBorder="1" applyAlignment="1" applyProtection="1">
      <alignment horizontal="center" vertical="center"/>
    </xf>
    <xf numFmtId="0" fontId="18" fillId="4" borderId="0" xfId="0" applyFont="1" applyFill="1" applyBorder="1" applyAlignment="1" applyProtection="1">
      <alignment vertical="center"/>
    </xf>
    <xf numFmtId="0" fontId="13" fillId="4" borderId="0" xfId="0" applyFont="1" applyFill="1" applyBorder="1" applyAlignment="1" applyProtection="1">
      <alignment vertical="center"/>
    </xf>
    <xf numFmtId="0" fontId="11" fillId="4" borderId="20" xfId="0" applyFont="1" applyFill="1" applyBorder="1" applyAlignment="1" applyProtection="1">
      <alignment horizontal="center" vertical="center" wrapText="1"/>
    </xf>
    <xf numFmtId="0" fontId="0" fillId="4" borderId="0" xfId="0" applyFill="1" applyBorder="1" applyAlignment="1" applyProtection="1">
      <alignment horizontal="center" vertical="top"/>
    </xf>
    <xf numFmtId="0" fontId="0" fillId="4" borderId="0" xfId="0" applyFill="1" applyBorder="1" applyAlignment="1" applyProtection="1">
      <alignment vertical="center"/>
    </xf>
    <xf numFmtId="0" fontId="11" fillId="4" borderId="0" xfId="0" applyFont="1" applyFill="1" applyBorder="1" applyAlignment="1" applyProtection="1">
      <alignment horizontal="center" vertical="center" wrapText="1"/>
    </xf>
    <xf numFmtId="0" fontId="0" fillId="4" borderId="0" xfId="0" applyFill="1" applyBorder="1" applyAlignment="1" applyProtection="1">
      <alignment vertical="top" wrapText="1"/>
    </xf>
    <xf numFmtId="0" fontId="0" fillId="4" borderId="0" xfId="0" applyFill="1" applyBorder="1" applyAlignment="1" applyProtection="1">
      <alignment vertical="top"/>
    </xf>
    <xf numFmtId="0" fontId="0" fillId="4" borderId="0" xfId="0" applyFill="1" applyBorder="1" applyAlignment="1" applyProtection="1">
      <alignment horizontal="left" vertical="top"/>
    </xf>
    <xf numFmtId="0" fontId="0" fillId="4" borderId="9" xfId="0" applyFill="1" applyBorder="1" applyAlignment="1" applyProtection="1">
      <alignment horizontal="left" vertical="top"/>
    </xf>
    <xf numFmtId="0" fontId="11" fillId="4" borderId="0" xfId="0" applyFont="1" applyFill="1" applyBorder="1" applyAlignment="1" applyProtection="1">
      <alignment horizontal="center" vertical="center"/>
    </xf>
    <xf numFmtId="0" fontId="0" fillId="4" borderId="7" xfId="0" applyFill="1" applyBorder="1" applyAlignment="1" applyProtection="1">
      <alignment horizontal="center" vertical="center"/>
    </xf>
    <xf numFmtId="0" fontId="12" fillId="4" borderId="0" xfId="0" applyFont="1" applyFill="1" applyBorder="1" applyAlignment="1" applyProtection="1">
      <alignment vertical="center"/>
    </xf>
    <xf numFmtId="0" fontId="0" fillId="4" borderId="0" xfId="0" applyFill="1" applyBorder="1" applyAlignment="1" applyProtection="1">
      <alignment vertical="center"/>
      <protection locked="0"/>
    </xf>
    <xf numFmtId="0" fontId="0" fillId="4" borderId="3" xfId="0" applyFill="1" applyBorder="1" applyAlignment="1" applyProtection="1">
      <alignment horizontal="center" vertical="center"/>
    </xf>
    <xf numFmtId="0" fontId="0" fillId="4" borderId="0" xfId="0" applyFill="1" applyBorder="1" applyProtection="1">
      <alignment vertical="center"/>
    </xf>
    <xf numFmtId="0" fontId="0" fillId="4" borderId="13" xfId="0" applyFill="1" applyBorder="1" applyAlignment="1" applyProtection="1">
      <alignment horizontal="center" vertical="center"/>
    </xf>
    <xf numFmtId="0" fontId="0" fillId="4" borderId="18" xfId="0" applyFill="1" applyBorder="1" applyAlignment="1" applyProtection="1">
      <alignment horizontal="center" vertical="center"/>
    </xf>
    <xf numFmtId="0" fontId="34" fillId="4" borderId="0" xfId="0" applyFont="1" applyFill="1" applyBorder="1" applyAlignment="1" applyProtection="1">
      <alignment horizontal="left" vertical="center"/>
    </xf>
    <xf numFmtId="0" fontId="28" fillId="4" borderId="0" xfId="0" applyFont="1" applyFill="1" applyBorder="1" applyAlignment="1" applyProtection="1">
      <alignment horizontal="left" vertical="center"/>
    </xf>
    <xf numFmtId="38" fontId="0" fillId="0" borderId="8" xfId="1" applyFont="1" applyFill="1" applyBorder="1" applyAlignment="1" applyProtection="1">
      <alignment horizontal="center" vertical="center"/>
    </xf>
    <xf numFmtId="0" fontId="0" fillId="4" borderId="18" xfId="0" applyFill="1" applyBorder="1" applyAlignment="1" applyProtection="1">
      <alignment vertical="center"/>
    </xf>
    <xf numFmtId="0" fontId="0" fillId="4" borderId="0" xfId="0" applyFill="1" applyAlignment="1" applyProtection="1">
      <alignment vertical="center"/>
    </xf>
    <xf numFmtId="0" fontId="10" fillId="4" borderId="0" xfId="0" applyFont="1" applyFill="1" applyAlignment="1" applyProtection="1">
      <alignment vertical="center"/>
    </xf>
    <xf numFmtId="0" fontId="0" fillId="3" borderId="34"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0" fontId="0" fillId="0" borderId="8" xfId="1" applyNumberFormat="1" applyFont="1" applyFill="1" applyBorder="1" applyAlignment="1" applyProtection="1">
      <alignment horizontal="right" vertical="center"/>
    </xf>
    <xf numFmtId="0" fontId="0" fillId="0" borderId="0" xfId="0" applyBorder="1" applyAlignment="1" applyProtection="1">
      <alignment vertical="center"/>
    </xf>
    <xf numFmtId="0" fontId="0" fillId="4" borderId="0" xfId="0" applyFill="1" applyBorder="1">
      <alignment vertical="center"/>
    </xf>
    <xf numFmtId="0" fontId="0" fillId="3" borderId="45" xfId="0" applyFill="1" applyBorder="1" applyAlignment="1" applyProtection="1">
      <alignment horizontal="center" vertical="center"/>
      <protection locked="0"/>
    </xf>
    <xf numFmtId="0" fontId="33" fillId="4" borderId="0" xfId="0" applyFont="1" applyFill="1" applyProtection="1">
      <alignment vertical="center"/>
    </xf>
    <xf numFmtId="0" fontId="0" fillId="4" borderId="13" xfId="0" applyFill="1" applyBorder="1">
      <alignment vertical="center"/>
    </xf>
    <xf numFmtId="0" fontId="30" fillId="4" borderId="38" xfId="0" applyFont="1" applyFill="1" applyBorder="1" applyAlignment="1">
      <alignment horizontal="center" vertical="center"/>
    </xf>
    <xf numFmtId="0" fontId="0" fillId="4" borderId="35" xfId="0" applyFill="1" applyBorder="1" applyAlignment="1" applyProtection="1">
      <alignment vertical="center"/>
    </xf>
    <xf numFmtId="0" fontId="0" fillId="0" borderId="35" xfId="0" applyBorder="1" applyAlignment="1" applyProtection="1">
      <alignment vertical="center"/>
    </xf>
    <xf numFmtId="0" fontId="0" fillId="4" borderId="24" xfId="0" applyFill="1" applyBorder="1" applyAlignment="1" applyProtection="1">
      <alignment vertical="center"/>
    </xf>
    <xf numFmtId="0" fontId="0" fillId="4" borderId="36" xfId="0" applyFill="1" applyBorder="1">
      <alignment vertical="center"/>
    </xf>
    <xf numFmtId="0" fontId="0" fillId="4" borderId="0" xfId="0" applyFill="1" applyBorder="1" applyAlignment="1">
      <alignment horizontal="left" vertical="top" wrapText="1"/>
    </xf>
    <xf numFmtId="0" fontId="0" fillId="4" borderId="37" xfId="0" applyFill="1" applyBorder="1">
      <alignment vertical="center"/>
    </xf>
    <xf numFmtId="0" fontId="0" fillId="4" borderId="27" xfId="0" applyFill="1" applyBorder="1">
      <alignment vertical="center"/>
    </xf>
    <xf numFmtId="0" fontId="0" fillId="4" borderId="4" xfId="0" applyFill="1" applyBorder="1" applyAlignment="1">
      <alignment horizontal="center" vertical="center"/>
    </xf>
    <xf numFmtId="0" fontId="0" fillId="4" borderId="4" xfId="0" applyFill="1" applyBorder="1" applyAlignment="1">
      <alignment vertical="top" wrapText="1"/>
    </xf>
    <xf numFmtId="0" fontId="0" fillId="4" borderId="38" xfId="0" applyFill="1" applyBorder="1">
      <alignment vertical="center"/>
    </xf>
    <xf numFmtId="0" fontId="47" fillId="4" borderId="36" xfId="0" applyFont="1" applyFill="1" applyBorder="1">
      <alignment vertical="center"/>
    </xf>
    <xf numFmtId="0" fontId="29" fillId="4" borderId="36" xfId="0" applyFont="1" applyFill="1" applyBorder="1">
      <alignment vertical="center"/>
    </xf>
    <xf numFmtId="0" fontId="9" fillId="4" borderId="36" xfId="0" applyFont="1" applyFill="1" applyBorder="1" applyAlignment="1">
      <alignment vertical="center"/>
    </xf>
    <xf numFmtId="0" fontId="0" fillId="4" borderId="0" xfId="0" applyFill="1" applyBorder="1" applyAlignment="1">
      <alignment horizontal="left" vertical="top"/>
    </xf>
    <xf numFmtId="0" fontId="46" fillId="4" borderId="0" xfId="0" applyFont="1" applyFill="1" applyBorder="1">
      <alignment vertical="center"/>
    </xf>
    <xf numFmtId="0" fontId="50" fillId="4" borderId="0" xfId="0" applyFont="1" applyFill="1" applyBorder="1">
      <alignment vertical="center"/>
    </xf>
    <xf numFmtId="0" fontId="27" fillId="4" borderId="14" xfId="0" applyFont="1" applyFill="1" applyBorder="1">
      <alignment vertical="center"/>
    </xf>
    <xf numFmtId="0" fontId="27" fillId="4" borderId="0" xfId="0" applyFont="1" applyFill="1" applyBorder="1">
      <alignment vertical="center"/>
    </xf>
    <xf numFmtId="0" fontId="46" fillId="4" borderId="4" xfId="0" applyFont="1" applyFill="1" applyBorder="1">
      <alignment vertical="center"/>
    </xf>
    <xf numFmtId="0" fontId="0" fillId="4" borderId="39" xfId="0" applyFill="1" applyBorder="1">
      <alignment vertical="center"/>
    </xf>
    <xf numFmtId="0" fontId="0" fillId="4" borderId="0" xfId="0" applyFill="1" applyBorder="1" applyAlignment="1" applyProtection="1">
      <alignment horizontal="left" vertical="center"/>
    </xf>
    <xf numFmtId="0" fontId="0" fillId="0" borderId="8" xfId="0" applyBorder="1" applyAlignment="1" applyProtection="1">
      <alignment horizontal="center" vertical="center"/>
    </xf>
    <xf numFmtId="0" fontId="0" fillId="4" borderId="0" xfId="0" applyFill="1" applyBorder="1" applyAlignment="1" applyProtection="1">
      <alignment vertical="center"/>
    </xf>
    <xf numFmtId="0" fontId="0" fillId="4" borderId="0" xfId="0" applyFill="1" applyBorder="1" applyAlignment="1" applyProtection="1">
      <alignment horizontal="center" vertical="center"/>
    </xf>
    <xf numFmtId="0" fontId="0" fillId="4" borderId="0" xfId="0" applyFill="1" applyBorder="1" applyAlignment="1">
      <alignment horizontal="left" vertical="top" wrapText="1"/>
    </xf>
    <xf numFmtId="0" fontId="30" fillId="4" borderId="0" xfId="0" applyFont="1" applyFill="1" applyBorder="1" applyAlignment="1">
      <alignment horizontal="center" vertical="center"/>
    </xf>
    <xf numFmtId="0" fontId="47" fillId="0" borderId="46" xfId="0" applyFont="1" applyFill="1" applyBorder="1" applyAlignment="1">
      <alignment horizontal="center" vertical="center"/>
    </xf>
    <xf numFmtId="38" fontId="0" fillId="4" borderId="7" xfId="1" applyNumberFormat="1" applyFont="1" applyFill="1" applyBorder="1" applyAlignment="1" applyProtection="1">
      <alignment horizontal="right" vertical="center"/>
    </xf>
    <xf numFmtId="0" fontId="20" fillId="3" borderId="33" xfId="0" applyFont="1" applyFill="1" applyBorder="1" applyAlignment="1" applyProtection="1">
      <alignment horizontal="center" vertical="top"/>
      <protection locked="0"/>
    </xf>
    <xf numFmtId="0" fontId="20" fillId="3" borderId="33" xfId="0" applyFont="1" applyFill="1" applyBorder="1" applyAlignment="1" applyProtection="1">
      <alignment horizontal="center" vertical="top" wrapText="1"/>
      <protection locked="0"/>
    </xf>
    <xf numFmtId="0" fontId="0" fillId="4" borderId="0" xfId="0" applyFill="1" applyBorder="1" applyAlignment="1" applyProtection="1">
      <alignment horizontal="center" vertical="center"/>
    </xf>
    <xf numFmtId="0" fontId="0" fillId="4" borderId="0" xfId="0" applyFill="1" applyBorder="1" applyAlignment="1" applyProtection="1">
      <alignment vertical="center"/>
    </xf>
    <xf numFmtId="0" fontId="0" fillId="4" borderId="0" xfId="0" applyFill="1" applyBorder="1" applyAlignment="1" applyProtection="1">
      <alignment vertical="center"/>
    </xf>
    <xf numFmtId="0" fontId="40" fillId="4" borderId="0" xfId="0" applyFont="1" applyFill="1" applyBorder="1" applyAlignment="1" applyProtection="1">
      <alignment vertical="center"/>
    </xf>
    <xf numFmtId="0" fontId="3" fillId="4" borderId="0" xfId="2" applyFont="1" applyFill="1" applyAlignment="1" applyProtection="1">
      <alignment vertical="center"/>
    </xf>
    <xf numFmtId="0" fontId="3" fillId="4" borderId="0" xfId="2" applyFont="1" applyFill="1" applyAlignment="1" applyProtection="1">
      <alignment horizontal="right" vertical="center"/>
    </xf>
    <xf numFmtId="0" fontId="7" fillId="4" borderId="0" xfId="0" applyFont="1" applyFill="1" applyAlignment="1" applyProtection="1">
      <alignment horizontal="left" vertical="center"/>
    </xf>
    <xf numFmtId="0" fontId="7" fillId="4" borderId="0" xfId="2" applyFont="1" applyFill="1" applyAlignment="1" applyProtection="1">
      <alignment vertical="center"/>
    </xf>
    <xf numFmtId="0" fontId="3" fillId="4" borderId="0" xfId="2" applyFont="1" applyFill="1" applyBorder="1" applyAlignment="1" applyProtection="1">
      <alignment horizontal="right" vertical="center"/>
    </xf>
    <xf numFmtId="0" fontId="3" fillId="4" borderId="18" xfId="2" applyFont="1" applyFill="1" applyBorder="1" applyAlignment="1" applyProtection="1">
      <alignment horizontal="right" vertical="center"/>
    </xf>
    <xf numFmtId="0" fontId="3" fillId="4" borderId="18" xfId="2" applyFont="1" applyFill="1" applyBorder="1" applyAlignment="1" applyProtection="1">
      <alignment vertical="center"/>
    </xf>
    <xf numFmtId="0" fontId="39" fillId="4" borderId="0" xfId="2" applyFont="1" applyFill="1" applyAlignment="1" applyProtection="1">
      <alignment vertical="center"/>
    </xf>
    <xf numFmtId="0" fontId="38" fillId="4" borderId="0" xfId="2" applyFont="1" applyFill="1" applyAlignment="1" applyProtection="1">
      <alignment vertical="center"/>
    </xf>
    <xf numFmtId="38" fontId="3" fillId="4" borderId="0" xfId="1" applyFont="1" applyFill="1" applyAlignment="1" applyProtection="1">
      <alignment vertical="center" shrinkToFit="1"/>
    </xf>
    <xf numFmtId="0" fontId="8" fillId="4" borderId="0" xfId="2" applyFont="1" applyFill="1" applyAlignment="1" applyProtection="1">
      <alignment vertical="center"/>
    </xf>
    <xf numFmtId="0" fontId="7" fillId="4" borderId="0" xfId="2" applyFont="1" applyFill="1" applyAlignment="1" applyProtection="1">
      <alignment horizontal="right" vertical="center"/>
    </xf>
    <xf numFmtId="0" fontId="3" fillId="4" borderId="0" xfId="0" applyFont="1" applyFill="1" applyProtection="1">
      <alignment vertical="center"/>
    </xf>
    <xf numFmtId="0" fontId="0" fillId="0" borderId="5" xfId="0" applyNumberFormat="1" applyFill="1" applyBorder="1" applyAlignment="1" applyProtection="1">
      <alignment horizontal="center" vertical="center"/>
    </xf>
    <xf numFmtId="0" fontId="0" fillId="4" borderId="0" xfId="0" applyFill="1" applyBorder="1" applyAlignment="1" applyProtection="1">
      <alignment vertical="center"/>
    </xf>
    <xf numFmtId="0" fontId="56" fillId="4" borderId="36" xfId="0" applyFont="1" applyFill="1" applyBorder="1" applyAlignment="1" applyProtection="1"/>
    <xf numFmtId="0" fontId="0" fillId="0" borderId="5" xfId="0" applyBorder="1" applyAlignment="1" applyProtection="1">
      <alignment horizontal="center" vertical="center"/>
    </xf>
    <xf numFmtId="0" fontId="0" fillId="0" borderId="5" xfId="0" applyBorder="1" applyAlignment="1" applyProtection="1">
      <alignment horizontal="center" vertical="center"/>
    </xf>
    <xf numFmtId="0" fontId="7" fillId="4" borderId="0" xfId="2" applyFont="1" applyFill="1" applyAlignment="1" applyProtection="1">
      <alignment horizontal="right" vertical="center"/>
    </xf>
    <xf numFmtId="0" fontId="9" fillId="4" borderId="27" xfId="0" applyFont="1" applyFill="1" applyBorder="1" applyAlignment="1" applyProtection="1"/>
    <xf numFmtId="0" fontId="10" fillId="4" borderId="4" xfId="0" applyFont="1" applyFill="1" applyBorder="1" applyAlignment="1" applyProtection="1"/>
    <xf numFmtId="0" fontId="0" fillId="4" borderId="39" xfId="0" applyFill="1" applyBorder="1" applyProtection="1">
      <alignment vertical="center"/>
    </xf>
    <xf numFmtId="0" fontId="19" fillId="4" borderId="6" xfId="0" applyFont="1" applyFill="1" applyBorder="1" applyAlignment="1" applyProtection="1">
      <alignment horizontal="center" vertical="center" shrinkToFit="1"/>
      <protection locked="0"/>
    </xf>
    <xf numFmtId="0" fontId="19" fillId="4" borderId="8" xfId="0" applyFont="1" applyFill="1" applyBorder="1" applyAlignment="1" applyProtection="1">
      <alignment horizontal="center" vertical="center" shrinkToFit="1"/>
      <protection locked="0"/>
    </xf>
    <xf numFmtId="0" fontId="55" fillId="6" borderId="1" xfId="0" applyFont="1" applyFill="1" applyBorder="1" applyAlignment="1" applyProtection="1">
      <alignment horizontal="center" vertical="center" shrinkToFit="1"/>
    </xf>
    <xf numFmtId="0" fontId="55" fillId="6" borderId="2" xfId="0" applyFont="1" applyFill="1" applyBorder="1" applyAlignment="1" applyProtection="1">
      <alignment horizontal="center" vertical="center" shrinkToFit="1"/>
    </xf>
    <xf numFmtId="0" fontId="55" fillId="6" borderId="3" xfId="0" applyFont="1" applyFill="1" applyBorder="1" applyAlignment="1" applyProtection="1">
      <alignment horizontal="center" vertical="center" shrinkToFit="1"/>
    </xf>
    <xf numFmtId="0" fontId="27" fillId="2" borderId="1" xfId="0" applyFont="1" applyFill="1" applyBorder="1" applyAlignment="1" applyProtection="1">
      <alignment horizontal="center"/>
    </xf>
    <xf numFmtId="0" fontId="27" fillId="2" borderId="2" xfId="0" applyFont="1" applyFill="1" applyBorder="1" applyAlignment="1" applyProtection="1">
      <alignment horizontal="center"/>
    </xf>
    <xf numFmtId="0" fontId="27" fillId="2" borderId="3" xfId="0" applyFont="1" applyFill="1" applyBorder="1" applyAlignment="1" applyProtection="1">
      <alignment horizontal="center"/>
    </xf>
    <xf numFmtId="0" fontId="26" fillId="4" borderId="0" xfId="2" applyFont="1" applyFill="1" applyAlignment="1" applyProtection="1">
      <alignment horizontal="left" vertical="center" shrinkToFit="1"/>
    </xf>
    <xf numFmtId="0" fontId="7" fillId="4" borderId="0" xfId="2" applyFont="1" applyFill="1" applyAlignment="1" applyProtection="1">
      <alignment horizontal="right" vertical="center"/>
    </xf>
    <xf numFmtId="38" fontId="7" fillId="4" borderId="0" xfId="1" applyFont="1" applyFill="1" applyAlignment="1" applyProtection="1">
      <alignment horizontal="right" vertical="center" shrinkToFit="1"/>
    </xf>
    <xf numFmtId="0" fontId="3" fillId="4" borderId="0" xfId="2" applyFont="1" applyFill="1" applyAlignment="1" applyProtection="1">
      <alignment horizontal="left" vertical="top" wrapText="1"/>
    </xf>
    <xf numFmtId="0" fontId="3" fillId="4" borderId="0" xfId="2" applyFont="1" applyFill="1" applyAlignment="1" applyProtection="1">
      <alignment horizontal="left" vertical="center"/>
      <protection locked="0"/>
    </xf>
    <xf numFmtId="0" fontId="7" fillId="4" borderId="0" xfId="2" applyFont="1" applyFill="1" applyAlignment="1" applyProtection="1">
      <alignment horizontal="left" vertical="center"/>
    </xf>
    <xf numFmtId="0" fontId="3" fillId="4" borderId="0" xfId="2" applyFont="1" applyFill="1" applyAlignment="1" applyProtection="1">
      <alignment horizontal="right" vertical="center"/>
    </xf>
    <xf numFmtId="0" fontId="3" fillId="4" borderId="0" xfId="2" applyFont="1" applyFill="1" applyAlignment="1" applyProtection="1">
      <alignment horizontal="right" vertical="center" shrinkToFit="1"/>
    </xf>
    <xf numFmtId="0" fontId="3" fillId="4" borderId="0" xfId="2" applyFont="1" applyFill="1" applyAlignment="1" applyProtection="1">
      <alignment horizontal="center" vertical="center" shrinkToFit="1"/>
    </xf>
    <xf numFmtId="0" fontId="3" fillId="4" borderId="0" xfId="2" applyFont="1" applyFill="1" applyAlignment="1" applyProtection="1">
      <alignment horizontal="left" vertical="center" wrapText="1"/>
    </xf>
    <xf numFmtId="0" fontId="26" fillId="4" borderId="0" xfId="2" applyFont="1" applyFill="1" applyAlignment="1" applyProtection="1">
      <alignment vertical="center" shrinkToFit="1"/>
    </xf>
    <xf numFmtId="38" fontId="3" fillId="4" borderId="18" xfId="1" applyFont="1" applyFill="1" applyBorder="1" applyAlignment="1" applyProtection="1">
      <alignment horizontal="center" vertical="center" shrinkToFit="1"/>
    </xf>
    <xf numFmtId="0" fontId="3" fillId="4" borderId="0" xfId="2" applyFont="1" applyFill="1" applyAlignment="1" applyProtection="1">
      <alignment horizontal="center" vertical="center"/>
    </xf>
    <xf numFmtId="0" fontId="0" fillId="3" borderId="6" xfId="0" applyFill="1" applyBorder="1" applyAlignment="1" applyProtection="1">
      <alignment horizontal="center" vertical="center" shrinkToFit="1"/>
      <protection locked="0"/>
    </xf>
    <xf numFmtId="0" fontId="0" fillId="3" borderId="7" xfId="0" applyFill="1" applyBorder="1" applyAlignment="1" applyProtection="1">
      <alignment horizontal="center" vertical="center" shrinkToFit="1"/>
      <protection locked="0"/>
    </xf>
    <xf numFmtId="0" fontId="0" fillId="3" borderId="26" xfId="0" applyFill="1" applyBorder="1" applyAlignment="1" applyProtection="1">
      <alignment horizontal="center" vertical="center" shrinkToFit="1"/>
      <protection locked="0"/>
    </xf>
    <xf numFmtId="0" fontId="0" fillId="0" borderId="41" xfId="0" applyBorder="1" applyAlignment="1" applyProtection="1">
      <alignment horizontal="distributed" vertical="center"/>
    </xf>
    <xf numFmtId="0" fontId="0" fillId="0" borderId="5" xfId="0" applyBorder="1" applyAlignment="1" applyProtection="1">
      <alignment horizontal="distributed" vertical="center"/>
    </xf>
    <xf numFmtId="38" fontId="0" fillId="0" borderId="6" xfId="1" applyFont="1" applyBorder="1" applyAlignment="1" applyProtection="1">
      <alignment vertical="center"/>
    </xf>
    <xf numFmtId="38" fontId="0" fillId="0" borderId="7" xfId="1" applyFont="1" applyBorder="1" applyAlignment="1" applyProtection="1">
      <alignment vertical="center"/>
    </xf>
    <xf numFmtId="38" fontId="0" fillId="0" borderId="8" xfId="1" applyFont="1" applyBorder="1" applyAlignment="1" applyProtection="1">
      <alignment vertical="center"/>
    </xf>
    <xf numFmtId="0" fontId="0" fillId="3" borderId="6"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8" xfId="0" applyFill="1" applyBorder="1" applyAlignment="1" applyProtection="1">
      <alignment vertical="center"/>
      <protection locked="0"/>
    </xf>
    <xf numFmtId="0" fontId="42" fillId="4" borderId="0" xfId="0" applyFont="1" applyFill="1" applyBorder="1" applyAlignment="1" applyProtection="1">
      <alignment horizontal="center"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38" fontId="0" fillId="3" borderId="8" xfId="1" applyFont="1" applyFill="1" applyBorder="1" applyAlignment="1" applyProtection="1">
      <alignment vertical="center"/>
      <protection locked="0"/>
    </xf>
    <xf numFmtId="0" fontId="28" fillId="4" borderId="0" xfId="0" applyFont="1" applyFill="1" applyBorder="1" applyAlignment="1" applyProtection="1">
      <alignment horizontal="left" vertical="center" wrapText="1"/>
    </xf>
    <xf numFmtId="0" fontId="37" fillId="4" borderId="0" xfId="0" applyFont="1" applyFill="1" applyBorder="1" applyAlignment="1" applyProtection="1">
      <alignment horizontal="left" vertical="center" wrapText="1"/>
    </xf>
    <xf numFmtId="0" fontId="0" fillId="4" borderId="0" xfId="0" applyFill="1" applyBorder="1" applyAlignment="1" applyProtection="1">
      <alignment horizontal="left" vertical="center" wrapText="1"/>
    </xf>
    <xf numFmtId="0" fontId="0" fillId="4" borderId="0" xfId="0" applyFill="1" applyBorder="1" applyAlignment="1" applyProtection="1">
      <alignment horizontal="left" vertical="center"/>
    </xf>
    <xf numFmtId="0" fontId="20" fillId="4" borderId="0" xfId="0" applyFont="1" applyFill="1" applyBorder="1" applyAlignment="1" applyProtection="1">
      <alignment horizontal="left" vertical="top" wrapText="1"/>
    </xf>
    <xf numFmtId="0" fontId="13" fillId="4" borderId="0" xfId="0" applyFont="1" applyFill="1" applyBorder="1" applyAlignment="1" applyProtection="1">
      <alignment horizontal="left" vertical="top" wrapText="1"/>
    </xf>
    <xf numFmtId="0" fontId="22" fillId="4" borderId="18" xfId="0" applyFont="1" applyFill="1" applyBorder="1" applyAlignment="1" applyProtection="1">
      <alignment horizontal="left" vertical="top" wrapText="1"/>
    </xf>
    <xf numFmtId="38" fontId="0" fillId="3" borderId="5" xfId="1" applyFont="1" applyFill="1" applyBorder="1" applyAlignment="1" applyProtection="1">
      <alignment vertical="center"/>
      <protection locked="0"/>
    </xf>
    <xf numFmtId="0" fontId="0" fillId="4" borderId="13" xfId="0" applyFill="1" applyBorder="1" applyAlignment="1" applyProtection="1">
      <alignment horizontal="center" vertical="center"/>
    </xf>
    <xf numFmtId="0" fontId="0" fillId="4" borderId="0" xfId="0" applyFill="1" applyBorder="1" applyAlignment="1" applyProtection="1">
      <alignment horizontal="left" vertical="top" wrapText="1"/>
    </xf>
    <xf numFmtId="0" fontId="0" fillId="4" borderId="18" xfId="0" applyFill="1" applyBorder="1" applyAlignment="1" applyProtection="1">
      <alignment horizontal="left" vertical="top" wrapText="1"/>
    </xf>
    <xf numFmtId="0" fontId="31" fillId="4" borderId="0" xfId="0" applyFont="1" applyFill="1" applyBorder="1" applyAlignment="1" applyProtection="1">
      <alignment horizontal="left" vertical="top" wrapText="1"/>
    </xf>
    <xf numFmtId="0" fontId="31" fillId="4" borderId="0" xfId="0" applyFont="1" applyFill="1" applyBorder="1" applyAlignment="1" applyProtection="1">
      <alignment horizontal="left" vertical="top"/>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38" fontId="0" fillId="0" borderId="5" xfId="1" applyFont="1" applyBorder="1" applyAlignment="1" applyProtection="1">
      <alignment vertical="center"/>
    </xf>
    <xf numFmtId="38" fontId="19" fillId="4" borderId="10" xfId="1" applyFont="1" applyFill="1" applyBorder="1" applyAlignment="1" applyProtection="1">
      <alignment vertical="center"/>
    </xf>
    <xf numFmtId="38" fontId="19" fillId="4" borderId="11" xfId="1" applyFont="1" applyFill="1" applyBorder="1" applyAlignment="1" applyProtection="1">
      <alignment vertical="center"/>
    </xf>
    <xf numFmtId="38" fontId="19" fillId="4" borderId="12" xfId="1" applyFont="1" applyFill="1" applyBorder="1" applyAlignment="1" applyProtection="1">
      <alignment vertical="center"/>
    </xf>
    <xf numFmtId="0" fontId="0" fillId="4" borderId="0" xfId="0" applyFill="1" applyBorder="1" applyAlignment="1" applyProtection="1">
      <alignment horizontal="center" vertical="center"/>
    </xf>
    <xf numFmtId="0" fontId="0" fillId="0" borderId="14" xfId="0" applyBorder="1" applyAlignment="1" applyProtection="1">
      <alignment horizontal="center" vertical="center"/>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38" fontId="0" fillId="0" borderId="10" xfId="1" applyFont="1" applyBorder="1" applyAlignment="1" applyProtection="1">
      <alignment vertical="center"/>
    </xf>
    <xf numFmtId="38" fontId="0" fillId="0" borderId="11" xfId="1" applyFont="1" applyBorder="1" applyAlignment="1" applyProtection="1">
      <alignment vertical="center"/>
    </xf>
    <xf numFmtId="38" fontId="0" fillId="0" borderId="12" xfId="1" applyFont="1" applyBorder="1" applyAlignment="1" applyProtection="1">
      <alignment vertical="center"/>
    </xf>
    <xf numFmtId="0" fontId="0" fillId="0" borderId="5" xfId="0" applyBorder="1" applyAlignment="1" applyProtection="1">
      <alignment horizontal="center" vertical="center" wrapText="1"/>
    </xf>
    <xf numFmtId="0" fontId="0" fillId="0" borderId="5" xfId="0" applyBorder="1" applyAlignment="1" applyProtection="1">
      <alignment horizontal="center" vertical="center"/>
    </xf>
    <xf numFmtId="0" fontId="0" fillId="4" borderId="0" xfId="0" applyFill="1" applyBorder="1" applyAlignment="1" applyProtection="1">
      <alignment horizontal="left" vertical="top"/>
    </xf>
    <xf numFmtId="0" fontId="0" fillId="4" borderId="0" xfId="0" applyFill="1" applyBorder="1" applyAlignment="1" applyProtection="1">
      <alignment vertical="center"/>
    </xf>
    <xf numFmtId="0" fontId="0" fillId="4" borderId="9" xfId="0" applyFill="1" applyBorder="1" applyAlignment="1" applyProtection="1">
      <alignment horizontal="center" vertical="center"/>
    </xf>
    <xf numFmtId="38" fontId="0" fillId="0" borderId="34" xfId="1" applyFont="1" applyBorder="1" applyAlignment="1" applyProtection="1">
      <alignment vertical="center"/>
    </xf>
    <xf numFmtId="0" fontId="11" fillId="2" borderId="1"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178" fontId="0" fillId="3" borderId="6" xfId="1" applyNumberFormat="1" applyFont="1" applyFill="1" applyBorder="1" applyAlignment="1" applyProtection="1">
      <alignment horizontal="right" vertical="center"/>
      <protection locked="0"/>
    </xf>
    <xf numFmtId="178" fontId="0" fillId="3" borderId="7" xfId="1" applyNumberFormat="1" applyFont="1" applyFill="1" applyBorder="1" applyAlignment="1" applyProtection="1">
      <alignment horizontal="right" vertical="center"/>
      <protection locked="0"/>
    </xf>
    <xf numFmtId="177" fontId="0" fillId="3" borderId="6" xfId="1" applyNumberFormat="1" applyFont="1" applyFill="1" applyBorder="1" applyAlignment="1" applyProtection="1">
      <alignment horizontal="right" vertical="center"/>
      <protection locked="0"/>
    </xf>
    <xf numFmtId="177" fontId="0" fillId="3" borderId="7" xfId="1" applyNumberFormat="1" applyFont="1" applyFill="1" applyBorder="1" applyAlignment="1" applyProtection="1">
      <alignment horizontal="right" vertical="center"/>
      <protection locked="0"/>
    </xf>
    <xf numFmtId="177" fontId="0" fillId="3" borderId="6" xfId="1" applyNumberFormat="1" applyFont="1" applyFill="1" applyBorder="1" applyAlignment="1" applyProtection="1">
      <alignment vertical="center"/>
      <protection locked="0"/>
    </xf>
    <xf numFmtId="177" fontId="0" fillId="3" borderId="7" xfId="1" applyNumberFormat="1" applyFont="1" applyFill="1" applyBorder="1" applyAlignment="1" applyProtection="1">
      <alignment vertical="center"/>
      <protection locked="0"/>
    </xf>
    <xf numFmtId="179" fontId="0" fillId="3" borderId="6" xfId="1" applyNumberFormat="1" applyFont="1" applyFill="1" applyBorder="1" applyAlignment="1" applyProtection="1">
      <alignment horizontal="right" vertical="center"/>
      <protection locked="0"/>
    </xf>
    <xf numFmtId="179" fontId="0" fillId="3" borderId="7" xfId="1" applyNumberFormat="1" applyFont="1" applyFill="1" applyBorder="1" applyAlignment="1" applyProtection="1">
      <alignment horizontal="right" vertical="center"/>
      <protection locked="0"/>
    </xf>
    <xf numFmtId="0" fontId="9" fillId="4" borderId="0" xfId="0" applyFont="1" applyFill="1" applyBorder="1" applyAlignment="1" applyProtection="1">
      <alignment horizontal="right" vertical="center"/>
    </xf>
    <xf numFmtId="0" fontId="0" fillId="0" borderId="40" xfId="0" applyBorder="1" applyAlignment="1" applyProtection="1">
      <alignment horizontal="distributed" vertical="center"/>
    </xf>
    <xf numFmtId="0" fontId="0" fillId="0" borderId="22" xfId="0" applyBorder="1" applyAlignment="1" applyProtection="1">
      <alignment horizontal="distributed" vertical="center"/>
    </xf>
    <xf numFmtId="0" fontId="0" fillId="0" borderId="23" xfId="0" applyFill="1" applyBorder="1" applyAlignment="1" applyProtection="1">
      <alignment horizontal="center" vertical="center"/>
    </xf>
    <xf numFmtId="0" fontId="0" fillId="0" borderId="24" xfId="0" applyFill="1" applyBorder="1" applyAlignment="1" applyProtection="1">
      <alignment horizontal="center" vertical="center"/>
    </xf>
    <xf numFmtId="0" fontId="0" fillId="3" borderId="24" xfId="0" applyFill="1" applyBorder="1" applyAlignment="1" applyProtection="1">
      <alignment horizontal="center" vertical="center"/>
      <protection locked="0"/>
    </xf>
    <xf numFmtId="0" fontId="0" fillId="0" borderId="43" xfId="0" applyBorder="1" applyAlignment="1" applyProtection="1">
      <alignment horizontal="distributed" vertical="center"/>
    </xf>
    <xf numFmtId="0" fontId="0" fillId="0" borderId="32" xfId="0" applyBorder="1" applyAlignment="1" applyProtection="1">
      <alignment horizontal="distributed" vertical="center"/>
    </xf>
    <xf numFmtId="0" fontId="0" fillId="3" borderId="30" xfId="0" applyFill="1" applyBorder="1" applyAlignment="1" applyProtection="1">
      <alignment horizontal="center" vertical="center"/>
      <protection locked="0"/>
    </xf>
    <xf numFmtId="0" fontId="9" fillId="4" borderId="0" xfId="0" applyFont="1" applyFill="1" applyBorder="1" applyAlignment="1" applyProtection="1">
      <alignment horizontal="center" vertical="center"/>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0" borderId="42" xfId="0" applyBorder="1" applyAlignment="1" applyProtection="1">
      <alignment horizontal="distributed" vertical="center"/>
    </xf>
    <xf numFmtId="0" fontId="0" fillId="0" borderId="13" xfId="0" applyBorder="1" applyAlignment="1" applyProtection="1">
      <alignment horizontal="distributed" vertical="center"/>
    </xf>
    <xf numFmtId="0" fontId="0" fillId="0" borderId="15" xfId="0" applyBorder="1" applyAlignment="1" applyProtection="1">
      <alignment horizontal="distributed" vertical="center"/>
    </xf>
    <xf numFmtId="0" fontId="0" fillId="0" borderId="27" xfId="0" applyBorder="1" applyAlignment="1" applyProtection="1">
      <alignment horizontal="distributed" vertical="center"/>
    </xf>
    <xf numFmtId="0" fontId="0" fillId="0" borderId="4" xfId="0" applyBorder="1" applyAlignment="1" applyProtection="1">
      <alignment horizontal="distributed" vertical="center"/>
    </xf>
    <xf numFmtId="0" fontId="0" fillId="0" borderId="28" xfId="0" applyBorder="1" applyAlignment="1" applyProtection="1">
      <alignment horizontal="distributed" vertical="center"/>
    </xf>
    <xf numFmtId="0" fontId="0" fillId="0" borderId="6"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0" borderId="29" xfId="0" applyFill="1" applyBorder="1" applyAlignment="1" applyProtection="1">
      <alignment horizontal="center" vertical="center"/>
    </xf>
    <xf numFmtId="0" fontId="0" fillId="0" borderId="30" xfId="0" applyFill="1" applyBorder="1" applyAlignment="1" applyProtection="1">
      <alignment horizontal="center" vertical="center"/>
    </xf>
    <xf numFmtId="0" fontId="0" fillId="3" borderId="16" xfId="0" applyFill="1" applyBorder="1" applyAlignment="1" applyProtection="1">
      <alignment horizontal="left" vertical="top"/>
      <protection locked="0"/>
    </xf>
    <xf numFmtId="0" fontId="0" fillId="3" borderId="0" xfId="0" applyFill="1" applyBorder="1" applyAlignment="1" applyProtection="1">
      <alignment horizontal="left" vertical="top"/>
      <protection locked="0"/>
    </xf>
    <xf numFmtId="0" fontId="0" fillId="3" borderId="9" xfId="0" applyFill="1" applyBorder="1" applyAlignment="1" applyProtection="1">
      <alignment horizontal="left" vertical="top"/>
      <protection locked="0"/>
    </xf>
    <xf numFmtId="0" fontId="0" fillId="3" borderId="17" xfId="0" applyFill="1" applyBorder="1" applyAlignment="1" applyProtection="1">
      <alignment horizontal="left" vertical="top"/>
      <protection locked="0"/>
    </xf>
    <xf numFmtId="0" fontId="0" fillId="3" borderId="18" xfId="0" applyFill="1" applyBorder="1" applyAlignment="1" applyProtection="1">
      <alignment horizontal="left" vertical="top"/>
      <protection locked="0"/>
    </xf>
    <xf numFmtId="0" fontId="0" fillId="3" borderId="19" xfId="0" applyFill="1" applyBorder="1" applyAlignment="1" applyProtection="1">
      <alignment horizontal="left" vertical="top"/>
      <protection locked="0"/>
    </xf>
    <xf numFmtId="0" fontId="43" fillId="4" borderId="0" xfId="0" applyFont="1" applyFill="1" applyBorder="1" applyAlignment="1" applyProtection="1">
      <alignment horizontal="left" vertical="center"/>
    </xf>
    <xf numFmtId="0" fontId="0" fillId="4" borderId="36" xfId="0" applyFill="1" applyBorder="1" applyAlignment="1" applyProtection="1">
      <alignment horizontal="left" vertical="center"/>
    </xf>
    <xf numFmtId="0" fontId="40" fillId="4" borderId="14" xfId="0" applyFont="1" applyFill="1" applyBorder="1" applyAlignment="1" applyProtection="1">
      <alignment horizontal="left" vertical="top"/>
    </xf>
    <xf numFmtId="0" fontId="20" fillId="4" borderId="13" xfId="0" applyFont="1" applyFill="1" applyBorder="1" applyAlignment="1" applyProtection="1">
      <alignment horizontal="left" vertical="top"/>
    </xf>
    <xf numFmtId="0" fontId="20" fillId="4" borderId="15" xfId="0" applyFont="1" applyFill="1" applyBorder="1" applyAlignment="1" applyProtection="1">
      <alignment horizontal="left" vertical="top"/>
    </xf>
    <xf numFmtId="0" fontId="54" fillId="4" borderId="14" xfId="0" applyFont="1" applyFill="1" applyBorder="1" applyAlignment="1" applyProtection="1">
      <alignment horizontal="left" vertical="top"/>
    </xf>
    <xf numFmtId="0" fontId="31" fillId="4" borderId="13" xfId="0" applyFont="1" applyFill="1" applyBorder="1" applyAlignment="1" applyProtection="1">
      <alignment horizontal="left" vertical="top"/>
    </xf>
    <xf numFmtId="0" fontId="31" fillId="4" borderId="15" xfId="0" applyFont="1" applyFill="1" applyBorder="1" applyAlignment="1" applyProtection="1">
      <alignment horizontal="left" vertical="top"/>
    </xf>
    <xf numFmtId="0" fontId="15" fillId="3" borderId="30" xfId="3"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40" fillId="0" borderId="2" xfId="0" applyFont="1" applyFill="1" applyBorder="1" applyAlignment="1" applyProtection="1">
      <alignment horizontal="left" vertical="center"/>
    </xf>
    <xf numFmtId="0" fontId="20" fillId="0" borderId="2" xfId="0" applyFont="1" applyFill="1" applyBorder="1" applyAlignment="1" applyProtection="1">
      <alignment horizontal="left" vertical="center"/>
    </xf>
    <xf numFmtId="0" fontId="0" fillId="0" borderId="30" xfId="0" applyBorder="1" applyAlignment="1" applyProtection="1">
      <alignment horizontal="left" vertical="center"/>
    </xf>
    <xf numFmtId="0" fontId="0" fillId="3" borderId="29" xfId="0" applyFill="1" applyBorder="1" applyAlignment="1" applyProtection="1">
      <alignment horizontal="center" vertical="center"/>
      <protection locked="0"/>
    </xf>
    <xf numFmtId="0" fontId="0" fillId="0" borderId="10" xfId="0" applyBorder="1" applyAlignment="1" applyProtection="1">
      <alignment horizontal="distributed" vertical="center"/>
    </xf>
    <xf numFmtId="0" fontId="0" fillId="0" borderId="11" xfId="0" applyBorder="1" applyAlignment="1" applyProtection="1">
      <alignment horizontal="distributed" vertical="center"/>
    </xf>
    <xf numFmtId="38" fontId="0" fillId="3" borderId="21" xfId="1" applyFont="1" applyFill="1" applyBorder="1" applyAlignment="1" applyProtection="1">
      <alignment horizontal="center" vertical="center"/>
      <protection locked="0"/>
    </xf>
    <xf numFmtId="38" fontId="0" fillId="3" borderId="2" xfId="1" applyFont="1" applyFill="1" applyBorder="1" applyAlignment="1" applyProtection="1">
      <alignment horizontal="center" vertical="center"/>
      <protection locked="0"/>
    </xf>
    <xf numFmtId="38" fontId="0" fillId="4" borderId="21" xfId="1" applyFont="1" applyFill="1" applyBorder="1" applyAlignment="1" applyProtection="1">
      <alignment horizontal="center" vertical="center"/>
    </xf>
    <xf numFmtId="38" fontId="0" fillId="4" borderId="2" xfId="1" applyFont="1" applyFill="1" applyBorder="1" applyAlignment="1" applyProtection="1">
      <alignment horizontal="center" vertical="center"/>
    </xf>
    <xf numFmtId="0" fontId="0" fillId="4" borderId="1" xfId="0" applyFill="1" applyBorder="1" applyAlignment="1" applyProtection="1">
      <alignment vertical="center"/>
      <protection locked="0"/>
    </xf>
    <xf numFmtId="0" fontId="0" fillId="4" borderId="2" xfId="0" applyFill="1" applyBorder="1" applyAlignment="1" applyProtection="1">
      <alignment vertical="center"/>
      <protection locked="0"/>
    </xf>
    <xf numFmtId="0" fontId="0" fillId="4" borderId="3" xfId="0" applyFill="1" applyBorder="1" applyAlignment="1" applyProtection="1">
      <alignment vertical="center"/>
      <protection locked="0"/>
    </xf>
    <xf numFmtId="0" fontId="0" fillId="4" borderId="13" xfId="0" applyFill="1" applyBorder="1" applyAlignment="1" applyProtection="1">
      <alignment horizontal="left" vertical="center"/>
    </xf>
    <xf numFmtId="178" fontId="0" fillId="3" borderId="6" xfId="1" applyNumberFormat="1" applyFont="1" applyFill="1" applyBorder="1" applyAlignment="1" applyProtection="1">
      <alignment vertical="center"/>
      <protection locked="0"/>
    </xf>
    <xf numFmtId="178" fontId="0" fillId="3" borderId="7" xfId="1" applyNumberFormat="1" applyFont="1" applyFill="1" applyBorder="1" applyAlignment="1" applyProtection="1">
      <alignment vertical="center"/>
      <protection locked="0"/>
    </xf>
    <xf numFmtId="178" fontId="0" fillId="0" borderId="6" xfId="1" applyNumberFormat="1" applyFont="1" applyFill="1" applyBorder="1" applyAlignment="1" applyProtection="1">
      <alignment horizontal="right" vertical="center"/>
    </xf>
    <xf numFmtId="178" fontId="0" fillId="0" borderId="7" xfId="1" applyNumberFormat="1" applyFont="1" applyFill="1" applyBorder="1" applyAlignment="1" applyProtection="1">
      <alignment horizontal="right" vertical="center"/>
    </xf>
    <xf numFmtId="0" fontId="0" fillId="4" borderId="6" xfId="0" applyFill="1" applyBorder="1" applyAlignment="1" applyProtection="1">
      <alignment horizontal="center" vertical="center"/>
    </xf>
    <xf numFmtId="0" fontId="0" fillId="4" borderId="7" xfId="0" applyFill="1" applyBorder="1" applyAlignment="1" applyProtection="1">
      <alignment horizontal="center" vertical="center"/>
    </xf>
    <xf numFmtId="0" fontId="0" fillId="4" borderId="4" xfId="0" applyFill="1" applyBorder="1" applyAlignment="1" applyProtection="1">
      <alignment horizontal="left" vertical="center"/>
    </xf>
    <xf numFmtId="0" fontId="0" fillId="4" borderId="14" xfId="0" applyFill="1" applyBorder="1" applyAlignment="1" applyProtection="1">
      <alignment horizontal="distributed" vertical="center"/>
    </xf>
    <xf numFmtId="0" fontId="0" fillId="4" borderId="13" xfId="0" applyFill="1" applyBorder="1" applyAlignment="1" applyProtection="1">
      <alignment horizontal="distributed" vertical="center"/>
    </xf>
    <xf numFmtId="0" fontId="0" fillId="4" borderId="15" xfId="0" applyFill="1" applyBorder="1" applyAlignment="1" applyProtection="1">
      <alignment horizontal="distributed" vertical="center"/>
    </xf>
    <xf numFmtId="0" fontId="0" fillId="4" borderId="17" xfId="0" applyFill="1" applyBorder="1" applyAlignment="1" applyProtection="1">
      <alignment horizontal="distributed" vertical="center"/>
    </xf>
    <xf numFmtId="0" fontId="0" fillId="4" borderId="18" xfId="0" applyFill="1" applyBorder="1" applyAlignment="1" applyProtection="1">
      <alignment horizontal="distributed" vertical="center"/>
    </xf>
    <xf numFmtId="0" fontId="0" fillId="4" borderId="19" xfId="0" applyFill="1" applyBorder="1" applyAlignment="1" applyProtection="1">
      <alignment horizontal="distributed" vertical="center"/>
    </xf>
    <xf numFmtId="0" fontId="0" fillId="4" borderId="8" xfId="0" applyFill="1" applyBorder="1" applyAlignment="1" applyProtection="1">
      <alignment horizontal="center" vertical="center"/>
    </xf>
    <xf numFmtId="0" fontId="0" fillId="4" borderId="5" xfId="0" applyFill="1" applyBorder="1" applyAlignment="1" applyProtection="1">
      <alignment horizontal="distributed" vertical="center"/>
    </xf>
    <xf numFmtId="0" fontId="0" fillId="4" borderId="7" xfId="0" applyFill="1" applyBorder="1" applyAlignment="1" applyProtection="1">
      <alignment horizontal="left" vertical="center"/>
    </xf>
    <xf numFmtId="0" fontId="0" fillId="4" borderId="10" xfId="0" applyFill="1" applyBorder="1" applyAlignment="1" applyProtection="1">
      <alignment horizontal="distributed" vertical="center"/>
    </xf>
    <xf numFmtId="0" fontId="0" fillId="4" borderId="11" xfId="0" applyFill="1" applyBorder="1" applyAlignment="1" applyProtection="1">
      <alignment horizontal="distributed" vertical="center"/>
    </xf>
    <xf numFmtId="180" fontId="0" fillId="3" borderId="6" xfId="1" applyNumberFormat="1" applyFont="1" applyFill="1" applyBorder="1" applyAlignment="1" applyProtection="1">
      <alignment vertical="center"/>
      <protection locked="0"/>
    </xf>
    <xf numFmtId="180" fontId="0" fillId="3" borderId="7" xfId="1" applyNumberFormat="1" applyFont="1" applyFill="1" applyBorder="1" applyAlignment="1" applyProtection="1">
      <alignment vertical="center"/>
      <protection locked="0"/>
    </xf>
    <xf numFmtId="0" fontId="20" fillId="4" borderId="14" xfId="0" applyFont="1" applyFill="1" applyBorder="1" applyAlignment="1" applyProtection="1">
      <alignment horizontal="left" vertical="top"/>
    </xf>
    <xf numFmtId="0" fontId="37" fillId="4" borderId="0" xfId="0" applyFont="1" applyFill="1" applyBorder="1" applyAlignment="1" applyProtection="1">
      <alignment horizontal="left" vertical="center"/>
    </xf>
    <xf numFmtId="0" fontId="11" fillId="4" borderId="0" xfId="0" applyFont="1" applyFill="1" applyBorder="1" applyAlignment="1" applyProtection="1">
      <alignment horizontal="center" vertical="center"/>
    </xf>
    <xf numFmtId="0" fontId="0" fillId="4" borderId="6" xfId="0" applyFill="1" applyBorder="1" applyAlignment="1" applyProtection="1">
      <alignment horizontal="center" vertical="center" shrinkToFit="1"/>
    </xf>
    <xf numFmtId="0" fontId="0" fillId="4" borderId="7" xfId="0" applyFill="1" applyBorder="1" applyAlignment="1" applyProtection="1">
      <alignment horizontal="center" vertical="center" shrinkToFit="1"/>
    </xf>
    <xf numFmtId="0" fontId="0" fillId="4" borderId="8" xfId="0" applyFill="1" applyBorder="1" applyAlignment="1" applyProtection="1">
      <alignment horizontal="center" vertical="center" shrinkToFit="1"/>
    </xf>
    <xf numFmtId="0" fontId="15" fillId="4" borderId="7" xfId="3" applyFill="1" applyBorder="1" applyAlignment="1" applyProtection="1">
      <alignment horizontal="center" vertical="center"/>
    </xf>
    <xf numFmtId="0" fontId="31" fillId="4" borderId="14" xfId="0" applyFont="1" applyFill="1" applyBorder="1" applyAlignment="1" applyProtection="1">
      <alignment horizontal="left" vertical="top"/>
    </xf>
    <xf numFmtId="0" fontId="0" fillId="4" borderId="0" xfId="0" applyFill="1" applyBorder="1" applyAlignment="1">
      <alignment horizontal="left" vertical="top" wrapText="1"/>
    </xf>
    <xf numFmtId="0" fontId="47" fillId="5" borderId="1"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3" xfId="0" applyFont="1" applyFill="1" applyBorder="1" applyAlignment="1">
      <alignment horizontal="center" vertical="center"/>
    </xf>
    <xf numFmtId="0" fontId="27" fillId="4" borderId="14" xfId="0" applyFont="1" applyFill="1" applyBorder="1" applyAlignment="1">
      <alignment horizontal="left" vertical="center" wrapText="1"/>
    </xf>
    <xf numFmtId="0" fontId="27" fillId="4" borderId="13" xfId="0" applyFont="1" applyFill="1" applyBorder="1" applyAlignment="1">
      <alignment horizontal="left" vertical="center"/>
    </xf>
    <xf numFmtId="0" fontId="12" fillId="4" borderId="0" xfId="0" applyFont="1" applyFill="1" applyBorder="1" applyAlignment="1">
      <alignment horizontal="left" vertical="top" wrapText="1"/>
    </xf>
    <xf numFmtId="0" fontId="50" fillId="4" borderId="0" xfId="0" applyFont="1" applyFill="1" applyBorder="1" applyAlignment="1">
      <alignment horizontal="left" vertical="top"/>
    </xf>
    <xf numFmtId="0" fontId="0" fillId="4" borderId="0" xfId="0" applyFill="1" applyBorder="1" applyAlignment="1">
      <alignment horizontal="left" vertical="top"/>
    </xf>
    <xf numFmtId="0" fontId="0" fillId="4" borderId="9" xfId="0" applyFill="1" applyBorder="1" applyAlignment="1">
      <alignment horizontal="left" vertical="top"/>
    </xf>
    <xf numFmtId="0" fontId="0" fillId="4" borderId="18" xfId="0" applyFill="1" applyBorder="1" applyAlignment="1">
      <alignment horizontal="left" vertical="top"/>
    </xf>
    <xf numFmtId="0" fontId="0" fillId="4" borderId="19" xfId="0" applyFill="1" applyBorder="1" applyAlignment="1">
      <alignment horizontal="left" vertical="top"/>
    </xf>
  </cellXfs>
  <cellStyles count="4">
    <cellStyle name="ハイパーリンク" xfId="3" builtinId="8"/>
    <cellStyle name="桁区切り" xfId="1" builtinId="6"/>
    <cellStyle name="標準" xfId="0" builtinId="0"/>
    <cellStyle name="標準 2" xfId="2" xr:uid="{00000000-0005-0000-0000-000003000000}"/>
  </cellStyles>
  <dxfs count="25">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0"/>
        </patternFill>
      </fill>
      <border>
        <left/>
        <right/>
        <top/>
        <bottom/>
      </border>
    </dxf>
    <dxf>
      <font>
        <b/>
        <i val="0"/>
      </font>
      <border>
        <left/>
        <right/>
        <top/>
        <bottom/>
        <vertical/>
        <horizontal/>
      </border>
    </dxf>
    <dxf>
      <font>
        <b/>
        <i val="0"/>
      </font>
      <border>
        <right style="thin">
          <color auto="1"/>
        </right>
        <bottom style="thin">
          <color auto="1"/>
        </bottom>
        <vertical/>
        <horizontal/>
      </border>
    </dxf>
    <dxf>
      <font>
        <b/>
        <i val="0"/>
      </font>
      <border>
        <right style="thin">
          <color auto="1"/>
        </right>
        <bottom style="thin">
          <color auto="1"/>
        </bottom>
      </border>
    </dxf>
    <dxf>
      <fill>
        <patternFill>
          <bgColor theme="0"/>
        </patternFill>
      </fill>
      <border>
        <left/>
        <right/>
        <top/>
        <bottom/>
      </border>
    </dxf>
    <dxf>
      <font>
        <b/>
        <i val="0"/>
      </font>
      <border>
        <left/>
        <right/>
        <top/>
        <bottom/>
        <vertical/>
        <horizontal/>
      </border>
    </dxf>
    <dxf>
      <font>
        <b/>
        <i val="0"/>
      </font>
      <border>
        <right style="thin">
          <color auto="1"/>
        </right>
        <bottom style="thin">
          <color auto="1"/>
        </bottom>
        <vertical/>
        <horizontal/>
      </border>
    </dxf>
    <dxf>
      <font>
        <b/>
        <i val="0"/>
      </font>
      <border>
        <right style="thin">
          <color auto="1"/>
        </right>
        <bottom style="thin">
          <color auto="1"/>
        </bottom>
        <vertical/>
        <horizontal/>
      </border>
    </dxf>
    <dxf>
      <fill>
        <patternFill>
          <bgColor theme="0"/>
        </patternFill>
      </fill>
      <border>
        <left/>
        <right/>
        <top/>
        <bottom/>
      </border>
    </dxf>
    <dxf>
      <fill>
        <patternFill>
          <bgColor theme="0"/>
        </patternFill>
      </fill>
      <border>
        <left/>
        <right/>
        <top/>
        <bottom/>
      </border>
    </dxf>
    <dxf>
      <fill>
        <patternFill>
          <bgColor theme="0"/>
        </patternFill>
      </fill>
      <border>
        <left/>
        <right/>
        <top/>
        <bottom/>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solid">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7" tint="0.79998168889431442"/>
      </font>
    </dxf>
    <dxf>
      <font>
        <color theme="7" tint="0.79998168889431442"/>
      </font>
    </dxf>
    <dxf>
      <font>
        <color theme="7" tint="0.79998168889431442"/>
      </font>
    </dxf>
    <dxf>
      <font>
        <b val="0"/>
        <i/>
        <color theme="0"/>
      </font>
    </dxf>
  </dxfs>
  <tableStyles count="0" defaultTableStyle="TableStyleMedium2" defaultPivotStyle="PivotStyleLight16"/>
  <colors>
    <mruColors>
      <color rgb="FFFFFF99"/>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17930</xdr:colOff>
      <xdr:row>15</xdr:row>
      <xdr:rowOff>0</xdr:rowOff>
    </xdr:from>
    <xdr:to>
      <xdr:col>13</xdr:col>
      <xdr:colOff>430306</xdr:colOff>
      <xdr:row>17</xdr:row>
      <xdr:rowOff>197225</xdr:rowOff>
    </xdr:to>
    <xdr:grpSp>
      <xdr:nvGrpSpPr>
        <xdr:cNvPr id="53" name="グループ化 52">
          <a:extLst>
            <a:ext uri="{FF2B5EF4-FFF2-40B4-BE49-F238E27FC236}">
              <a16:creationId xmlns:a16="http://schemas.microsoft.com/office/drawing/2014/main" id="{00000000-0008-0000-0000-000035000000}"/>
            </a:ext>
          </a:extLst>
        </xdr:cNvPr>
        <xdr:cNvGrpSpPr/>
      </xdr:nvGrpSpPr>
      <xdr:grpSpPr>
        <a:xfrm>
          <a:off x="212240" y="4476750"/>
          <a:ext cx="8411471" cy="797844"/>
          <a:chOff x="62754" y="8615081"/>
          <a:chExt cx="8373035" cy="806825"/>
        </a:xfrm>
      </xdr:grpSpPr>
      <xdr:sp macro="" textlink="">
        <xdr:nvSpPr>
          <xdr:cNvPr id="54" name="Text Box 2">
            <a:extLst>
              <a:ext uri="{FF2B5EF4-FFF2-40B4-BE49-F238E27FC236}">
                <a16:creationId xmlns:a16="http://schemas.microsoft.com/office/drawing/2014/main" id="{00000000-0008-0000-0000-000036000000}"/>
              </a:ext>
            </a:extLst>
          </xdr:cNvPr>
          <xdr:cNvSpPr txBox="1">
            <a:spLocks noChangeArrowheads="1"/>
          </xdr:cNvSpPr>
        </xdr:nvSpPr>
        <xdr:spPr bwMode="auto">
          <a:xfrm>
            <a:off x="448236" y="8615081"/>
            <a:ext cx="7987553" cy="806825"/>
          </a:xfrm>
          <a:prstGeom prst="rect">
            <a:avLst/>
          </a:prstGeom>
          <a:solidFill>
            <a:srgbClr val="FFFFFF"/>
          </a:solidFill>
          <a:ln w="9525">
            <a:solidFill>
              <a:schemeClr val="accent6">
                <a:lumMod val="75000"/>
              </a:schemeClr>
            </a:solidFill>
            <a:miter lim="800000"/>
            <a:headEnd/>
            <a:tailEnd/>
          </a:ln>
        </xdr:spPr>
        <xdr:txBody>
          <a:bodyPr vertOverflow="clip" wrap="square" lIns="36576" tIns="41148" rIns="0" bIns="0" anchor="ctr" upright="1"/>
          <a:lstStyle/>
          <a:p>
            <a:pPr algn="l" rtl="0">
              <a:defRPr sz="1000"/>
            </a:pPr>
            <a:r>
              <a:rPr lang="ja-JP" altLang="en-US" sz="1100" b="0" i="0" u="none" strike="noStrike" baseline="0">
                <a:solidFill>
                  <a:srgbClr val="000000"/>
                </a:solidFill>
                <a:latin typeface="游ゴシック"/>
                <a:ea typeface="游ゴシック"/>
              </a:rPr>
              <a:t>　　記入事項は、</a:t>
            </a:r>
            <a:r>
              <a:rPr lang="ja-JP" altLang="ja-JP" sz="1050" b="0" i="0" baseline="0">
                <a:effectLst/>
                <a:latin typeface="+mn-lt"/>
                <a:ea typeface="+mn-ea"/>
                <a:cs typeface="+mn-cs"/>
              </a:rPr>
              <a:t>「計算シート（別紙２）</a:t>
            </a:r>
            <a:r>
              <a:rPr lang="ja-JP" altLang="en-US" sz="1050" b="0" i="0" baseline="0">
                <a:effectLst/>
                <a:latin typeface="+mn-lt"/>
                <a:ea typeface="+mn-ea"/>
                <a:cs typeface="+mn-cs"/>
              </a:rPr>
              <a:t>㈠」（必要に応じて㈡）に入力してください。</a:t>
            </a:r>
            <a:endParaRPr lang="en-US" altLang="ja-JP" sz="1050" b="0" i="0" baseline="0">
              <a:effectLst/>
              <a:latin typeface="+mn-lt"/>
              <a:ea typeface="+mn-ea"/>
              <a:cs typeface="+mn-cs"/>
            </a:endParaRPr>
          </a:p>
          <a:p>
            <a:pPr algn="l" rtl="0">
              <a:defRPr sz="1000"/>
            </a:pPr>
            <a:r>
              <a:rPr lang="ja-JP" altLang="en-US" sz="1100" b="0" i="0" u="none" strike="noStrike" baseline="0">
                <a:solidFill>
                  <a:srgbClr val="000000"/>
                </a:solidFill>
                <a:latin typeface="游ゴシック"/>
                <a:ea typeface="游ゴシック"/>
              </a:rPr>
              <a:t>　「計算シート（別紙２）㈠および㈡」での計算結果が、「報告書（別紙１）」に自動転記されます。　</a:t>
            </a:r>
          </a:p>
        </xdr:txBody>
      </xdr:sp>
      <xdr:sp macro="" textlink="">
        <xdr:nvSpPr>
          <xdr:cNvPr id="55" name="楕円 54">
            <a:extLst>
              <a:ext uri="{FF2B5EF4-FFF2-40B4-BE49-F238E27FC236}">
                <a16:creationId xmlns:a16="http://schemas.microsoft.com/office/drawing/2014/main" id="{00000000-0008-0000-0000-000037000000}"/>
              </a:ext>
            </a:extLst>
          </xdr:cNvPr>
          <xdr:cNvSpPr/>
        </xdr:nvSpPr>
        <xdr:spPr>
          <a:xfrm>
            <a:off x="62754" y="8776447"/>
            <a:ext cx="510989" cy="510989"/>
          </a:xfrm>
          <a:prstGeom prst="ellipse">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200"/>
          </a:p>
        </xdr:txBody>
      </xdr:sp>
      <xdr:sp macro="" textlink="">
        <xdr:nvSpPr>
          <xdr:cNvPr id="56" name="楕円 55">
            <a:extLst>
              <a:ext uri="{FF2B5EF4-FFF2-40B4-BE49-F238E27FC236}">
                <a16:creationId xmlns:a16="http://schemas.microsoft.com/office/drawing/2014/main" id="{00000000-0008-0000-0000-000038000000}"/>
              </a:ext>
            </a:extLst>
          </xdr:cNvPr>
          <xdr:cNvSpPr/>
        </xdr:nvSpPr>
        <xdr:spPr>
          <a:xfrm>
            <a:off x="116542" y="8830236"/>
            <a:ext cx="403412" cy="403412"/>
          </a:xfrm>
          <a:prstGeom prst="ellipse">
            <a:avLst/>
          </a:prstGeom>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1200"/>
              <a:t>1</a:t>
            </a:r>
            <a:endParaRPr kumimoji="1" lang="ja-JP" altLang="en-US" sz="1200"/>
          </a:p>
        </xdr:txBody>
      </xdr:sp>
    </xdr:grpSp>
    <xdr:clientData/>
  </xdr:twoCellAnchor>
  <xdr:twoCellAnchor>
    <xdr:from>
      <xdr:col>1</xdr:col>
      <xdr:colOff>394800</xdr:colOff>
      <xdr:row>17</xdr:row>
      <xdr:rowOff>281941</xdr:rowOff>
    </xdr:from>
    <xdr:to>
      <xdr:col>13</xdr:col>
      <xdr:colOff>421341</xdr:colOff>
      <xdr:row>21</xdr:row>
      <xdr:rowOff>230395</xdr:rowOff>
    </xdr:to>
    <xdr:sp macro="" textlink="">
      <xdr:nvSpPr>
        <xdr:cNvPr id="58" name="Text Box 2">
          <a:extLst>
            <a:ext uri="{FF2B5EF4-FFF2-40B4-BE49-F238E27FC236}">
              <a16:creationId xmlns:a16="http://schemas.microsoft.com/office/drawing/2014/main" id="{00000000-0008-0000-0000-00003A000000}"/>
            </a:ext>
          </a:extLst>
        </xdr:cNvPr>
        <xdr:cNvSpPr txBox="1">
          <a:spLocks noChangeArrowheads="1"/>
        </xdr:cNvSpPr>
      </xdr:nvSpPr>
      <xdr:spPr bwMode="auto">
        <a:xfrm>
          <a:off x="590743" y="5920741"/>
          <a:ext cx="7994884" cy="1167654"/>
        </a:xfrm>
        <a:prstGeom prst="rect">
          <a:avLst/>
        </a:prstGeom>
        <a:solidFill>
          <a:srgbClr val="FFFFFF"/>
        </a:solidFill>
        <a:ln w="9525">
          <a:solidFill>
            <a:schemeClr val="accent6">
              <a:lumMod val="75000"/>
            </a:schemeClr>
          </a:solidFill>
          <a:miter lim="800000"/>
          <a:headEnd/>
          <a:tailEnd/>
        </a:ln>
      </xdr:spPr>
      <xdr:txBody>
        <a:bodyPr vertOverflow="clip" wrap="square" lIns="36576" tIns="41148" rIns="0" bIns="0" anchor="ctr" upright="1"/>
        <a:lstStyle/>
        <a:p>
          <a:pPr rtl="0"/>
          <a:r>
            <a:rPr lang="ja-JP" altLang="en-US" sz="1100" b="0" i="0" u="none" strike="noStrike" baseline="0">
              <a:solidFill>
                <a:srgbClr val="000000"/>
              </a:solidFill>
              <a:latin typeface="游ゴシック"/>
              <a:ea typeface="游ゴシック"/>
            </a:rPr>
            <a:t>    </a:t>
          </a:r>
          <a:r>
            <a:rPr lang="ja-JP" altLang="ja-JP" sz="1100" b="0" i="0" baseline="0">
              <a:effectLst/>
              <a:latin typeface="+mn-lt"/>
              <a:ea typeface="+mn-ea"/>
              <a:cs typeface="+mn-cs"/>
            </a:rPr>
            <a:t>「計算シート（別紙２）</a:t>
          </a:r>
          <a:r>
            <a:rPr lang="ja-JP" altLang="en-US" sz="1100" b="0" i="0" baseline="0">
              <a:effectLst/>
              <a:latin typeface="+mn-lt"/>
              <a:ea typeface="+mn-ea"/>
              <a:cs typeface="+mn-cs"/>
            </a:rPr>
            <a:t>」にて消費税の計算方法を選択すると、</a:t>
          </a:r>
          <a:endParaRPr lang="en-US" altLang="ja-JP" sz="1100" b="0" i="0" baseline="0">
            <a:effectLst/>
            <a:latin typeface="+mn-lt"/>
            <a:ea typeface="+mn-ea"/>
            <a:cs typeface="+mn-cs"/>
          </a:endParaRPr>
        </a:p>
        <a:p>
          <a:pPr rtl="0"/>
          <a:r>
            <a:rPr lang="ja-JP" altLang="ja-JP" sz="1100" b="0" i="0" baseline="0">
              <a:effectLst/>
              <a:latin typeface="+mn-lt"/>
              <a:ea typeface="+mn-ea"/>
              <a:cs typeface="+mn-cs"/>
            </a:rPr>
            <a:t> </a:t>
          </a:r>
          <a:r>
            <a:rPr lang="ja-JP" altLang="en-US" sz="1100" b="0" i="0" baseline="0">
              <a:effectLst/>
              <a:latin typeface="+mn-lt"/>
              <a:ea typeface="+mn-ea"/>
              <a:cs typeface="+mn-cs"/>
            </a:rPr>
            <a:t>　</a:t>
          </a:r>
          <a:r>
            <a:rPr lang="ja-JP" altLang="ja-JP" sz="1100" b="0" i="0" baseline="0">
              <a:effectLst/>
              <a:latin typeface="+mn-lt"/>
              <a:ea typeface="+mn-ea"/>
              <a:cs typeface="+mn-cs"/>
            </a:rPr>
            <a:t>記載内容の確認に必要な書類が</a:t>
          </a:r>
          <a:r>
            <a:rPr lang="ja-JP" altLang="en-US" sz="1100" b="0" i="0" baseline="0">
              <a:effectLst/>
              <a:latin typeface="+mn-lt"/>
              <a:ea typeface="+mn-ea"/>
              <a:cs typeface="+mn-cs"/>
            </a:rPr>
            <a:t>、</a:t>
          </a:r>
          <a:r>
            <a:rPr lang="ja-JP" altLang="ja-JP" sz="1100" b="0" i="0" baseline="0">
              <a:effectLst/>
              <a:latin typeface="+mn-lt"/>
              <a:ea typeface="+mn-ea"/>
              <a:cs typeface="+mn-cs"/>
            </a:rPr>
            <a:t>「報告書（別紙１）」の「３</a:t>
          </a:r>
          <a:r>
            <a:rPr lang="en-US" altLang="ja-JP" sz="1100" b="0" i="0" baseline="0">
              <a:effectLst/>
              <a:latin typeface="+mn-lt"/>
              <a:ea typeface="+mn-ea"/>
              <a:cs typeface="+mn-cs"/>
            </a:rPr>
            <a:t> </a:t>
          </a:r>
          <a:r>
            <a:rPr lang="ja-JP" altLang="ja-JP" sz="1100" b="0" i="0" baseline="0">
              <a:effectLst/>
              <a:latin typeface="+mn-lt"/>
              <a:ea typeface="+mn-ea"/>
              <a:cs typeface="+mn-cs"/>
            </a:rPr>
            <a:t>記載内容を確認する</a:t>
          </a:r>
          <a:r>
            <a:rPr lang="ja-JP" altLang="en-US" sz="1100" b="0" i="0" baseline="0">
              <a:effectLst/>
              <a:latin typeface="+mn-lt"/>
              <a:ea typeface="+mn-ea"/>
              <a:cs typeface="+mn-cs"/>
            </a:rPr>
            <a:t>ため</a:t>
          </a:r>
          <a:r>
            <a:rPr lang="ja-JP" altLang="ja-JP" sz="1100" b="0" i="0" baseline="0">
              <a:effectLst/>
              <a:latin typeface="+mn-lt"/>
              <a:ea typeface="+mn-ea"/>
              <a:cs typeface="+mn-cs"/>
            </a:rPr>
            <a:t>の書類」に自動転記されます。            </a:t>
          </a:r>
          <a:endParaRPr lang="ja-JP" altLang="ja-JP">
            <a:effectLst/>
          </a:endParaRPr>
        </a:p>
        <a:p>
          <a:pPr rtl="0"/>
          <a:r>
            <a:rPr lang="ja-JP" altLang="ja-JP" sz="1100" b="0" i="0" baseline="0">
              <a:effectLst/>
              <a:latin typeface="+mn-lt"/>
              <a:ea typeface="+mn-ea"/>
              <a:cs typeface="+mn-cs"/>
            </a:rPr>
            <a:t>　※自動転記された書類以外の書類を添付する場合は、「□その他の書類」の（）内に書類名を記載してください。 </a:t>
          </a:r>
          <a:endParaRPr lang="ja-JP" altLang="ja-JP">
            <a:effectLst/>
          </a:endParaRPr>
        </a:p>
      </xdr:txBody>
    </xdr:sp>
    <xdr:clientData/>
  </xdr:twoCellAnchor>
  <xdr:twoCellAnchor>
    <xdr:from>
      <xdr:col>1</xdr:col>
      <xdr:colOff>394803</xdr:colOff>
      <xdr:row>22</xdr:row>
      <xdr:rowOff>19274</xdr:rowOff>
    </xdr:from>
    <xdr:to>
      <xdr:col>13</xdr:col>
      <xdr:colOff>421343</xdr:colOff>
      <xdr:row>24</xdr:row>
      <xdr:rowOff>137160</xdr:rowOff>
    </xdr:to>
    <xdr:sp macro="" textlink="">
      <xdr:nvSpPr>
        <xdr:cNvPr id="62" name="Text Box 2">
          <a:extLst>
            <a:ext uri="{FF2B5EF4-FFF2-40B4-BE49-F238E27FC236}">
              <a16:creationId xmlns:a16="http://schemas.microsoft.com/office/drawing/2014/main" id="{00000000-0008-0000-0000-00003E000000}"/>
            </a:ext>
          </a:extLst>
        </xdr:cNvPr>
        <xdr:cNvSpPr txBox="1">
          <a:spLocks noChangeArrowheads="1"/>
        </xdr:cNvSpPr>
      </xdr:nvSpPr>
      <xdr:spPr bwMode="auto">
        <a:xfrm>
          <a:off x="585303" y="6793454"/>
          <a:ext cx="7981820" cy="727486"/>
        </a:xfrm>
        <a:prstGeom prst="rect">
          <a:avLst/>
        </a:prstGeom>
        <a:solidFill>
          <a:srgbClr val="FFFFFF"/>
        </a:solidFill>
        <a:ln w="9525">
          <a:solidFill>
            <a:schemeClr val="accent6">
              <a:lumMod val="75000"/>
            </a:schemeClr>
          </a:solidFill>
          <a:miter lim="800000"/>
          <a:headEnd/>
          <a:tailEnd/>
        </a:ln>
      </xdr:spPr>
      <xdr:txBody>
        <a:bodyPr vertOverflow="clip" wrap="square" lIns="36576" tIns="41148" rIns="0" bIns="0" anchor="ctr" upright="1"/>
        <a:lstStyle/>
        <a:p>
          <a:pPr algn="l" rtl="0">
            <a:defRPr sz="1000"/>
          </a:pPr>
          <a:r>
            <a:rPr lang="ja-JP" altLang="en-US" sz="1100" b="0" i="0" u="none" strike="noStrike" baseline="0">
              <a:solidFill>
                <a:srgbClr val="000000"/>
              </a:solidFill>
              <a:latin typeface="游ゴシック"/>
              <a:ea typeface="游ゴシック"/>
            </a:rPr>
            <a:t> 　入力が終了しましたら、「提出前</a:t>
          </a:r>
          <a:r>
            <a:rPr lang="ja-JP" altLang="en-US" sz="1100" b="0" i="0" u="none" strike="noStrike" baseline="0">
              <a:solidFill>
                <a:sysClr val="windowText" lastClr="000000"/>
              </a:solidFill>
              <a:latin typeface="游ゴシック"/>
              <a:ea typeface="游ゴシック"/>
            </a:rPr>
            <a:t>チェックシート</a:t>
          </a:r>
          <a:r>
            <a:rPr lang="ja-JP" altLang="en-US" sz="1100" b="0" i="0" u="none" strike="noStrike" baseline="0">
              <a:solidFill>
                <a:srgbClr val="000000"/>
              </a:solidFill>
              <a:latin typeface="游ゴシック"/>
              <a:ea typeface="游ゴシック"/>
            </a:rPr>
            <a:t>」で記入漏れがないか確認してください。</a:t>
          </a:r>
          <a:endParaRPr lang="en-US" altLang="ja-JP" sz="1100" b="0" i="0" u="none" strike="noStrike" baseline="0">
            <a:solidFill>
              <a:srgbClr val="000000"/>
            </a:solidFill>
            <a:latin typeface="游ゴシック"/>
            <a:ea typeface="游ゴシック"/>
          </a:endParaRPr>
        </a:p>
      </xdr:txBody>
    </xdr:sp>
    <xdr:clientData/>
  </xdr:twoCellAnchor>
  <xdr:twoCellAnchor>
    <xdr:from>
      <xdr:col>1</xdr:col>
      <xdr:colOff>385836</xdr:colOff>
      <xdr:row>24</xdr:row>
      <xdr:rowOff>225817</xdr:rowOff>
    </xdr:from>
    <xdr:to>
      <xdr:col>13</xdr:col>
      <xdr:colOff>412376</xdr:colOff>
      <xdr:row>27</xdr:row>
      <xdr:rowOff>99394</xdr:rowOff>
    </xdr:to>
    <xdr:sp macro="" textlink="">
      <xdr:nvSpPr>
        <xdr:cNvPr id="66" name="Text Box 2">
          <a:extLst>
            <a:ext uri="{FF2B5EF4-FFF2-40B4-BE49-F238E27FC236}">
              <a16:creationId xmlns:a16="http://schemas.microsoft.com/office/drawing/2014/main" id="{00000000-0008-0000-0000-000042000000}"/>
            </a:ext>
          </a:extLst>
        </xdr:cNvPr>
        <xdr:cNvSpPr txBox="1">
          <a:spLocks noChangeArrowheads="1"/>
        </xdr:cNvSpPr>
      </xdr:nvSpPr>
      <xdr:spPr bwMode="auto">
        <a:xfrm>
          <a:off x="577993" y="7607278"/>
          <a:ext cx="7977844" cy="787977"/>
        </a:xfrm>
        <a:prstGeom prst="rect">
          <a:avLst/>
        </a:prstGeom>
        <a:solidFill>
          <a:srgbClr val="FFFFFF"/>
        </a:solidFill>
        <a:ln w="9525">
          <a:solidFill>
            <a:schemeClr val="accent6">
              <a:lumMod val="75000"/>
            </a:schemeClr>
          </a:solidFill>
          <a:miter lim="800000"/>
          <a:headEnd/>
          <a:tailEnd/>
        </a:ln>
      </xdr:spPr>
      <xdr:txBody>
        <a:bodyPr vertOverflow="clip" wrap="square" lIns="36576" tIns="41148" rIns="0" bIns="0" anchor="ctr" upright="1"/>
        <a:lstStyle/>
        <a:p>
          <a:pPr rtl="0"/>
          <a:r>
            <a:rPr lang="ja-JP" altLang="en-US" sz="1100" b="0" i="0" u="none" strike="noStrike" baseline="0">
              <a:solidFill>
                <a:srgbClr val="000000"/>
              </a:solidFill>
              <a:latin typeface="游ゴシック"/>
              <a:ea typeface="游ゴシック"/>
            </a:rPr>
            <a:t> 　記入</a:t>
          </a:r>
          <a:r>
            <a:rPr lang="ja-JP" altLang="ja-JP" sz="1100" b="0" i="0" baseline="0">
              <a:effectLst/>
              <a:latin typeface="+mn-lt"/>
              <a:ea typeface="+mn-ea"/>
              <a:cs typeface="+mn-cs"/>
            </a:rPr>
            <a:t>内容</a:t>
          </a:r>
          <a:r>
            <a:rPr lang="ja-JP" altLang="en-US" sz="1100" b="0" i="0" baseline="0">
              <a:effectLst/>
              <a:latin typeface="+mn-lt"/>
              <a:ea typeface="+mn-ea"/>
              <a:cs typeface="+mn-cs"/>
            </a:rPr>
            <a:t>の</a:t>
          </a:r>
          <a:r>
            <a:rPr lang="ja-JP" altLang="ja-JP" sz="1100" b="0" i="0" baseline="0">
              <a:effectLst/>
              <a:latin typeface="+mn-lt"/>
              <a:ea typeface="+mn-ea"/>
              <a:cs typeface="+mn-cs"/>
            </a:rPr>
            <a:t>確認が完了しましたら、「報告書（別紙１）」、「計算シート（別紙２）</a:t>
          </a:r>
          <a:r>
            <a:rPr lang="ja-JP" altLang="en-US" sz="1100" b="0" i="0" baseline="0">
              <a:effectLst/>
              <a:latin typeface="+mn-lt"/>
              <a:ea typeface="+mn-ea"/>
              <a:cs typeface="+mn-cs"/>
            </a:rPr>
            <a:t>㈠</a:t>
          </a:r>
          <a:r>
            <a:rPr lang="ja-JP" altLang="ja-JP" sz="1100" b="0" i="0" baseline="0">
              <a:effectLst/>
              <a:latin typeface="+mn-lt"/>
              <a:ea typeface="+mn-ea"/>
              <a:cs typeface="+mn-cs"/>
            </a:rPr>
            <a:t>（記入した場合は</a:t>
          </a:r>
          <a:r>
            <a:rPr lang="ja-JP" altLang="en-US" sz="1100" b="0" i="0" baseline="0">
              <a:effectLst/>
              <a:latin typeface="+mn-lt"/>
              <a:ea typeface="+mn-ea"/>
              <a:cs typeface="+mn-cs"/>
            </a:rPr>
            <a:t>㈡</a:t>
          </a:r>
          <a:r>
            <a:rPr lang="ja-JP" altLang="ja-JP" sz="1100" b="0" i="0" baseline="0">
              <a:effectLst/>
              <a:latin typeface="+mn-lt"/>
              <a:ea typeface="+mn-ea"/>
              <a:cs typeface="+mn-cs"/>
            </a:rPr>
            <a:t>も）」を</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以下のメールアドレス宛てにご提出ください</a:t>
          </a:r>
          <a:r>
            <a:rPr lang="ja-JP" altLang="ja-JP" sz="1100" b="0" i="0" baseline="0">
              <a:effectLst/>
              <a:latin typeface="+mn-lt"/>
              <a:ea typeface="+mn-ea"/>
              <a:cs typeface="+mn-cs"/>
            </a:rPr>
            <a:t>。また、「記載内容を確認するための書類」</a:t>
          </a:r>
          <a:r>
            <a:rPr lang="ja-JP" altLang="en-US" sz="1100" b="0" i="0" baseline="0">
              <a:effectLst/>
              <a:latin typeface="+mn-lt"/>
              <a:ea typeface="+mn-ea"/>
              <a:cs typeface="+mn-cs"/>
            </a:rPr>
            <a:t>も併せてご提出ください。　</a:t>
          </a:r>
          <a:endParaRPr lang="ja-JP" altLang="ja-JP">
            <a:effectLst/>
          </a:endParaRPr>
        </a:p>
      </xdr:txBody>
    </xdr:sp>
    <xdr:clientData/>
  </xdr:twoCellAnchor>
  <xdr:twoCellAnchor>
    <xdr:from>
      <xdr:col>7</xdr:col>
      <xdr:colOff>211670</xdr:colOff>
      <xdr:row>9</xdr:row>
      <xdr:rowOff>264583</xdr:rowOff>
    </xdr:from>
    <xdr:to>
      <xdr:col>7</xdr:col>
      <xdr:colOff>412750</xdr:colOff>
      <xdr:row>11</xdr:row>
      <xdr:rowOff>84668</xdr:rowOff>
    </xdr:to>
    <xdr:sp macro="" textlink="">
      <xdr:nvSpPr>
        <xdr:cNvPr id="74" name="右矢印 73">
          <a:extLst>
            <a:ext uri="{FF2B5EF4-FFF2-40B4-BE49-F238E27FC236}">
              <a16:creationId xmlns:a16="http://schemas.microsoft.com/office/drawing/2014/main" id="{00000000-0008-0000-0000-00004A000000}"/>
            </a:ext>
          </a:extLst>
        </xdr:cNvPr>
        <xdr:cNvSpPr/>
      </xdr:nvSpPr>
      <xdr:spPr>
        <a:xfrm>
          <a:off x="4212170" y="2413000"/>
          <a:ext cx="201080" cy="4339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3</xdr:row>
      <xdr:rowOff>49530</xdr:rowOff>
    </xdr:from>
    <xdr:to>
      <xdr:col>9</xdr:col>
      <xdr:colOff>142880</xdr:colOff>
      <xdr:row>4</xdr:row>
      <xdr:rowOff>268605</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190500" y="937804"/>
          <a:ext cx="5474975" cy="514622"/>
          <a:chOff x="28575" y="704850"/>
          <a:chExt cx="1291372" cy="523875"/>
        </a:xfrm>
      </xdr:grpSpPr>
      <xdr:sp macro="" textlink="">
        <xdr:nvSpPr>
          <xdr:cNvPr id="3" name="ホームベース 2">
            <a:extLst>
              <a:ext uri="{FF2B5EF4-FFF2-40B4-BE49-F238E27FC236}">
                <a16:creationId xmlns:a16="http://schemas.microsoft.com/office/drawing/2014/main" id="{00000000-0008-0000-0000-000003000000}"/>
              </a:ext>
            </a:extLst>
          </xdr:cNvPr>
          <xdr:cNvSpPr/>
        </xdr:nvSpPr>
        <xdr:spPr>
          <a:xfrm>
            <a:off x="28575" y="704850"/>
            <a:ext cx="1163356" cy="495300"/>
          </a:xfrm>
          <a:prstGeom prst="homePlate">
            <a:avLst>
              <a:gd name="adj" fmla="val 68620"/>
            </a:avLst>
          </a:prstGeom>
          <a:solidFill>
            <a:schemeClr val="accent6">
              <a:lumMod val="60000"/>
              <a:lumOff val="40000"/>
            </a:schemeClr>
          </a:solidFill>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en-US" altLang="ja-JP" sz="1600" b="1">
                <a:solidFill>
                  <a:sysClr val="windowText" lastClr="000000"/>
                </a:solidFill>
              </a:rPr>
              <a:t>Ⅰ</a:t>
            </a:r>
            <a:r>
              <a:rPr kumimoji="1" lang="en-US" altLang="ja-JP" sz="1400">
                <a:solidFill>
                  <a:sysClr val="windowText" lastClr="000000"/>
                </a:solidFill>
              </a:rPr>
              <a:t>.</a:t>
            </a:r>
            <a:r>
              <a:rPr kumimoji="1" lang="ja-JP" altLang="en-US" sz="1400">
                <a:solidFill>
                  <a:sysClr val="windowText" lastClr="000000"/>
                </a:solidFill>
              </a:rPr>
              <a:t>無料検査に係る経費の発生月</a:t>
            </a:r>
            <a:r>
              <a:rPr kumimoji="1" lang="ja-JP" altLang="en-US" sz="1200">
                <a:solidFill>
                  <a:sysClr val="windowText" lastClr="000000"/>
                </a:solidFill>
              </a:rPr>
              <a:t>と</a:t>
            </a:r>
            <a:r>
              <a:rPr kumimoji="1" lang="ja-JP" altLang="en-US" sz="1400">
                <a:solidFill>
                  <a:sysClr val="windowText" lastClr="000000"/>
                </a:solidFill>
              </a:rPr>
              <a:t>決算月</a:t>
            </a:r>
            <a:r>
              <a:rPr kumimoji="1" lang="ja-JP" altLang="en-US" sz="1200">
                <a:solidFill>
                  <a:sysClr val="windowText" lastClr="000000"/>
                </a:solidFill>
              </a:rPr>
              <a:t>を</a:t>
            </a:r>
            <a:r>
              <a:rPr kumimoji="1" lang="ja-JP" altLang="en-US" sz="1400">
                <a:solidFill>
                  <a:sysClr val="windowText" lastClr="000000"/>
                </a:solidFill>
              </a:rPr>
              <a:t>入力する</a:t>
            </a:r>
          </a:p>
        </xdr:txBody>
      </xdr:sp>
      <xdr:sp macro="" textlink="">
        <xdr:nvSpPr>
          <xdr:cNvPr id="5" name="山形 4">
            <a:extLst>
              <a:ext uri="{FF2B5EF4-FFF2-40B4-BE49-F238E27FC236}">
                <a16:creationId xmlns:a16="http://schemas.microsoft.com/office/drawing/2014/main" id="{00000000-0008-0000-0000-000005000000}"/>
              </a:ext>
            </a:extLst>
          </xdr:cNvPr>
          <xdr:cNvSpPr/>
        </xdr:nvSpPr>
        <xdr:spPr>
          <a:xfrm>
            <a:off x="1131884" y="714375"/>
            <a:ext cx="122933" cy="514350"/>
          </a:xfrm>
          <a:prstGeom prst="chevron">
            <a:avLst>
              <a:gd name="adj" fmla="val 71657"/>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69" name="山形 68">
            <a:extLst>
              <a:ext uri="{FF2B5EF4-FFF2-40B4-BE49-F238E27FC236}">
                <a16:creationId xmlns:a16="http://schemas.microsoft.com/office/drawing/2014/main" id="{00000000-0008-0000-0000-000045000000}"/>
              </a:ext>
            </a:extLst>
          </xdr:cNvPr>
          <xdr:cNvSpPr/>
        </xdr:nvSpPr>
        <xdr:spPr>
          <a:xfrm>
            <a:off x="1194752" y="714375"/>
            <a:ext cx="125195" cy="514350"/>
          </a:xfrm>
          <a:prstGeom prst="chevron">
            <a:avLst>
              <a:gd name="adj" fmla="val 71657"/>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xdr:col>
      <xdr:colOff>0</xdr:colOff>
      <xdr:row>12</xdr:row>
      <xdr:rowOff>42173</xdr:rowOff>
    </xdr:from>
    <xdr:to>
      <xdr:col>9</xdr:col>
      <xdr:colOff>142880</xdr:colOff>
      <xdr:row>13</xdr:row>
      <xdr:rowOff>231322</xdr:rowOff>
    </xdr:to>
    <xdr:grpSp>
      <xdr:nvGrpSpPr>
        <xdr:cNvPr id="75" name="グループ化 74">
          <a:extLst>
            <a:ext uri="{FF2B5EF4-FFF2-40B4-BE49-F238E27FC236}">
              <a16:creationId xmlns:a16="http://schemas.microsoft.com/office/drawing/2014/main" id="{00000000-0008-0000-0000-00004B000000}"/>
            </a:ext>
          </a:extLst>
        </xdr:cNvPr>
        <xdr:cNvGrpSpPr/>
      </xdr:nvGrpSpPr>
      <xdr:grpSpPr>
        <a:xfrm>
          <a:off x="190500" y="3622757"/>
          <a:ext cx="5474975" cy="486601"/>
          <a:chOff x="28575" y="704262"/>
          <a:chExt cx="1291372" cy="524463"/>
        </a:xfrm>
      </xdr:grpSpPr>
      <xdr:sp macro="" textlink="">
        <xdr:nvSpPr>
          <xdr:cNvPr id="76" name="ホームベース 75">
            <a:extLst>
              <a:ext uri="{FF2B5EF4-FFF2-40B4-BE49-F238E27FC236}">
                <a16:creationId xmlns:a16="http://schemas.microsoft.com/office/drawing/2014/main" id="{00000000-0008-0000-0000-00004C000000}"/>
              </a:ext>
            </a:extLst>
          </xdr:cNvPr>
          <xdr:cNvSpPr/>
        </xdr:nvSpPr>
        <xdr:spPr>
          <a:xfrm>
            <a:off x="28575" y="704850"/>
            <a:ext cx="1163356" cy="495300"/>
          </a:xfrm>
          <a:prstGeom prst="homePlate">
            <a:avLst>
              <a:gd name="adj" fmla="val 68620"/>
            </a:avLst>
          </a:prstGeom>
          <a:solidFill>
            <a:schemeClr val="accent6">
              <a:lumMod val="60000"/>
              <a:lumOff val="40000"/>
            </a:schemeClr>
          </a:solidFill>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en-US" altLang="ja-JP" sz="1600" b="1">
                <a:solidFill>
                  <a:sysClr val="windowText" lastClr="000000"/>
                </a:solidFill>
              </a:rPr>
              <a:t>Ⅱ</a:t>
            </a:r>
            <a:r>
              <a:rPr kumimoji="1" lang="en-US" altLang="ja-JP" sz="1400">
                <a:solidFill>
                  <a:sysClr val="windowText" lastClr="000000"/>
                </a:solidFill>
              </a:rPr>
              <a:t>.</a:t>
            </a:r>
            <a:r>
              <a:rPr kumimoji="1" lang="ja-JP" altLang="en-US" sz="1400">
                <a:solidFill>
                  <a:sysClr val="windowText" lastClr="000000"/>
                </a:solidFill>
              </a:rPr>
              <a:t>計算シート（別紙２）を入力する</a:t>
            </a:r>
          </a:p>
        </xdr:txBody>
      </xdr:sp>
      <xdr:sp macro="" textlink="">
        <xdr:nvSpPr>
          <xdr:cNvPr id="77" name="山形 76">
            <a:extLst>
              <a:ext uri="{FF2B5EF4-FFF2-40B4-BE49-F238E27FC236}">
                <a16:creationId xmlns:a16="http://schemas.microsoft.com/office/drawing/2014/main" id="{00000000-0008-0000-0000-00004D000000}"/>
              </a:ext>
            </a:extLst>
          </xdr:cNvPr>
          <xdr:cNvSpPr/>
        </xdr:nvSpPr>
        <xdr:spPr>
          <a:xfrm>
            <a:off x="1131884" y="704262"/>
            <a:ext cx="122933" cy="514350"/>
          </a:xfrm>
          <a:prstGeom prst="chevron">
            <a:avLst>
              <a:gd name="adj" fmla="val 71657"/>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0" name="山形 79">
            <a:extLst>
              <a:ext uri="{FF2B5EF4-FFF2-40B4-BE49-F238E27FC236}">
                <a16:creationId xmlns:a16="http://schemas.microsoft.com/office/drawing/2014/main" id="{00000000-0008-0000-0000-000050000000}"/>
              </a:ext>
            </a:extLst>
          </xdr:cNvPr>
          <xdr:cNvSpPr/>
        </xdr:nvSpPr>
        <xdr:spPr>
          <a:xfrm>
            <a:off x="1194752" y="714375"/>
            <a:ext cx="125195" cy="514350"/>
          </a:xfrm>
          <a:prstGeom prst="chevron">
            <a:avLst>
              <a:gd name="adj" fmla="val 71657"/>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xdr:col>
      <xdr:colOff>13826</xdr:colOff>
      <xdr:row>19</xdr:row>
      <xdr:rowOff>30480</xdr:rowOff>
    </xdr:from>
    <xdr:to>
      <xdr:col>1</xdr:col>
      <xdr:colOff>524487</xdr:colOff>
      <xdr:row>20</xdr:row>
      <xdr:rowOff>236669</xdr:rowOff>
    </xdr:to>
    <xdr:sp macro="" textlink="">
      <xdr:nvSpPr>
        <xdr:cNvPr id="135" name="楕円 134">
          <a:extLst>
            <a:ext uri="{FF2B5EF4-FFF2-40B4-BE49-F238E27FC236}">
              <a16:creationId xmlns:a16="http://schemas.microsoft.com/office/drawing/2014/main" id="{00000000-0008-0000-0000-000087000000}"/>
            </a:ext>
          </a:extLst>
        </xdr:cNvPr>
        <xdr:cNvSpPr/>
      </xdr:nvSpPr>
      <xdr:spPr>
        <a:xfrm>
          <a:off x="207257" y="6278880"/>
          <a:ext cx="510661" cy="510989"/>
        </a:xfrm>
        <a:prstGeom prst="ellipse">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200"/>
        </a:p>
      </xdr:txBody>
    </xdr:sp>
    <xdr:clientData/>
  </xdr:twoCellAnchor>
  <xdr:twoCellAnchor>
    <xdr:from>
      <xdr:col>1</xdr:col>
      <xdr:colOff>67579</xdr:colOff>
      <xdr:row>19</xdr:row>
      <xdr:rowOff>84269</xdr:rowOff>
    </xdr:from>
    <xdr:to>
      <xdr:col>1</xdr:col>
      <xdr:colOff>470732</xdr:colOff>
      <xdr:row>20</xdr:row>
      <xdr:rowOff>182881</xdr:rowOff>
    </xdr:to>
    <xdr:sp macro="" textlink="">
      <xdr:nvSpPr>
        <xdr:cNvPr id="136" name="楕円 135">
          <a:extLst>
            <a:ext uri="{FF2B5EF4-FFF2-40B4-BE49-F238E27FC236}">
              <a16:creationId xmlns:a16="http://schemas.microsoft.com/office/drawing/2014/main" id="{00000000-0008-0000-0000-000088000000}"/>
            </a:ext>
          </a:extLst>
        </xdr:cNvPr>
        <xdr:cNvSpPr/>
      </xdr:nvSpPr>
      <xdr:spPr>
        <a:xfrm>
          <a:off x="261010" y="6332669"/>
          <a:ext cx="403153" cy="403412"/>
        </a:xfrm>
        <a:prstGeom prst="ellipse">
          <a:avLst/>
        </a:prstGeom>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1200"/>
            <a:t>2</a:t>
          </a:r>
          <a:endParaRPr kumimoji="1" lang="ja-JP" altLang="en-US" sz="1200"/>
        </a:p>
      </xdr:txBody>
    </xdr:sp>
    <xdr:clientData/>
  </xdr:twoCellAnchor>
  <xdr:twoCellAnchor>
    <xdr:from>
      <xdr:col>1</xdr:col>
      <xdr:colOff>23447</xdr:colOff>
      <xdr:row>22</xdr:row>
      <xdr:rowOff>129643</xdr:rowOff>
    </xdr:from>
    <xdr:to>
      <xdr:col>1</xdr:col>
      <xdr:colOff>534108</xdr:colOff>
      <xdr:row>24</xdr:row>
      <xdr:rowOff>31032</xdr:rowOff>
    </xdr:to>
    <xdr:sp macro="" textlink="">
      <xdr:nvSpPr>
        <xdr:cNvPr id="137" name="楕円 136">
          <a:extLst>
            <a:ext uri="{FF2B5EF4-FFF2-40B4-BE49-F238E27FC236}">
              <a16:creationId xmlns:a16="http://schemas.microsoft.com/office/drawing/2014/main" id="{00000000-0008-0000-0000-000089000000}"/>
            </a:ext>
          </a:extLst>
        </xdr:cNvPr>
        <xdr:cNvSpPr/>
      </xdr:nvSpPr>
      <xdr:spPr>
        <a:xfrm>
          <a:off x="215604" y="6901504"/>
          <a:ext cx="510661" cy="510989"/>
        </a:xfrm>
        <a:prstGeom prst="ellipse">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200"/>
        </a:p>
      </xdr:txBody>
    </xdr:sp>
    <xdr:clientData/>
  </xdr:twoCellAnchor>
  <xdr:twoCellAnchor>
    <xdr:from>
      <xdr:col>1</xdr:col>
      <xdr:colOff>77200</xdr:colOff>
      <xdr:row>22</xdr:row>
      <xdr:rowOff>183432</xdr:rowOff>
    </xdr:from>
    <xdr:to>
      <xdr:col>1</xdr:col>
      <xdr:colOff>480353</xdr:colOff>
      <xdr:row>23</xdr:row>
      <xdr:rowOff>282044</xdr:rowOff>
    </xdr:to>
    <xdr:sp macro="" textlink="">
      <xdr:nvSpPr>
        <xdr:cNvPr id="138" name="楕円 137">
          <a:extLst>
            <a:ext uri="{FF2B5EF4-FFF2-40B4-BE49-F238E27FC236}">
              <a16:creationId xmlns:a16="http://schemas.microsoft.com/office/drawing/2014/main" id="{00000000-0008-0000-0000-00008A000000}"/>
            </a:ext>
          </a:extLst>
        </xdr:cNvPr>
        <xdr:cNvSpPr/>
      </xdr:nvSpPr>
      <xdr:spPr>
        <a:xfrm>
          <a:off x="269357" y="6955293"/>
          <a:ext cx="403153" cy="403412"/>
        </a:xfrm>
        <a:prstGeom prst="ellipse">
          <a:avLst/>
        </a:prstGeom>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1200"/>
            <a:t>3</a:t>
          </a:r>
          <a:endParaRPr kumimoji="1" lang="ja-JP" altLang="en-US" sz="1200"/>
        </a:p>
      </xdr:txBody>
    </xdr:sp>
    <xdr:clientData/>
  </xdr:twoCellAnchor>
  <xdr:twoCellAnchor>
    <xdr:from>
      <xdr:col>1</xdr:col>
      <xdr:colOff>23447</xdr:colOff>
      <xdr:row>25</xdr:row>
      <xdr:rowOff>65501</xdr:rowOff>
    </xdr:from>
    <xdr:to>
      <xdr:col>1</xdr:col>
      <xdr:colOff>534108</xdr:colOff>
      <xdr:row>26</xdr:row>
      <xdr:rowOff>271690</xdr:rowOff>
    </xdr:to>
    <xdr:sp macro="" textlink="">
      <xdr:nvSpPr>
        <xdr:cNvPr id="139" name="楕円 138">
          <a:extLst>
            <a:ext uri="{FF2B5EF4-FFF2-40B4-BE49-F238E27FC236}">
              <a16:creationId xmlns:a16="http://schemas.microsoft.com/office/drawing/2014/main" id="{00000000-0008-0000-0000-00008B000000}"/>
            </a:ext>
          </a:extLst>
        </xdr:cNvPr>
        <xdr:cNvSpPr/>
      </xdr:nvSpPr>
      <xdr:spPr>
        <a:xfrm>
          <a:off x="215604" y="7751762"/>
          <a:ext cx="510661" cy="510989"/>
        </a:xfrm>
        <a:prstGeom prst="ellipse">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200"/>
        </a:p>
      </xdr:txBody>
    </xdr:sp>
    <xdr:clientData/>
  </xdr:twoCellAnchor>
  <xdr:twoCellAnchor>
    <xdr:from>
      <xdr:col>1</xdr:col>
      <xdr:colOff>77200</xdr:colOff>
      <xdr:row>25</xdr:row>
      <xdr:rowOff>119290</xdr:rowOff>
    </xdr:from>
    <xdr:to>
      <xdr:col>1</xdr:col>
      <xdr:colOff>480353</xdr:colOff>
      <xdr:row>26</xdr:row>
      <xdr:rowOff>217902</xdr:rowOff>
    </xdr:to>
    <xdr:sp macro="" textlink="">
      <xdr:nvSpPr>
        <xdr:cNvPr id="140" name="楕円 139">
          <a:extLst>
            <a:ext uri="{FF2B5EF4-FFF2-40B4-BE49-F238E27FC236}">
              <a16:creationId xmlns:a16="http://schemas.microsoft.com/office/drawing/2014/main" id="{00000000-0008-0000-0000-00008C000000}"/>
            </a:ext>
          </a:extLst>
        </xdr:cNvPr>
        <xdr:cNvSpPr/>
      </xdr:nvSpPr>
      <xdr:spPr>
        <a:xfrm>
          <a:off x="269357" y="7805551"/>
          <a:ext cx="403153" cy="403412"/>
        </a:xfrm>
        <a:prstGeom prst="ellipse">
          <a:avLst/>
        </a:prstGeom>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1200"/>
            <a:t>4</a:t>
          </a:r>
          <a:endParaRPr kumimoji="1" lang="ja-JP" altLang="en-US" sz="1200"/>
        </a:p>
      </xdr:txBody>
    </xdr:sp>
    <xdr:clientData/>
  </xdr:twoCellAnchor>
  <xdr:twoCellAnchor>
    <xdr:from>
      <xdr:col>1</xdr:col>
      <xdr:colOff>0</xdr:colOff>
      <xdr:row>28</xdr:row>
      <xdr:rowOff>129257</xdr:rowOff>
    </xdr:from>
    <xdr:to>
      <xdr:col>9</xdr:col>
      <xdr:colOff>142880</xdr:colOff>
      <xdr:row>30</xdr:row>
      <xdr:rowOff>13606</xdr:rowOff>
    </xdr:to>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190500" y="8501460"/>
          <a:ext cx="5474975" cy="483063"/>
          <a:chOff x="28575" y="704262"/>
          <a:chExt cx="1291372" cy="524463"/>
        </a:xfrm>
      </xdr:grpSpPr>
      <xdr:sp macro="" textlink="">
        <xdr:nvSpPr>
          <xdr:cNvPr id="28" name="ホームベース 27">
            <a:extLst>
              <a:ext uri="{FF2B5EF4-FFF2-40B4-BE49-F238E27FC236}">
                <a16:creationId xmlns:a16="http://schemas.microsoft.com/office/drawing/2014/main" id="{00000000-0008-0000-0000-00001C000000}"/>
              </a:ext>
            </a:extLst>
          </xdr:cNvPr>
          <xdr:cNvSpPr/>
        </xdr:nvSpPr>
        <xdr:spPr>
          <a:xfrm>
            <a:off x="28575" y="704850"/>
            <a:ext cx="1163356" cy="495300"/>
          </a:xfrm>
          <a:prstGeom prst="homePlate">
            <a:avLst>
              <a:gd name="adj" fmla="val 68620"/>
            </a:avLst>
          </a:prstGeom>
          <a:solidFill>
            <a:schemeClr val="accent6">
              <a:lumMod val="60000"/>
              <a:lumOff val="40000"/>
            </a:schemeClr>
          </a:solidFill>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en-US" altLang="ja-JP" sz="1400" b="1">
                <a:solidFill>
                  <a:sysClr val="windowText" lastClr="000000"/>
                </a:solidFill>
              </a:rPr>
              <a:t>Ⅲ</a:t>
            </a:r>
            <a:r>
              <a:rPr kumimoji="1" lang="en-US" altLang="ja-JP" sz="1400">
                <a:solidFill>
                  <a:sysClr val="windowText" lastClr="000000"/>
                </a:solidFill>
              </a:rPr>
              <a:t>.</a:t>
            </a:r>
            <a:r>
              <a:rPr kumimoji="1" lang="ja-JP" altLang="en-US" sz="1400">
                <a:solidFill>
                  <a:sysClr val="windowText" lastClr="000000"/>
                </a:solidFill>
              </a:rPr>
              <a:t>メールで報告書を提出する</a:t>
            </a:r>
          </a:p>
        </xdr:txBody>
      </xdr:sp>
      <xdr:sp macro="" textlink="">
        <xdr:nvSpPr>
          <xdr:cNvPr id="29" name="山形 28">
            <a:extLst>
              <a:ext uri="{FF2B5EF4-FFF2-40B4-BE49-F238E27FC236}">
                <a16:creationId xmlns:a16="http://schemas.microsoft.com/office/drawing/2014/main" id="{00000000-0008-0000-0000-00001D000000}"/>
              </a:ext>
            </a:extLst>
          </xdr:cNvPr>
          <xdr:cNvSpPr/>
        </xdr:nvSpPr>
        <xdr:spPr>
          <a:xfrm>
            <a:off x="1131884" y="704262"/>
            <a:ext cx="122933" cy="514350"/>
          </a:xfrm>
          <a:prstGeom prst="chevron">
            <a:avLst>
              <a:gd name="adj" fmla="val 71657"/>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 name="山形 29">
            <a:extLst>
              <a:ext uri="{FF2B5EF4-FFF2-40B4-BE49-F238E27FC236}">
                <a16:creationId xmlns:a16="http://schemas.microsoft.com/office/drawing/2014/main" id="{00000000-0008-0000-0000-00001E000000}"/>
              </a:ext>
            </a:extLst>
          </xdr:cNvPr>
          <xdr:cNvSpPr/>
        </xdr:nvSpPr>
        <xdr:spPr>
          <a:xfrm>
            <a:off x="1194752" y="714375"/>
            <a:ext cx="125195" cy="514350"/>
          </a:xfrm>
          <a:prstGeom prst="chevron">
            <a:avLst>
              <a:gd name="adj" fmla="val 71657"/>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xdr:col>
      <xdr:colOff>327621</xdr:colOff>
      <xdr:row>30</xdr:row>
      <xdr:rowOff>107020</xdr:rowOff>
    </xdr:from>
    <xdr:to>
      <xdr:col>9</xdr:col>
      <xdr:colOff>544286</xdr:colOff>
      <xdr:row>34</xdr:row>
      <xdr:rowOff>130629</xdr:rowOff>
    </xdr:to>
    <xdr:sp macro="" textlink="">
      <xdr:nvSpPr>
        <xdr:cNvPr id="31" name="Text Box 2">
          <a:extLst>
            <a:ext uri="{FF2B5EF4-FFF2-40B4-BE49-F238E27FC236}">
              <a16:creationId xmlns:a16="http://schemas.microsoft.com/office/drawing/2014/main" id="{00000000-0008-0000-0000-00001F000000}"/>
            </a:ext>
          </a:extLst>
        </xdr:cNvPr>
        <xdr:cNvSpPr txBox="1">
          <a:spLocks noChangeArrowheads="1"/>
        </xdr:cNvSpPr>
      </xdr:nvSpPr>
      <xdr:spPr bwMode="auto">
        <a:xfrm>
          <a:off x="523564" y="9240134"/>
          <a:ext cx="5528893" cy="1242809"/>
        </a:xfrm>
        <a:prstGeom prst="rect">
          <a:avLst/>
        </a:prstGeom>
        <a:solidFill>
          <a:srgbClr val="FFFFFF"/>
        </a:solidFill>
        <a:ln w="9525">
          <a:solidFill>
            <a:schemeClr val="accent6">
              <a:lumMod val="75000"/>
            </a:schemeClr>
          </a:solidFill>
          <a:miter lim="800000"/>
          <a:headEnd/>
          <a:tailEnd/>
        </a:ln>
      </xdr:spPr>
      <xdr:txBody>
        <a:bodyPr vertOverflow="clip" wrap="square" lIns="0" tIns="0" rIns="0" bIns="0" anchor="ctr" anchorCtr="1" upright="1"/>
        <a:lstStyle/>
        <a:p>
          <a:pPr rtl="0"/>
          <a:r>
            <a:rPr lang="ja-JP" altLang="en-US" sz="1100" b="0" i="0" u="none" strike="noStrike" baseline="0">
              <a:solidFill>
                <a:srgbClr val="000000"/>
              </a:solidFill>
              <a:latin typeface="游ゴシック"/>
              <a:ea typeface="游ゴシック"/>
            </a:rPr>
            <a:t> </a:t>
          </a:r>
          <a:r>
            <a:rPr lang="ja-JP" altLang="en-US" sz="1100" b="1" i="0" u="none" strike="noStrike" baseline="0">
              <a:solidFill>
                <a:srgbClr val="000000"/>
              </a:solidFill>
              <a:latin typeface="游ゴシック"/>
              <a:ea typeface="游ゴシック"/>
            </a:rPr>
            <a:t>宛先</a:t>
          </a:r>
          <a:r>
            <a:rPr lang="ja-JP" altLang="en-US" sz="1100" b="0" i="0" u="none" strike="noStrike" baseline="0">
              <a:solidFill>
                <a:srgbClr val="000000"/>
              </a:solidFill>
              <a:latin typeface="游ゴシック"/>
              <a:ea typeface="游ゴシック"/>
            </a:rPr>
            <a:t>：東京都保健医療局感染症対策部 検査事業調整担当　宛</a:t>
          </a:r>
        </a:p>
        <a:p>
          <a:pPr rtl="0"/>
          <a:r>
            <a:rPr lang="en-US" altLang="ja-JP" sz="1100" b="1" i="0" u="none" strike="noStrike" baseline="0">
              <a:solidFill>
                <a:srgbClr val="000000"/>
              </a:solidFill>
              <a:latin typeface="游ゴシック"/>
              <a:ea typeface="游ゴシック"/>
            </a:rPr>
            <a:t>Mail</a:t>
          </a:r>
          <a:r>
            <a:rPr lang="ja-JP" altLang="en-US" sz="1100" b="0" i="0" u="none" strike="noStrike" baseline="0">
              <a:solidFill>
                <a:srgbClr val="000000"/>
              </a:solidFill>
              <a:latin typeface="游ゴシック"/>
              <a:ea typeface="游ゴシック"/>
            </a:rPr>
            <a:t>：</a:t>
          </a:r>
          <a:r>
            <a:rPr lang="en-US" altLang="ja-JP" sz="1100" b="0" i="0" u="none" strike="noStrike" baseline="0">
              <a:solidFill>
                <a:srgbClr val="000000"/>
              </a:solidFill>
              <a:latin typeface="游ゴシック"/>
              <a:ea typeface="游ゴシック"/>
            </a:rPr>
            <a:t>tocho-muryokensa@section.metro.tokyo.jp</a:t>
          </a:r>
        </a:p>
        <a:p>
          <a:pPr rtl="0"/>
          <a:r>
            <a:rPr lang="ja-JP" altLang="en-US" sz="1100" b="1" i="0" u="none" strike="noStrike" baseline="0">
              <a:solidFill>
                <a:srgbClr val="000000"/>
              </a:solidFill>
              <a:latin typeface="游ゴシック"/>
              <a:ea typeface="游ゴシック"/>
            </a:rPr>
            <a:t>件名</a:t>
          </a:r>
          <a:r>
            <a:rPr lang="ja-JP" altLang="en-US" sz="1100" b="0" i="0" u="none" strike="noStrike" baseline="0">
              <a:solidFill>
                <a:srgbClr val="000000"/>
              </a:solidFill>
              <a:latin typeface="游ゴシック"/>
              <a:ea typeface="游ゴシック"/>
            </a:rPr>
            <a:t>：</a:t>
          </a:r>
          <a:r>
            <a:rPr lang="en-US" altLang="ja-JP" sz="1100" b="0" i="0" u="none" strike="noStrike" baseline="0">
              <a:solidFill>
                <a:srgbClr val="000000"/>
              </a:solidFill>
              <a:latin typeface="游ゴシック"/>
              <a:ea typeface="游ゴシック"/>
            </a:rPr>
            <a:t>[</a:t>
          </a:r>
          <a:r>
            <a:rPr lang="ja-JP" altLang="en-US" sz="1100" b="0" i="0" u="none" strike="noStrike" baseline="0">
              <a:solidFill>
                <a:srgbClr val="000000"/>
              </a:solidFill>
              <a:latin typeface="游ゴシック"/>
              <a:ea typeface="游ゴシック"/>
            </a:rPr>
            <a:t>〇〇〇</a:t>
          </a:r>
          <a:r>
            <a:rPr lang="en-US" altLang="ja-JP" sz="1100" b="0" i="0" u="none" strike="noStrike" baseline="0">
              <a:solidFill>
                <a:srgbClr val="000000"/>
              </a:solidFill>
              <a:latin typeface="游ゴシック"/>
              <a:ea typeface="游ゴシック"/>
            </a:rPr>
            <a:t>]</a:t>
          </a:r>
          <a:r>
            <a:rPr lang="ja-JP" altLang="en-US" sz="1100" b="0" i="0" u="none" strike="noStrike" baseline="0">
              <a:solidFill>
                <a:srgbClr val="000000"/>
              </a:solidFill>
              <a:latin typeface="游ゴシック"/>
              <a:ea typeface="游ゴシック"/>
            </a:rPr>
            <a:t>Ｒ</a:t>
          </a:r>
          <a:r>
            <a:rPr lang="en-US" altLang="ja-JP" sz="1100" b="0" i="0" u="none" strike="noStrike" baseline="0">
              <a:solidFill>
                <a:srgbClr val="000000"/>
              </a:solidFill>
              <a:latin typeface="游ゴシック"/>
              <a:ea typeface="游ゴシック"/>
            </a:rPr>
            <a:t>5</a:t>
          </a:r>
          <a:r>
            <a:rPr lang="ja-JP" altLang="en-US" sz="1100" b="0" i="0" u="none" strike="noStrike" baseline="0">
              <a:solidFill>
                <a:srgbClr val="000000"/>
              </a:solidFill>
              <a:latin typeface="游ゴシック"/>
              <a:ea typeface="游ゴシック"/>
            </a:rPr>
            <a:t>年度消費税及び地方消費税に係る仕入控除税額の報告について</a:t>
          </a:r>
          <a:endParaRPr lang="en-US" altLang="ja-JP" sz="1100" b="0" i="0" u="none" strike="noStrike" baseline="0">
            <a:solidFill>
              <a:srgbClr val="000000"/>
            </a:solidFill>
            <a:latin typeface="游ゴシック"/>
            <a:ea typeface="游ゴシック"/>
          </a:endParaRPr>
        </a:p>
        <a:p>
          <a:pPr rtl="0"/>
          <a:r>
            <a:rPr lang="ja-JP" altLang="en-US" sz="1100" b="0" i="0" u="none" strike="noStrike" baseline="0">
              <a:solidFill>
                <a:srgbClr val="000000"/>
              </a:solidFill>
              <a:latin typeface="游ゴシック"/>
              <a:ea typeface="游ゴシック"/>
            </a:rPr>
            <a:t>　　　</a:t>
          </a:r>
          <a:r>
            <a:rPr lang="en-US" altLang="ja-JP" sz="1100" b="0" i="0" u="none" strike="noStrike" baseline="0">
              <a:solidFill>
                <a:srgbClr val="000000"/>
              </a:solidFill>
              <a:latin typeface="游ゴシック"/>
              <a:ea typeface="游ゴシック"/>
            </a:rPr>
            <a:t>※[</a:t>
          </a:r>
          <a:r>
            <a:rPr lang="ja-JP" altLang="en-US" sz="1100" b="0" i="0" u="none" strike="noStrike" baseline="0">
              <a:solidFill>
                <a:srgbClr val="000000"/>
              </a:solidFill>
              <a:latin typeface="游ゴシック"/>
              <a:ea typeface="游ゴシック"/>
            </a:rPr>
            <a:t>〇〇〇</a:t>
          </a:r>
          <a:r>
            <a:rPr lang="en-US" altLang="ja-JP" sz="1100" b="0" i="0" u="none" strike="noStrike" baseline="0">
              <a:solidFill>
                <a:srgbClr val="000000"/>
              </a:solidFill>
              <a:latin typeface="游ゴシック"/>
              <a:ea typeface="游ゴシック"/>
            </a:rPr>
            <a:t>]</a:t>
          </a:r>
          <a:r>
            <a:rPr lang="ja-JP" altLang="en-US" sz="1100" b="0" i="0" u="none" strike="noStrike" baseline="0">
              <a:solidFill>
                <a:srgbClr val="000000"/>
              </a:solidFill>
              <a:latin typeface="游ゴシック"/>
              <a:ea typeface="游ゴシック"/>
            </a:rPr>
            <a:t>に貴社名を記入して送信してください。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42333</xdr:colOff>
      <xdr:row>35</xdr:row>
      <xdr:rowOff>152400</xdr:rowOff>
    </xdr:from>
    <xdr:to>
      <xdr:col>10</xdr:col>
      <xdr:colOff>524933</xdr:colOff>
      <xdr:row>41</xdr:row>
      <xdr:rowOff>0</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a:off x="5985933" y="8178800"/>
          <a:ext cx="1151467" cy="973667"/>
        </a:xfrm>
        <a:prstGeom prst="straightConnector1">
          <a:avLst/>
        </a:prstGeom>
        <a:ln>
          <a:no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78615</xdr:colOff>
      <xdr:row>55</xdr:row>
      <xdr:rowOff>108856</xdr:rowOff>
    </xdr:from>
    <xdr:to>
      <xdr:col>2</xdr:col>
      <xdr:colOff>67732</xdr:colOff>
      <xdr:row>92</xdr:row>
      <xdr:rowOff>8466</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78615" y="6941456"/>
          <a:ext cx="818850" cy="6156477"/>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89845</xdr:colOff>
      <xdr:row>53</xdr:row>
      <xdr:rowOff>82815</xdr:rowOff>
    </xdr:from>
    <xdr:to>
      <xdr:col>8</xdr:col>
      <xdr:colOff>244929</xdr:colOff>
      <xdr:row>55</xdr:row>
      <xdr:rowOff>104588</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225916" y="12819101"/>
          <a:ext cx="2808477" cy="634094"/>
        </a:xfrm>
        <a:prstGeom prst="wedgeRoundRectCallout">
          <a:avLst>
            <a:gd name="adj1" fmla="val -34720"/>
            <a:gd name="adj2" fmla="val 68732"/>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３か所から該当するものにプルダウンで「〇」を選択</a:t>
          </a:r>
        </a:p>
      </xdr:txBody>
    </xdr:sp>
    <xdr:clientData/>
  </xdr:twoCellAnchor>
  <xdr:twoCellAnchor>
    <xdr:from>
      <xdr:col>11</xdr:col>
      <xdr:colOff>59531</xdr:colOff>
      <xdr:row>31</xdr:row>
      <xdr:rowOff>114300</xdr:rowOff>
    </xdr:from>
    <xdr:to>
      <xdr:col>21</xdr:col>
      <xdr:colOff>232833</xdr:colOff>
      <xdr:row>31</xdr:row>
      <xdr:rowOff>114300</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3976687" y="7805738"/>
          <a:ext cx="3387990" cy="0"/>
        </a:xfrm>
        <a:prstGeom prst="straightConnector1">
          <a:avLst/>
        </a:prstGeom>
        <a:ln w="6350">
          <a:prstDash val="soli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287867</xdr:colOff>
      <xdr:row>36</xdr:row>
      <xdr:rowOff>114300</xdr:rowOff>
    </xdr:from>
    <xdr:to>
      <xdr:col>23</xdr:col>
      <xdr:colOff>38100</xdr:colOff>
      <xdr:row>36</xdr:row>
      <xdr:rowOff>114300</xdr:rowOff>
    </xdr:to>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a:off x="7425267" y="6650567"/>
          <a:ext cx="393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104775</xdr:colOff>
      <xdr:row>103</xdr:row>
      <xdr:rowOff>0</xdr:rowOff>
    </xdr:from>
    <xdr:to>
      <xdr:col>32</xdr:col>
      <xdr:colOff>104775</xdr:colOff>
      <xdr:row>103</xdr:row>
      <xdr:rowOff>219076</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V="1">
          <a:off x="10848975" y="17583150"/>
          <a:ext cx="0" cy="2190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74082</xdr:colOff>
      <xdr:row>28</xdr:row>
      <xdr:rowOff>212725</xdr:rowOff>
    </xdr:from>
    <xdr:to>
      <xdr:col>12</xdr:col>
      <xdr:colOff>73106</xdr:colOff>
      <xdr:row>29</xdr:row>
      <xdr:rowOff>114949</xdr:rowOff>
    </xdr:to>
    <xdr:cxnSp macro="">
      <xdr:nvCxnSpPr>
        <xdr:cNvPr id="20" name="カギ線コネクタ 19">
          <a:extLst>
            <a:ext uri="{FF2B5EF4-FFF2-40B4-BE49-F238E27FC236}">
              <a16:creationId xmlns:a16="http://schemas.microsoft.com/office/drawing/2014/main" id="{00000000-0008-0000-0200-000014000000}"/>
            </a:ext>
          </a:extLst>
        </xdr:cNvPr>
        <xdr:cNvCxnSpPr/>
      </xdr:nvCxnSpPr>
      <xdr:spPr>
        <a:xfrm>
          <a:off x="4063999" y="7546975"/>
          <a:ext cx="327107" cy="145641"/>
        </a:xfrm>
        <a:prstGeom prst="bentConnector3">
          <a:avLst>
            <a:gd name="adj1" fmla="val 470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297656</xdr:colOff>
      <xdr:row>28</xdr:row>
      <xdr:rowOff>114300</xdr:rowOff>
    </xdr:from>
    <xdr:to>
      <xdr:col>15</xdr:col>
      <xdr:colOff>313267</xdr:colOff>
      <xdr:row>28</xdr:row>
      <xdr:rowOff>114300</xdr:rowOff>
    </xdr:to>
    <xdr:cxnSp macro="">
      <xdr:nvCxnSpPr>
        <xdr:cNvPr id="39" name="直線矢印コネクタ 38">
          <a:extLst>
            <a:ext uri="{FF2B5EF4-FFF2-40B4-BE49-F238E27FC236}">
              <a16:creationId xmlns:a16="http://schemas.microsoft.com/office/drawing/2014/main" id="{00000000-0008-0000-0200-000027000000}"/>
            </a:ext>
          </a:extLst>
        </xdr:cNvPr>
        <xdr:cNvCxnSpPr/>
      </xdr:nvCxnSpPr>
      <xdr:spPr>
        <a:xfrm>
          <a:off x="4539456" y="6692900"/>
          <a:ext cx="9808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74083</xdr:colOff>
      <xdr:row>23</xdr:row>
      <xdr:rowOff>54536</xdr:rowOff>
    </xdr:from>
    <xdr:to>
      <xdr:col>17</xdr:col>
      <xdr:colOff>268816</xdr:colOff>
      <xdr:row>23</xdr:row>
      <xdr:rowOff>173070</xdr:rowOff>
    </xdr:to>
    <xdr:sp macro="" textlink="">
      <xdr:nvSpPr>
        <xdr:cNvPr id="12" name="左矢印 11">
          <a:extLst>
            <a:ext uri="{FF2B5EF4-FFF2-40B4-BE49-F238E27FC236}">
              <a16:creationId xmlns:a16="http://schemas.microsoft.com/office/drawing/2014/main" id="{00000000-0008-0000-0200-00000C000000}"/>
            </a:ext>
          </a:extLst>
        </xdr:cNvPr>
        <xdr:cNvSpPr/>
      </xdr:nvSpPr>
      <xdr:spPr>
        <a:xfrm>
          <a:off x="5937001" y="5514042"/>
          <a:ext cx="194733" cy="118534"/>
        </a:xfrm>
        <a:prstGeom prst="lef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281668</xdr:colOff>
      <xdr:row>31</xdr:row>
      <xdr:rowOff>223573</xdr:rowOff>
    </xdr:from>
    <xdr:to>
      <xdr:col>10</xdr:col>
      <xdr:colOff>223157</xdr:colOff>
      <xdr:row>32</xdr:row>
      <xdr:rowOff>136072</xdr:rowOff>
    </xdr:to>
    <xdr:cxnSp macro="">
      <xdr:nvCxnSpPr>
        <xdr:cNvPr id="10" name="カギ線コネクタ 9">
          <a:extLst>
            <a:ext uri="{FF2B5EF4-FFF2-40B4-BE49-F238E27FC236}">
              <a16:creationId xmlns:a16="http://schemas.microsoft.com/office/drawing/2014/main" id="{00000000-0008-0000-0200-00000A000000}"/>
            </a:ext>
          </a:extLst>
        </xdr:cNvPr>
        <xdr:cNvCxnSpPr/>
      </xdr:nvCxnSpPr>
      <xdr:spPr>
        <a:xfrm>
          <a:off x="3577318" y="7853098"/>
          <a:ext cx="265339" cy="150624"/>
        </a:xfrm>
        <a:prstGeom prst="bentConnector3">
          <a:avLst>
            <a:gd name="adj1" fmla="val -3846"/>
          </a:avLst>
        </a:prstGeom>
        <a:ln>
          <a:solidFill>
            <a:schemeClr val="tx1"/>
          </a:solidFill>
          <a:prstDash val="soli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313756</xdr:colOff>
      <xdr:row>18</xdr:row>
      <xdr:rowOff>233081</xdr:rowOff>
    </xdr:from>
    <xdr:to>
      <xdr:col>17</xdr:col>
      <xdr:colOff>53779</xdr:colOff>
      <xdr:row>21</xdr:row>
      <xdr:rowOff>46940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97732" y="4482352"/>
          <a:ext cx="3818965" cy="54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記入不要です。報告書原本をご依頼する際に、都からご案内いたします。</a:t>
          </a:r>
        </a:p>
      </xdr:txBody>
    </xdr:sp>
    <xdr:clientData/>
  </xdr:twoCellAnchor>
  <xdr:twoCellAnchor>
    <xdr:from>
      <xdr:col>17</xdr:col>
      <xdr:colOff>74081</xdr:colOff>
      <xdr:row>22</xdr:row>
      <xdr:rowOff>72463</xdr:rowOff>
    </xdr:from>
    <xdr:to>
      <xdr:col>17</xdr:col>
      <xdr:colOff>268814</xdr:colOff>
      <xdr:row>22</xdr:row>
      <xdr:rowOff>190997</xdr:rowOff>
    </xdr:to>
    <xdr:sp macro="" textlink="">
      <xdr:nvSpPr>
        <xdr:cNvPr id="13" name="左矢印 12">
          <a:extLst>
            <a:ext uri="{FF2B5EF4-FFF2-40B4-BE49-F238E27FC236}">
              <a16:creationId xmlns:a16="http://schemas.microsoft.com/office/drawing/2014/main" id="{00000000-0008-0000-0200-00000D000000}"/>
            </a:ext>
          </a:extLst>
        </xdr:cNvPr>
        <xdr:cNvSpPr/>
      </xdr:nvSpPr>
      <xdr:spPr>
        <a:xfrm>
          <a:off x="5936999" y="5289922"/>
          <a:ext cx="194733" cy="118534"/>
        </a:xfrm>
        <a:prstGeom prst="lef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78615</xdr:colOff>
      <xdr:row>55</xdr:row>
      <xdr:rowOff>108856</xdr:rowOff>
    </xdr:from>
    <xdr:to>
      <xdr:col>2</xdr:col>
      <xdr:colOff>67732</xdr:colOff>
      <xdr:row>92</xdr:row>
      <xdr:rowOff>8466</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78615" y="8361316"/>
          <a:ext cx="819697" cy="6155630"/>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85725</xdr:colOff>
      <xdr:row>103</xdr:row>
      <xdr:rowOff>9525</xdr:rowOff>
    </xdr:from>
    <xdr:to>
      <xdr:col>32</xdr:col>
      <xdr:colOff>85725</xdr:colOff>
      <xdr:row>103</xdr:row>
      <xdr:rowOff>228601</xdr:rowOff>
    </xdr:to>
    <xdr:cxnSp macro="">
      <xdr:nvCxnSpPr>
        <xdr:cNvPr id="13" name="直線矢印コネクタ 12">
          <a:extLst>
            <a:ext uri="{FF2B5EF4-FFF2-40B4-BE49-F238E27FC236}">
              <a16:creationId xmlns:a16="http://schemas.microsoft.com/office/drawing/2014/main" id="{00000000-0008-0000-0300-00000D000000}"/>
            </a:ext>
          </a:extLst>
        </xdr:cNvPr>
        <xdr:cNvCxnSpPr/>
      </xdr:nvCxnSpPr>
      <xdr:spPr>
        <a:xfrm flipV="1">
          <a:off x="10829925" y="17592675"/>
          <a:ext cx="0" cy="2190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95250</xdr:colOff>
      <xdr:row>31</xdr:row>
      <xdr:rowOff>114300</xdr:rowOff>
    </xdr:from>
    <xdr:to>
      <xdr:col>21</xdr:col>
      <xdr:colOff>232833</xdr:colOff>
      <xdr:row>31</xdr:row>
      <xdr:rowOff>114300</xdr:rowOff>
    </xdr:to>
    <xdr:cxnSp macro="">
      <xdr:nvCxnSpPr>
        <xdr:cNvPr id="10" name="直線矢印コネクタ 9">
          <a:extLst>
            <a:ext uri="{FF2B5EF4-FFF2-40B4-BE49-F238E27FC236}">
              <a16:creationId xmlns:a16="http://schemas.microsoft.com/office/drawing/2014/main" id="{00000000-0008-0000-0300-00000A000000}"/>
            </a:ext>
          </a:extLst>
        </xdr:cNvPr>
        <xdr:cNvCxnSpPr/>
      </xdr:nvCxnSpPr>
      <xdr:spPr>
        <a:xfrm>
          <a:off x="4012406" y="7805738"/>
          <a:ext cx="3352271" cy="0"/>
        </a:xfrm>
        <a:prstGeom prst="straightConnector1">
          <a:avLst/>
        </a:prstGeom>
        <a:ln w="6350">
          <a:prstDash val="soli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287867</xdr:colOff>
      <xdr:row>36</xdr:row>
      <xdr:rowOff>114300</xdr:rowOff>
    </xdr:from>
    <xdr:to>
      <xdr:col>23</xdr:col>
      <xdr:colOff>38100</xdr:colOff>
      <xdr:row>36</xdr:row>
      <xdr:rowOff>114300</xdr:rowOff>
    </xdr:to>
    <xdr:cxnSp macro="">
      <xdr:nvCxnSpPr>
        <xdr:cNvPr id="12" name="直線矢印コネクタ 11">
          <a:extLst>
            <a:ext uri="{FF2B5EF4-FFF2-40B4-BE49-F238E27FC236}">
              <a16:creationId xmlns:a16="http://schemas.microsoft.com/office/drawing/2014/main" id="{00000000-0008-0000-0300-00000C000000}"/>
            </a:ext>
          </a:extLst>
        </xdr:cNvPr>
        <xdr:cNvCxnSpPr/>
      </xdr:nvCxnSpPr>
      <xdr:spPr>
        <a:xfrm>
          <a:off x="7469717" y="8934450"/>
          <a:ext cx="39793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312207</xdr:colOff>
      <xdr:row>28</xdr:row>
      <xdr:rowOff>212725</xdr:rowOff>
    </xdr:from>
    <xdr:to>
      <xdr:col>11</xdr:col>
      <xdr:colOff>311231</xdr:colOff>
      <xdr:row>29</xdr:row>
      <xdr:rowOff>114949</xdr:rowOff>
    </xdr:to>
    <xdr:cxnSp macro="">
      <xdr:nvCxnSpPr>
        <xdr:cNvPr id="14" name="カギ線コネクタ 13">
          <a:extLst>
            <a:ext uri="{FF2B5EF4-FFF2-40B4-BE49-F238E27FC236}">
              <a16:creationId xmlns:a16="http://schemas.microsoft.com/office/drawing/2014/main" id="{00000000-0008-0000-0300-00000E000000}"/>
            </a:ext>
          </a:extLst>
        </xdr:cNvPr>
        <xdr:cNvCxnSpPr/>
      </xdr:nvCxnSpPr>
      <xdr:spPr>
        <a:xfrm>
          <a:off x="3884082" y="7038975"/>
          <a:ext cx="316524" cy="140349"/>
        </a:xfrm>
        <a:prstGeom prst="bentConnector3">
          <a:avLst>
            <a:gd name="adj1" fmla="val 470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28</xdr:row>
      <xdr:rowOff>114300</xdr:rowOff>
    </xdr:from>
    <xdr:to>
      <xdr:col>15</xdr:col>
      <xdr:colOff>211667</xdr:colOff>
      <xdr:row>28</xdr:row>
      <xdr:rowOff>114300</xdr:rowOff>
    </xdr:to>
    <xdr:cxnSp macro="">
      <xdr:nvCxnSpPr>
        <xdr:cNvPr id="15" name="直線矢印コネクタ 14">
          <a:extLst>
            <a:ext uri="{FF2B5EF4-FFF2-40B4-BE49-F238E27FC236}">
              <a16:creationId xmlns:a16="http://schemas.microsoft.com/office/drawing/2014/main" id="{00000000-0008-0000-0300-00000F000000}"/>
            </a:ext>
          </a:extLst>
        </xdr:cNvPr>
        <xdr:cNvCxnSpPr/>
      </xdr:nvCxnSpPr>
      <xdr:spPr>
        <a:xfrm>
          <a:off x="4563533" y="6692900"/>
          <a:ext cx="85513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76199</xdr:colOff>
      <xdr:row>23</xdr:row>
      <xdr:rowOff>67732</xdr:rowOff>
    </xdr:from>
    <xdr:to>
      <xdr:col>17</xdr:col>
      <xdr:colOff>270932</xdr:colOff>
      <xdr:row>23</xdr:row>
      <xdr:rowOff>186266</xdr:rowOff>
    </xdr:to>
    <xdr:sp macro="" textlink="">
      <xdr:nvSpPr>
        <xdr:cNvPr id="18" name="左矢印 17">
          <a:extLst>
            <a:ext uri="{FF2B5EF4-FFF2-40B4-BE49-F238E27FC236}">
              <a16:creationId xmlns:a16="http://schemas.microsoft.com/office/drawing/2014/main" id="{00000000-0008-0000-0300-000012000000}"/>
            </a:ext>
          </a:extLst>
        </xdr:cNvPr>
        <xdr:cNvSpPr/>
      </xdr:nvSpPr>
      <xdr:spPr>
        <a:xfrm>
          <a:off x="5962649" y="5763682"/>
          <a:ext cx="194733" cy="118534"/>
        </a:xfrm>
        <a:prstGeom prst="lef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81642</xdr:colOff>
      <xdr:row>53</xdr:row>
      <xdr:rowOff>81643</xdr:rowOff>
    </xdr:from>
    <xdr:to>
      <xdr:col>8</xdr:col>
      <xdr:colOff>236726</xdr:colOff>
      <xdr:row>55</xdr:row>
      <xdr:rowOff>103416</xdr:rowOff>
    </xdr:to>
    <xdr:sp macro="" textlink="">
      <xdr:nvSpPr>
        <xdr:cNvPr id="19" name="角丸四角形吹き出し 18">
          <a:extLst>
            <a:ext uri="{FF2B5EF4-FFF2-40B4-BE49-F238E27FC236}">
              <a16:creationId xmlns:a16="http://schemas.microsoft.com/office/drawing/2014/main" id="{00000000-0008-0000-0300-000013000000}"/>
            </a:ext>
          </a:extLst>
        </xdr:cNvPr>
        <xdr:cNvSpPr/>
      </xdr:nvSpPr>
      <xdr:spPr>
        <a:xfrm>
          <a:off x="217713" y="12817929"/>
          <a:ext cx="2808477" cy="634094"/>
        </a:xfrm>
        <a:prstGeom prst="wedgeRoundRectCallout">
          <a:avLst>
            <a:gd name="adj1" fmla="val -34720"/>
            <a:gd name="adj2" fmla="val 68732"/>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３か所から該当するものにプルダウンで「〇」を選択</a:t>
          </a:r>
        </a:p>
      </xdr:txBody>
    </xdr:sp>
    <xdr:clientData/>
  </xdr:twoCellAnchor>
  <xdr:twoCellAnchor>
    <xdr:from>
      <xdr:col>9</xdr:col>
      <xdr:colOff>287866</xdr:colOff>
      <xdr:row>32</xdr:row>
      <xdr:rowOff>0</xdr:rowOff>
    </xdr:from>
    <xdr:to>
      <xdr:col>10</xdr:col>
      <xdr:colOff>223308</xdr:colOff>
      <xdr:row>32</xdr:row>
      <xdr:rowOff>141099</xdr:rowOff>
    </xdr:to>
    <xdr:cxnSp macro="">
      <xdr:nvCxnSpPr>
        <xdr:cNvPr id="20" name="カギ線コネクタ 19">
          <a:extLst>
            <a:ext uri="{FF2B5EF4-FFF2-40B4-BE49-F238E27FC236}">
              <a16:creationId xmlns:a16="http://schemas.microsoft.com/office/drawing/2014/main" id="{00000000-0008-0000-0300-000014000000}"/>
            </a:ext>
          </a:extLst>
        </xdr:cNvPr>
        <xdr:cNvCxnSpPr/>
      </xdr:nvCxnSpPr>
      <xdr:spPr>
        <a:xfrm>
          <a:off x="3564466" y="7493000"/>
          <a:ext cx="257175" cy="141099"/>
        </a:xfrm>
        <a:prstGeom prst="bentConnector3">
          <a:avLst>
            <a:gd name="adj1" fmla="val -3846"/>
          </a:avLst>
        </a:prstGeom>
        <a:ln>
          <a:solidFill>
            <a:schemeClr val="tx1"/>
          </a:solidFill>
          <a:prstDash val="soli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10886</xdr:colOff>
      <xdr:row>18</xdr:row>
      <xdr:rowOff>228600</xdr:rowOff>
    </xdr:from>
    <xdr:to>
      <xdr:col>17</xdr:col>
      <xdr:colOff>150479</xdr:colOff>
      <xdr:row>21</xdr:row>
      <xdr:rowOff>50143</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2100943" y="4299857"/>
          <a:ext cx="3818965" cy="54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記入不要です。報告書原本をご依頼する際に、都からご案内いたします。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139400</xdr:colOff>
      <xdr:row>17</xdr:row>
      <xdr:rowOff>161363</xdr:rowOff>
    </xdr:from>
    <xdr:to>
      <xdr:col>1</xdr:col>
      <xdr:colOff>139400</xdr:colOff>
      <xdr:row>20</xdr:row>
      <xdr:rowOff>77544</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a:off x="811753" y="4858869"/>
          <a:ext cx="0" cy="61542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10886</xdr:colOff>
      <xdr:row>0</xdr:row>
      <xdr:rowOff>329837</xdr:rowOff>
    </xdr:from>
    <xdr:to>
      <xdr:col>15</xdr:col>
      <xdr:colOff>10884</xdr:colOff>
      <xdr:row>18</xdr:row>
      <xdr:rowOff>87086</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9187543" y="329837"/>
          <a:ext cx="805541" cy="429659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solidFill>
                <a:schemeClr val="bg1">
                  <a:lumMod val="75000"/>
                </a:schemeClr>
              </a:solidFill>
            </a:rPr>
            <a:t>計算シートを</a:t>
          </a:r>
          <a:r>
            <a:rPr kumimoji="1" lang="en-US" altLang="ja-JP" sz="1400" b="1">
              <a:solidFill>
                <a:schemeClr val="bg1">
                  <a:lumMod val="75000"/>
                </a:schemeClr>
              </a:solidFill>
            </a:rPr>
            <a:t>2</a:t>
          </a:r>
          <a:r>
            <a:rPr kumimoji="1" lang="ja-JP" altLang="en-US" sz="1400" b="1">
              <a:solidFill>
                <a:schemeClr val="bg1">
                  <a:lumMod val="75000"/>
                </a:schemeClr>
              </a:solidFill>
            </a:rPr>
            <a:t>枚</a:t>
          </a:r>
          <a:r>
            <a:rPr kumimoji="1" lang="ja-JP" altLang="en-US" sz="1100">
              <a:solidFill>
                <a:schemeClr val="bg1">
                  <a:lumMod val="75000"/>
                </a:schemeClr>
              </a:solidFill>
            </a:rPr>
            <a:t>記入した方は、</a:t>
          </a:r>
          <a:endParaRPr kumimoji="1" lang="en-US" altLang="ja-JP" sz="1100">
            <a:solidFill>
              <a:schemeClr val="bg1">
                <a:lumMod val="75000"/>
              </a:schemeClr>
            </a:solidFill>
          </a:endParaRPr>
        </a:p>
        <a:p>
          <a:r>
            <a:rPr kumimoji="1" lang="ja-JP" altLang="en-US" sz="1100">
              <a:solidFill>
                <a:schemeClr val="bg1">
                  <a:lumMod val="75000"/>
                </a:schemeClr>
              </a:solidFill>
            </a:rPr>
            <a:t>右のチェックシートもご利用ください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66675</xdr:colOff>
      <xdr:row>3</xdr:row>
      <xdr:rowOff>66675</xdr:rowOff>
    </xdr:from>
    <xdr:ext cx="5886450" cy="8124825"/>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781050"/>
          <a:ext cx="5886450" cy="8124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127000</xdr:colOff>
      <xdr:row>17</xdr:row>
      <xdr:rowOff>165100</xdr:rowOff>
    </xdr:from>
    <xdr:to>
      <xdr:col>7</xdr:col>
      <xdr:colOff>508000</xdr:colOff>
      <xdr:row>28</xdr:row>
      <xdr:rowOff>69850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812800" y="4213225"/>
          <a:ext cx="4495800" cy="2524125"/>
        </a:xfrm>
        <a:prstGeom prst="rect">
          <a:avLst/>
        </a:prstGeom>
        <a:noFill/>
        <a:ln w="31750" cmpd="sng">
          <a:solidFill>
            <a:schemeClr val="tx1">
              <a:alpha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800">
              <a:solidFill>
                <a:schemeClr val="tx1">
                  <a:alpha val="50000"/>
                </a:schemeClr>
              </a:solidFill>
              <a:latin typeface="HGS創英角ｺﾞｼｯｸUB" panose="020B0900000000000000" pitchFamily="50" charset="-128"/>
              <a:ea typeface="HGS創英角ｺﾞｼｯｸUB" panose="020B0900000000000000" pitchFamily="50" charset="-128"/>
            </a:rPr>
            <a:t>参考</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285751</xdr:colOff>
      <xdr:row>3</xdr:row>
      <xdr:rowOff>104776</xdr:rowOff>
    </xdr:from>
    <xdr:ext cx="5743574" cy="7680250"/>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1" y="819151"/>
          <a:ext cx="5743574" cy="7680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285750</xdr:colOff>
      <xdr:row>17</xdr:row>
      <xdr:rowOff>120650</xdr:rowOff>
    </xdr:from>
    <xdr:to>
      <xdr:col>8</xdr:col>
      <xdr:colOff>6350</xdr:colOff>
      <xdr:row>28</xdr:row>
      <xdr:rowOff>25400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971550" y="4168775"/>
          <a:ext cx="4521200" cy="2524125"/>
        </a:xfrm>
        <a:prstGeom prst="rect">
          <a:avLst/>
        </a:prstGeom>
        <a:noFill/>
        <a:ln w="31750" cmpd="sng">
          <a:solidFill>
            <a:schemeClr val="tx1">
              <a:alpha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800">
              <a:solidFill>
                <a:schemeClr val="tx1">
                  <a:alpha val="50000"/>
                </a:schemeClr>
              </a:solidFill>
              <a:latin typeface="HGS創英角ｺﾞｼｯｸUB" panose="020B0900000000000000" pitchFamily="50" charset="-128"/>
              <a:ea typeface="HGS創英角ｺﾞｼｯｸUB" panose="020B0900000000000000" pitchFamily="50" charset="-128"/>
            </a:rPr>
            <a:t>参考</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16</xdr:col>
      <xdr:colOff>67490</xdr:colOff>
      <xdr:row>3</xdr:row>
      <xdr:rowOff>3810</xdr:rowOff>
    </xdr:from>
    <xdr:ext cx="5034807" cy="7728858"/>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6450" y="689610"/>
          <a:ext cx="5034807" cy="77288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14423</xdr:colOff>
      <xdr:row>3</xdr:row>
      <xdr:rowOff>21773</xdr:rowOff>
    </xdr:from>
    <xdr:ext cx="5317835" cy="7726136"/>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78903" y="707573"/>
          <a:ext cx="5317835" cy="77261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77016</xdr:colOff>
      <xdr:row>3</xdr:row>
      <xdr:rowOff>23634</xdr:rowOff>
    </xdr:from>
    <xdr:ext cx="5239953" cy="7624670"/>
    <xdr:pic>
      <xdr:nvPicPr>
        <xdr:cNvPr id="4" name="図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016" y="709434"/>
          <a:ext cx="5239953" cy="76246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16</xdr:col>
      <xdr:colOff>353304</xdr:colOff>
      <xdr:row>12</xdr:row>
      <xdr:rowOff>171391</xdr:rowOff>
    </xdr:from>
    <xdr:to>
      <xdr:col>23</xdr:col>
      <xdr:colOff>61474</xdr:colOff>
      <xdr:row>23</xdr:row>
      <xdr:rowOff>76141</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1326104" y="3028891"/>
          <a:ext cx="4508770" cy="2524125"/>
        </a:xfrm>
        <a:prstGeom prst="rect">
          <a:avLst/>
        </a:prstGeom>
        <a:noFill/>
        <a:ln w="31750" cmpd="sng">
          <a:solidFill>
            <a:schemeClr val="tx1">
              <a:alpha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800">
              <a:solidFill>
                <a:schemeClr val="tx1">
                  <a:alpha val="50000"/>
                </a:schemeClr>
              </a:solidFill>
              <a:latin typeface="HGS創英角ｺﾞｼｯｸUB" panose="020B0900000000000000" pitchFamily="50" charset="-128"/>
              <a:ea typeface="HGS創英角ｺﾞｼｯｸUB" panose="020B0900000000000000" pitchFamily="50" charset="-128"/>
            </a:rPr>
            <a:t>参考</a:t>
          </a:r>
        </a:p>
      </xdr:txBody>
    </xdr:sp>
    <xdr:clientData/>
  </xdr:twoCellAnchor>
  <xdr:twoCellAnchor>
    <xdr:from>
      <xdr:col>0</xdr:col>
      <xdr:colOff>367997</xdr:colOff>
      <xdr:row>12</xdr:row>
      <xdr:rowOff>204106</xdr:rowOff>
    </xdr:from>
    <xdr:to>
      <xdr:col>7</xdr:col>
      <xdr:colOff>68640</xdr:colOff>
      <xdr:row>23</xdr:row>
      <xdr:rowOff>108856</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367997" y="3061606"/>
          <a:ext cx="4501243" cy="2524125"/>
        </a:xfrm>
        <a:prstGeom prst="rect">
          <a:avLst/>
        </a:prstGeom>
        <a:noFill/>
        <a:ln w="31750" cmpd="sng">
          <a:solidFill>
            <a:schemeClr val="tx1">
              <a:alpha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800">
              <a:solidFill>
                <a:schemeClr val="tx1">
                  <a:alpha val="50000"/>
                </a:schemeClr>
              </a:solidFill>
              <a:latin typeface="HGS創英角ｺﾞｼｯｸUB" panose="020B0900000000000000" pitchFamily="50" charset="-128"/>
              <a:ea typeface="HGS創英角ｺﾞｼｯｸUB" panose="020B0900000000000000" pitchFamily="50" charset="-128"/>
            </a:rPr>
            <a:t>参考</a:t>
          </a:r>
        </a:p>
      </xdr:txBody>
    </xdr:sp>
    <xdr:clientData/>
  </xdr:twoCellAnchor>
  <xdr:twoCellAnchor>
    <xdr:from>
      <xdr:col>8</xdr:col>
      <xdr:colOff>509511</xdr:colOff>
      <xdr:row>12</xdr:row>
      <xdr:rowOff>212572</xdr:rowOff>
    </xdr:from>
    <xdr:to>
      <xdr:col>15</xdr:col>
      <xdr:colOff>210154</xdr:colOff>
      <xdr:row>23</xdr:row>
      <xdr:rowOff>117322</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5995911" y="3070072"/>
          <a:ext cx="4501243" cy="2524125"/>
        </a:xfrm>
        <a:prstGeom prst="rect">
          <a:avLst/>
        </a:prstGeom>
        <a:noFill/>
        <a:ln w="31750" cmpd="sng">
          <a:solidFill>
            <a:schemeClr val="tx1">
              <a:alpha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800">
              <a:solidFill>
                <a:schemeClr val="tx1">
                  <a:alpha val="50000"/>
                </a:schemeClr>
              </a:solidFill>
              <a:latin typeface="HGS創英角ｺﾞｼｯｸUB" panose="020B0900000000000000" pitchFamily="50" charset="-128"/>
              <a:ea typeface="HGS創英角ｺﾞｼｯｸUB" panose="020B0900000000000000" pitchFamily="50" charset="-128"/>
            </a:rPr>
            <a:t>参考</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27</xdr:col>
      <xdr:colOff>269875</xdr:colOff>
      <xdr:row>1</xdr:row>
      <xdr:rowOff>63500</xdr:rowOff>
    </xdr:from>
    <xdr:ext cx="5670941" cy="4524375"/>
    <xdr:pic>
      <xdr:nvPicPr>
        <xdr:cNvPr id="2" name="図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86475" y="301625"/>
          <a:ext cx="5670941" cy="4524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133350</xdr:colOff>
      <xdr:row>2</xdr:row>
      <xdr:rowOff>177800</xdr:rowOff>
    </xdr:from>
    <xdr:ext cx="5534025" cy="7364383"/>
    <xdr:pic>
      <xdr:nvPicPr>
        <xdr:cNvPr id="3" name="図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05550" y="654050"/>
          <a:ext cx="5534025" cy="73643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238125</xdr:colOff>
      <xdr:row>0</xdr:row>
      <xdr:rowOff>133350</xdr:rowOff>
    </xdr:from>
    <xdr:ext cx="5413375" cy="7826450"/>
    <xdr:pic>
      <xdr:nvPicPr>
        <xdr:cNvPr id="4" name="図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582525" y="133350"/>
          <a:ext cx="5413375" cy="7826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152401</xdr:colOff>
      <xdr:row>3</xdr:row>
      <xdr:rowOff>76200</xdr:rowOff>
    </xdr:from>
    <xdr:ext cx="5634296" cy="5368925"/>
    <xdr:pic>
      <xdr:nvPicPr>
        <xdr:cNvPr id="5" name="図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2401" y="790575"/>
          <a:ext cx="5634296" cy="5368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19</xdr:col>
      <xdr:colOff>47830</xdr:colOff>
      <xdr:row>8</xdr:row>
      <xdr:rowOff>49724</xdr:rowOff>
    </xdr:from>
    <xdr:to>
      <xdr:col>25</xdr:col>
      <xdr:colOff>185160</xdr:colOff>
      <xdr:row>18</xdr:row>
      <xdr:rowOff>183073</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3078030" y="1954724"/>
          <a:ext cx="4252130" cy="2514599"/>
        </a:xfrm>
        <a:prstGeom prst="rect">
          <a:avLst/>
        </a:prstGeom>
        <a:noFill/>
        <a:ln w="31750" cmpd="sng">
          <a:solidFill>
            <a:schemeClr val="tx1">
              <a:alpha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800">
              <a:solidFill>
                <a:schemeClr val="tx1">
                  <a:alpha val="50000"/>
                </a:schemeClr>
              </a:solidFill>
              <a:latin typeface="HGS創英角ｺﾞｼｯｸUB" panose="020B0900000000000000" pitchFamily="50" charset="-128"/>
              <a:ea typeface="HGS創英角ｺﾞｼｯｸUB" panose="020B0900000000000000" pitchFamily="50" charset="-128"/>
            </a:rPr>
            <a:t>参考</a:t>
          </a:r>
        </a:p>
      </xdr:txBody>
    </xdr:sp>
    <xdr:clientData/>
  </xdr:twoCellAnchor>
  <xdr:twoCellAnchor>
    <xdr:from>
      <xdr:col>28</xdr:col>
      <xdr:colOff>482170</xdr:colOff>
      <xdr:row>7</xdr:row>
      <xdr:rowOff>224984</xdr:rowOff>
    </xdr:from>
    <xdr:to>
      <xdr:col>34</xdr:col>
      <xdr:colOff>619500</xdr:colOff>
      <xdr:row>18</xdr:row>
      <xdr:rowOff>129733</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19684570" y="1891859"/>
          <a:ext cx="4252130" cy="2524124"/>
        </a:xfrm>
        <a:prstGeom prst="rect">
          <a:avLst/>
        </a:prstGeom>
        <a:noFill/>
        <a:ln w="31750" cmpd="sng">
          <a:solidFill>
            <a:schemeClr val="tx1">
              <a:alpha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800">
              <a:solidFill>
                <a:schemeClr val="tx1">
                  <a:alpha val="50000"/>
                </a:schemeClr>
              </a:solidFill>
              <a:latin typeface="HGS創英角ｺﾞｼｯｸUB" panose="020B0900000000000000" pitchFamily="50" charset="-128"/>
              <a:ea typeface="HGS創英角ｺﾞｼｯｸUB" panose="020B0900000000000000" pitchFamily="50" charset="-128"/>
            </a:rPr>
            <a:t>参考</a:t>
          </a:r>
        </a:p>
      </xdr:txBody>
    </xdr:sp>
    <xdr:clientData/>
  </xdr:twoCellAnchor>
  <xdr:twoCellAnchor>
    <xdr:from>
      <xdr:col>10</xdr:col>
      <xdr:colOff>177370</xdr:colOff>
      <xdr:row>8</xdr:row>
      <xdr:rowOff>64964</xdr:rowOff>
    </xdr:from>
    <xdr:to>
      <xdr:col>16</xdr:col>
      <xdr:colOff>314700</xdr:colOff>
      <xdr:row>18</xdr:row>
      <xdr:rowOff>198313</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7035370" y="1969964"/>
          <a:ext cx="4252130" cy="2514599"/>
        </a:xfrm>
        <a:prstGeom prst="rect">
          <a:avLst/>
        </a:prstGeom>
        <a:noFill/>
        <a:ln w="31750" cmpd="sng">
          <a:solidFill>
            <a:schemeClr val="tx1">
              <a:alpha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800">
              <a:solidFill>
                <a:schemeClr val="tx1">
                  <a:alpha val="50000"/>
                </a:schemeClr>
              </a:solidFill>
              <a:latin typeface="HGS創英角ｺﾞｼｯｸUB" panose="020B0900000000000000" pitchFamily="50" charset="-128"/>
              <a:ea typeface="HGS創英角ｺﾞｼｯｸUB" panose="020B0900000000000000" pitchFamily="50" charset="-128"/>
            </a:rPr>
            <a:t>参考</a:t>
          </a:r>
        </a:p>
      </xdr:txBody>
    </xdr:sp>
    <xdr:clientData/>
  </xdr:twoCellAnchor>
  <xdr:twoCellAnchor>
    <xdr:from>
      <xdr:col>1</xdr:col>
      <xdr:colOff>162130</xdr:colOff>
      <xdr:row>8</xdr:row>
      <xdr:rowOff>57344</xdr:rowOff>
    </xdr:from>
    <xdr:to>
      <xdr:col>7</xdr:col>
      <xdr:colOff>299460</xdr:colOff>
      <xdr:row>18</xdr:row>
      <xdr:rowOff>190693</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847930" y="1962344"/>
          <a:ext cx="4252130" cy="2514599"/>
        </a:xfrm>
        <a:prstGeom prst="rect">
          <a:avLst/>
        </a:prstGeom>
        <a:noFill/>
        <a:ln w="31750" cmpd="sng">
          <a:solidFill>
            <a:schemeClr val="tx1">
              <a:alpha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800">
              <a:solidFill>
                <a:schemeClr val="tx1">
                  <a:alpha val="50000"/>
                </a:schemeClr>
              </a:solidFill>
              <a:latin typeface="HGS創英角ｺﾞｼｯｸUB" panose="020B0900000000000000" pitchFamily="50" charset="-128"/>
              <a:ea typeface="HGS創英角ｺﾞｼｯｸUB" panose="020B0900000000000000" pitchFamily="50" charset="-128"/>
            </a:rPr>
            <a:t>参考</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74"/>
  <sheetViews>
    <sheetView tabSelected="1" view="pageBreakPreview" zoomScale="70" zoomScaleNormal="70" zoomScaleSheetLayoutView="70" workbookViewId="0">
      <selection activeCell="B1" sqref="B1"/>
    </sheetView>
  </sheetViews>
  <sheetFormatPr defaultColWidth="9" defaultRowHeight="18"/>
  <cols>
    <col min="1" max="1" width="2.5" style="8" customWidth="1"/>
    <col min="2" max="13" width="8.69921875" style="57"/>
    <col min="14" max="14" width="9" style="8"/>
    <col min="15" max="15" width="3.59765625" style="8" hidden="1" customWidth="1"/>
    <col min="16" max="16" width="14.59765625" style="49" hidden="1" customWidth="1"/>
    <col min="17" max="17" width="10.09765625" style="40" hidden="1" customWidth="1"/>
    <col min="18" max="18" width="2.59765625" style="8" hidden="1" customWidth="1"/>
    <col min="19" max="19" width="61.3984375" style="8" hidden="1" customWidth="1"/>
    <col min="20" max="20" width="11.5" style="40" hidden="1" customWidth="1"/>
    <col min="21" max="21" width="23.59765625" style="40" hidden="1" customWidth="1"/>
    <col min="22" max="22" width="0" style="8" hidden="1" customWidth="1"/>
    <col min="23" max="16384" width="9" style="8"/>
  </cols>
  <sheetData>
    <row r="1" spans="1:21" ht="24" customHeight="1" thickBot="1">
      <c r="A1" s="52"/>
      <c r="B1" s="51"/>
      <c r="C1" s="51"/>
      <c r="D1" s="51"/>
      <c r="E1" s="51"/>
      <c r="F1" s="51"/>
      <c r="G1" s="51"/>
      <c r="H1" s="51"/>
      <c r="I1" s="51"/>
      <c r="J1" s="51"/>
      <c r="K1" s="51"/>
      <c r="L1" s="51"/>
      <c r="M1" s="51"/>
      <c r="N1" s="52"/>
      <c r="O1" s="52"/>
    </row>
    <row r="2" spans="1:21" ht="24" customHeight="1" thickBot="1">
      <c r="A2" s="52"/>
      <c r="B2" s="225" t="s">
        <v>244</v>
      </c>
      <c r="C2" s="226"/>
      <c r="D2" s="226"/>
      <c r="E2" s="226"/>
      <c r="F2" s="226"/>
      <c r="G2" s="226"/>
      <c r="H2" s="226"/>
      <c r="I2" s="226"/>
      <c r="J2" s="226"/>
      <c r="K2" s="226"/>
      <c r="L2" s="226"/>
      <c r="M2" s="226"/>
      <c r="N2" s="227"/>
      <c r="O2" s="52"/>
    </row>
    <row r="3" spans="1:21" ht="22.8" customHeight="1">
      <c r="A3" s="52"/>
      <c r="B3" s="98"/>
      <c r="C3" s="96"/>
      <c r="D3" s="96"/>
      <c r="E3" s="96"/>
      <c r="F3" s="96"/>
      <c r="G3" s="96"/>
      <c r="H3" s="96"/>
      <c r="I3" s="96"/>
      <c r="J3" s="96"/>
      <c r="K3" s="96"/>
      <c r="L3" s="96"/>
      <c r="M3" s="96"/>
      <c r="N3" s="99"/>
      <c r="O3" s="52"/>
      <c r="P3" s="85"/>
      <c r="Q3" s="85"/>
      <c r="T3" s="85"/>
      <c r="U3" s="85"/>
    </row>
    <row r="4" spans="1:21" ht="24" customHeight="1">
      <c r="A4" s="52"/>
      <c r="B4" s="98"/>
      <c r="C4" s="96"/>
      <c r="D4" s="96"/>
      <c r="E4" s="96"/>
      <c r="F4" s="96"/>
      <c r="G4" s="96"/>
      <c r="H4" s="96"/>
      <c r="I4" s="96"/>
      <c r="J4" s="96"/>
      <c r="K4" s="96"/>
      <c r="L4" s="96"/>
      <c r="M4" s="96"/>
      <c r="N4" s="99"/>
      <c r="O4" s="52"/>
      <c r="P4" s="85"/>
      <c r="Q4" s="85"/>
      <c r="T4" s="85"/>
      <c r="U4" s="85"/>
    </row>
    <row r="5" spans="1:21" ht="24" customHeight="1">
      <c r="A5" s="52"/>
      <c r="B5" s="98"/>
      <c r="C5" s="96"/>
      <c r="D5" s="96"/>
      <c r="E5" s="96"/>
      <c r="F5" s="96"/>
      <c r="G5" s="96"/>
      <c r="H5" s="96"/>
      <c r="I5" s="96"/>
      <c r="J5" s="96"/>
      <c r="K5" s="96"/>
      <c r="L5" s="96"/>
      <c r="M5" s="96"/>
      <c r="N5" s="99"/>
      <c r="O5" s="52"/>
      <c r="P5" s="85"/>
      <c r="Q5" s="85"/>
      <c r="T5" s="85"/>
      <c r="U5" s="85"/>
    </row>
    <row r="6" spans="1:21" ht="24" customHeight="1">
      <c r="A6" s="52"/>
      <c r="B6" s="100" t="s">
        <v>205</v>
      </c>
      <c r="C6" s="53"/>
      <c r="D6" s="53"/>
      <c r="E6" s="53"/>
      <c r="F6" s="53"/>
      <c r="G6" s="53"/>
      <c r="H6" s="53"/>
      <c r="I6" s="53"/>
      <c r="J6" s="53"/>
      <c r="K6" s="53"/>
      <c r="L6" s="53"/>
      <c r="M6" s="53"/>
      <c r="N6" s="101"/>
      <c r="O6" s="52"/>
    </row>
    <row r="7" spans="1:21" ht="24" customHeight="1">
      <c r="A7" s="52"/>
      <c r="B7" s="100" t="s">
        <v>197</v>
      </c>
      <c r="C7" s="53"/>
      <c r="D7" s="53"/>
      <c r="E7" s="53"/>
      <c r="F7" s="53"/>
      <c r="G7" s="53"/>
      <c r="H7" s="53"/>
      <c r="I7" s="53"/>
      <c r="J7" s="53"/>
      <c r="K7" s="53"/>
      <c r="L7" s="53"/>
      <c r="M7" s="53"/>
      <c r="N7" s="101"/>
      <c r="O7" s="52"/>
      <c r="P7" s="58" t="s">
        <v>136</v>
      </c>
      <c r="Q7" s="71" t="s">
        <v>120</v>
      </c>
      <c r="T7" s="72" t="s">
        <v>124</v>
      </c>
      <c r="U7" s="72"/>
    </row>
    <row r="8" spans="1:21" ht="24" customHeight="1">
      <c r="A8" s="52"/>
      <c r="B8" s="213" t="s">
        <v>225</v>
      </c>
      <c r="C8" s="103"/>
      <c r="D8" s="103"/>
      <c r="E8" s="103"/>
      <c r="F8" s="103"/>
      <c r="G8" s="103"/>
      <c r="H8" s="103"/>
      <c r="I8" s="103"/>
      <c r="J8" s="103"/>
      <c r="K8" s="103"/>
      <c r="L8" s="103"/>
      <c r="M8" s="53"/>
      <c r="N8" s="101"/>
      <c r="O8" s="52"/>
      <c r="P8" s="71"/>
      <c r="Q8" s="71"/>
      <c r="S8" s="71" t="s">
        <v>123</v>
      </c>
      <c r="T8" s="71" t="s">
        <v>241</v>
      </c>
      <c r="U8" s="71" t="s">
        <v>242</v>
      </c>
    </row>
    <row r="9" spans="1:21" ht="24" customHeight="1">
      <c r="A9" s="52"/>
      <c r="B9" s="100"/>
      <c r="C9" s="53"/>
      <c r="D9" s="53"/>
      <c r="E9" s="53"/>
      <c r="F9" s="53"/>
      <c r="G9" s="53"/>
      <c r="H9" s="53"/>
      <c r="I9" s="53"/>
      <c r="J9" s="53"/>
      <c r="K9" s="53"/>
      <c r="L9" s="53"/>
      <c r="M9" s="53"/>
      <c r="N9" s="101"/>
      <c r="O9" s="52"/>
      <c r="P9" s="55" t="s">
        <v>201</v>
      </c>
      <c r="Q9" s="48"/>
      <c r="S9" s="55" t="s">
        <v>201</v>
      </c>
      <c r="T9" s="71" t="s">
        <v>203</v>
      </c>
      <c r="U9" s="71">
        <v>4</v>
      </c>
    </row>
    <row r="10" spans="1:21" ht="24" customHeight="1" thickBot="1">
      <c r="A10" s="52"/>
      <c r="B10" s="102" t="s">
        <v>226</v>
      </c>
      <c r="C10" s="103"/>
      <c r="D10" s="103"/>
      <c r="E10" s="53"/>
      <c r="F10" s="220"/>
      <c r="G10" s="221"/>
      <c r="H10" s="53"/>
      <c r="I10" s="53"/>
      <c r="J10" s="53"/>
      <c r="K10" s="53"/>
      <c r="L10" s="53"/>
      <c r="M10" s="104"/>
      <c r="N10" s="101"/>
      <c r="O10" s="52"/>
      <c r="P10" s="55" t="s">
        <v>202</v>
      </c>
      <c r="Q10" s="48">
        <v>1</v>
      </c>
      <c r="S10" s="55" t="s">
        <v>202</v>
      </c>
      <c r="T10" s="215" t="s">
        <v>204</v>
      </c>
      <c r="U10" s="39"/>
    </row>
    <row r="11" spans="1:21" ht="24" customHeight="1" thickBot="1">
      <c r="A11" s="52"/>
      <c r="B11" s="102" t="s">
        <v>227</v>
      </c>
      <c r="C11" s="103"/>
      <c r="D11" s="103"/>
      <c r="E11" s="53"/>
      <c r="F11" s="97"/>
      <c r="G11" s="79" t="s">
        <v>119</v>
      </c>
      <c r="H11" s="103"/>
      <c r="I11" s="222" t="str">
        <f>IF(OR(F10="",F11=""),"ⅰ経費発生開始月とⅱ決算月を選択してください",IF(AND(F10=P9,F11=4),P25,P24))</f>
        <v>ⅰ経費発生開始月とⅱ決算月を選択してください</v>
      </c>
      <c r="J11" s="223"/>
      <c r="K11" s="223"/>
      <c r="L11" s="223"/>
      <c r="M11" s="224"/>
      <c r="N11" s="105"/>
      <c r="O11" s="52"/>
      <c r="P11" s="55"/>
      <c r="Q11" s="48">
        <v>2</v>
      </c>
      <c r="S11" s="55"/>
      <c r="T11" s="215"/>
      <c r="U11" s="39"/>
    </row>
    <row r="12" spans="1:21" ht="24" customHeight="1">
      <c r="A12" s="52"/>
      <c r="B12" s="100"/>
      <c r="C12" s="53"/>
      <c r="D12" s="53"/>
      <c r="E12" s="53"/>
      <c r="F12" s="53"/>
      <c r="G12" s="53"/>
      <c r="H12" s="53"/>
      <c r="I12" s="53"/>
      <c r="J12" s="106"/>
      <c r="K12" s="53"/>
      <c r="L12" s="103"/>
      <c r="M12" s="107"/>
      <c r="N12" s="108"/>
      <c r="O12" s="56"/>
      <c r="P12" s="55"/>
      <c r="Q12" s="48">
        <v>3</v>
      </c>
      <c r="S12" s="55"/>
      <c r="T12" s="39"/>
      <c r="U12" s="39"/>
    </row>
    <row r="13" spans="1:21" ht="24" customHeight="1">
      <c r="A13" s="52"/>
      <c r="B13" s="111"/>
      <c r="C13" s="109"/>
      <c r="D13" s="109"/>
      <c r="E13" s="109"/>
      <c r="F13" s="109"/>
      <c r="G13" s="109"/>
      <c r="H13" s="109"/>
      <c r="I13" s="109"/>
      <c r="J13" s="109"/>
      <c r="K13" s="109"/>
      <c r="L13" s="109"/>
      <c r="M13" s="109"/>
      <c r="N13" s="110"/>
      <c r="O13" s="56"/>
      <c r="P13" s="55"/>
      <c r="Q13" s="214">
        <v>4</v>
      </c>
      <c r="S13" s="55"/>
      <c r="T13" s="214"/>
      <c r="U13" s="214"/>
    </row>
    <row r="14" spans="1:21" ht="24" customHeight="1">
      <c r="A14" s="52"/>
      <c r="B14" s="111"/>
      <c r="C14" s="109"/>
      <c r="D14" s="109"/>
      <c r="E14" s="109"/>
      <c r="F14" s="109"/>
      <c r="G14" s="109"/>
      <c r="H14" s="109"/>
      <c r="I14" s="109"/>
      <c r="J14" s="109"/>
      <c r="K14" s="109"/>
      <c r="L14" s="109"/>
      <c r="M14" s="109"/>
      <c r="N14" s="110"/>
      <c r="O14" s="56"/>
      <c r="P14" s="55"/>
      <c r="Q14" s="48">
        <v>5</v>
      </c>
      <c r="S14" s="55"/>
      <c r="T14" s="39"/>
      <c r="U14" s="39"/>
    </row>
    <row r="15" spans="1:21" ht="24" customHeight="1">
      <c r="A15" s="52"/>
      <c r="B15" s="112" t="s">
        <v>162</v>
      </c>
      <c r="C15" s="109"/>
      <c r="D15" s="109"/>
      <c r="E15" s="109"/>
      <c r="F15" s="109"/>
      <c r="G15" s="109"/>
      <c r="H15" s="109"/>
      <c r="I15" s="109"/>
      <c r="J15" s="109"/>
      <c r="K15" s="109"/>
      <c r="L15" s="109"/>
      <c r="M15" s="109"/>
      <c r="N15" s="110"/>
      <c r="O15" s="56"/>
      <c r="P15" s="55"/>
      <c r="Q15" s="48">
        <v>6</v>
      </c>
      <c r="S15" s="55"/>
      <c r="T15" s="39"/>
      <c r="U15" s="39"/>
    </row>
    <row r="16" spans="1:21" ht="24" customHeight="1">
      <c r="A16" s="52"/>
      <c r="B16" s="111"/>
      <c r="C16" s="109"/>
      <c r="D16" s="109"/>
      <c r="E16" s="109"/>
      <c r="F16" s="109"/>
      <c r="G16" s="109"/>
      <c r="H16" s="109"/>
      <c r="I16" s="109"/>
      <c r="J16" s="109"/>
      <c r="K16" s="109"/>
      <c r="L16" s="109"/>
      <c r="M16" s="109"/>
      <c r="N16" s="110"/>
      <c r="O16" s="56"/>
      <c r="P16" s="55"/>
      <c r="Q16" s="48">
        <v>7</v>
      </c>
      <c r="S16" s="55"/>
      <c r="T16" s="39"/>
      <c r="U16" s="39"/>
    </row>
    <row r="17" spans="1:21" ht="24" customHeight="1">
      <c r="A17" s="52"/>
      <c r="B17" s="111"/>
      <c r="C17" s="109"/>
      <c r="D17" s="109"/>
      <c r="E17" s="109"/>
      <c r="F17" s="109"/>
      <c r="G17" s="109"/>
      <c r="H17" s="109"/>
      <c r="I17" s="109"/>
      <c r="J17" s="109"/>
      <c r="K17" s="109"/>
      <c r="L17" s="109"/>
      <c r="M17" s="109"/>
      <c r="N17" s="110"/>
      <c r="O17" s="56"/>
      <c r="P17" s="55"/>
      <c r="Q17" s="48">
        <v>8</v>
      </c>
      <c r="S17" s="55"/>
      <c r="T17" s="39"/>
      <c r="U17" s="39"/>
    </row>
    <row r="18" spans="1:21" ht="24" customHeight="1">
      <c r="A18" s="52"/>
      <c r="B18" s="111"/>
      <c r="C18" s="109"/>
      <c r="D18" s="109"/>
      <c r="E18" s="109"/>
      <c r="F18" s="109"/>
      <c r="G18" s="109"/>
      <c r="H18" s="109"/>
      <c r="I18" s="109"/>
      <c r="J18" s="109"/>
      <c r="K18" s="109"/>
      <c r="L18" s="109"/>
      <c r="M18" s="109"/>
      <c r="N18" s="110"/>
      <c r="O18" s="56"/>
      <c r="P18" s="55"/>
      <c r="Q18" s="48">
        <v>9</v>
      </c>
      <c r="S18" s="55"/>
      <c r="T18" s="39"/>
      <c r="U18" s="39"/>
    </row>
    <row r="19" spans="1:21" ht="24" customHeight="1">
      <c r="A19" s="52"/>
      <c r="B19" s="111"/>
      <c r="C19" s="109"/>
      <c r="D19" s="109"/>
      <c r="E19" s="109"/>
      <c r="F19" s="109"/>
      <c r="G19" s="109"/>
      <c r="H19" s="109"/>
      <c r="I19" s="109"/>
      <c r="J19" s="109"/>
      <c r="K19" s="109"/>
      <c r="L19" s="109"/>
      <c r="M19" s="109"/>
      <c r="N19" s="110"/>
      <c r="O19" s="56"/>
      <c r="P19" s="55"/>
      <c r="Q19" s="48">
        <v>10</v>
      </c>
      <c r="S19" s="55"/>
      <c r="T19" s="39"/>
      <c r="U19" s="39"/>
    </row>
    <row r="20" spans="1:21" ht="24" customHeight="1">
      <c r="A20" s="52"/>
      <c r="B20" s="111"/>
      <c r="C20" s="109"/>
      <c r="D20" s="109"/>
      <c r="E20" s="109"/>
      <c r="F20" s="109"/>
      <c r="G20" s="109"/>
      <c r="H20" s="109"/>
      <c r="I20" s="109"/>
      <c r="J20" s="109"/>
      <c r="K20" s="109"/>
      <c r="L20" s="109"/>
      <c r="M20" s="109"/>
      <c r="N20" s="110"/>
      <c r="O20" s="56"/>
      <c r="P20" s="55"/>
      <c r="Q20" s="48">
        <v>11</v>
      </c>
      <c r="S20" s="55"/>
      <c r="T20" s="39"/>
      <c r="U20" s="39"/>
    </row>
    <row r="21" spans="1:21" ht="24" customHeight="1">
      <c r="A21" s="52"/>
      <c r="B21" s="111"/>
      <c r="C21" s="109"/>
      <c r="D21" s="109"/>
      <c r="E21" s="109"/>
      <c r="F21" s="109"/>
      <c r="G21" s="109"/>
      <c r="H21" s="109"/>
      <c r="I21" s="109"/>
      <c r="J21" s="109"/>
      <c r="K21" s="109"/>
      <c r="L21" s="109"/>
      <c r="M21" s="109"/>
      <c r="N21" s="110"/>
      <c r="O21" s="56"/>
      <c r="P21" s="55"/>
      <c r="Q21" s="48">
        <v>12</v>
      </c>
      <c r="S21" s="55"/>
      <c r="T21" s="39" t="s">
        <v>122</v>
      </c>
      <c r="U21" s="39" t="s">
        <v>121</v>
      </c>
    </row>
    <row r="22" spans="1:21" ht="24" customHeight="1">
      <c r="A22" s="52"/>
      <c r="B22" s="111"/>
      <c r="C22" s="109"/>
      <c r="D22" s="109"/>
      <c r="E22" s="109"/>
      <c r="F22" s="109"/>
      <c r="G22" s="109"/>
      <c r="H22" s="109"/>
      <c r="I22" s="109"/>
      <c r="J22" s="109"/>
      <c r="K22" s="109"/>
      <c r="L22" s="109"/>
      <c r="M22" s="109"/>
      <c r="N22" s="110"/>
      <c r="O22" s="56"/>
      <c r="P22" s="54"/>
      <c r="S22" s="61" t="s">
        <v>135</v>
      </c>
      <c r="T22" s="38"/>
      <c r="U22" s="38"/>
    </row>
    <row r="23" spans="1:21" ht="24" customHeight="1">
      <c r="A23" s="52"/>
      <c r="B23" s="111"/>
      <c r="C23" s="109"/>
      <c r="D23" s="109"/>
      <c r="E23" s="109"/>
      <c r="F23" s="109"/>
      <c r="G23" s="109"/>
      <c r="H23" s="109"/>
      <c r="I23" s="109"/>
      <c r="J23" s="109"/>
      <c r="K23" s="109"/>
      <c r="L23" s="109"/>
      <c r="M23" s="109"/>
      <c r="N23" s="110"/>
      <c r="O23" s="59"/>
      <c r="S23" s="62" t="s">
        <v>128</v>
      </c>
      <c r="T23" s="60" t="s">
        <v>132</v>
      </c>
    </row>
    <row r="24" spans="1:21" ht="24" customHeight="1">
      <c r="A24" s="52"/>
      <c r="B24" s="111"/>
      <c r="C24" s="109"/>
      <c r="D24" s="109"/>
      <c r="E24" s="109"/>
      <c r="F24" s="109"/>
      <c r="G24" s="109"/>
      <c r="H24" s="109"/>
      <c r="I24" s="109"/>
      <c r="J24" s="109"/>
      <c r="K24" s="109"/>
      <c r="L24" s="109"/>
      <c r="M24" s="109"/>
      <c r="N24" s="110"/>
      <c r="O24" s="59"/>
      <c r="P24" s="50" t="s">
        <v>239</v>
      </c>
      <c r="S24" s="62" t="s">
        <v>125</v>
      </c>
      <c r="T24" s="60" t="s">
        <v>129</v>
      </c>
    </row>
    <row r="25" spans="1:21" ht="24" customHeight="1">
      <c r="A25" s="52"/>
      <c r="B25" s="111"/>
      <c r="C25" s="109"/>
      <c r="D25" s="109"/>
      <c r="E25" s="109"/>
      <c r="F25" s="109"/>
      <c r="G25" s="109"/>
      <c r="H25" s="109"/>
      <c r="I25" s="109"/>
      <c r="J25" s="109"/>
      <c r="K25" s="109"/>
      <c r="L25" s="109"/>
      <c r="M25" s="109"/>
      <c r="N25" s="110"/>
      <c r="O25" s="56"/>
      <c r="P25" s="50" t="s">
        <v>240</v>
      </c>
      <c r="S25" s="62" t="s">
        <v>126</v>
      </c>
      <c r="T25" s="60" t="s">
        <v>130</v>
      </c>
    </row>
    <row r="26" spans="1:21" ht="24" customHeight="1">
      <c r="A26" s="52"/>
      <c r="B26" s="111"/>
      <c r="C26" s="109"/>
      <c r="D26" s="109"/>
      <c r="E26" s="109"/>
      <c r="F26" s="109"/>
      <c r="G26" s="109"/>
      <c r="H26" s="109"/>
      <c r="I26" s="109"/>
      <c r="J26" s="109"/>
      <c r="K26" s="109"/>
      <c r="L26" s="109"/>
      <c r="M26" s="109"/>
      <c r="N26" s="110"/>
      <c r="O26" s="56"/>
      <c r="S26" s="62" t="s">
        <v>127</v>
      </c>
      <c r="T26" s="60" t="s">
        <v>131</v>
      </c>
    </row>
    <row r="27" spans="1:21" ht="24" customHeight="1">
      <c r="A27" s="52"/>
      <c r="B27" s="111"/>
      <c r="C27" s="109"/>
      <c r="D27" s="109"/>
      <c r="E27" s="109"/>
      <c r="F27" s="109"/>
      <c r="G27" s="109"/>
      <c r="H27" s="109"/>
      <c r="I27" s="109"/>
      <c r="J27" s="109"/>
      <c r="K27" s="109"/>
      <c r="L27" s="109"/>
      <c r="M27" s="109"/>
      <c r="N27" s="110"/>
      <c r="O27" s="56"/>
      <c r="S27" s="62" t="s">
        <v>134</v>
      </c>
      <c r="T27" s="60" t="s">
        <v>133</v>
      </c>
    </row>
    <row r="28" spans="1:21" ht="24" customHeight="1">
      <c r="A28" s="52"/>
      <c r="B28" s="111"/>
      <c r="C28" s="109"/>
      <c r="D28" s="109"/>
      <c r="E28" s="109"/>
      <c r="F28" s="109"/>
      <c r="G28" s="109"/>
      <c r="H28" s="109"/>
      <c r="I28" s="109"/>
      <c r="J28" s="109"/>
      <c r="K28" s="109"/>
      <c r="L28" s="109"/>
      <c r="M28" s="109"/>
      <c r="N28" s="110"/>
      <c r="O28" s="56"/>
    </row>
    <row r="29" spans="1:21" ht="24" customHeight="1">
      <c r="A29" s="52"/>
      <c r="B29" s="111"/>
      <c r="C29" s="109"/>
      <c r="D29" s="109"/>
      <c r="E29" s="109"/>
      <c r="F29" s="109"/>
      <c r="G29" s="109"/>
      <c r="H29" s="109"/>
      <c r="I29" s="109"/>
      <c r="J29" s="109"/>
      <c r="K29" s="109"/>
      <c r="L29" s="109"/>
      <c r="M29" s="109"/>
      <c r="N29" s="110"/>
      <c r="O29" s="56"/>
    </row>
    <row r="30" spans="1:21" ht="24" customHeight="1">
      <c r="A30" s="52"/>
      <c r="B30" s="111"/>
      <c r="C30" s="109"/>
      <c r="D30" s="109"/>
      <c r="E30" s="109"/>
      <c r="F30" s="109"/>
      <c r="G30" s="109"/>
      <c r="H30" s="109"/>
      <c r="I30" s="109"/>
      <c r="J30" s="109"/>
      <c r="K30" s="109"/>
      <c r="L30" s="109"/>
      <c r="M30" s="109"/>
      <c r="N30" s="110"/>
      <c r="O30" s="56"/>
    </row>
    <row r="31" spans="1:21" ht="24" customHeight="1">
      <c r="A31" s="52"/>
      <c r="B31" s="111"/>
      <c r="C31" s="109"/>
      <c r="D31" s="109"/>
      <c r="E31" s="109"/>
      <c r="F31" s="109"/>
      <c r="G31" s="109"/>
      <c r="H31" s="109"/>
      <c r="I31" s="109"/>
      <c r="J31" s="109"/>
      <c r="K31" s="109"/>
      <c r="L31" s="109"/>
      <c r="M31" s="109"/>
      <c r="N31" s="110"/>
      <c r="O31" s="56"/>
    </row>
    <row r="32" spans="1:21" ht="24" customHeight="1">
      <c r="A32" s="52"/>
      <c r="B32" s="111"/>
      <c r="C32" s="109"/>
      <c r="D32" s="109"/>
      <c r="E32" s="109"/>
      <c r="F32" s="109"/>
      <c r="G32" s="109"/>
      <c r="H32" s="109"/>
      <c r="I32" s="109"/>
      <c r="J32" s="109"/>
      <c r="K32" s="109"/>
      <c r="L32" s="109"/>
      <c r="M32" s="109"/>
      <c r="N32" s="110"/>
      <c r="O32" s="56"/>
    </row>
    <row r="33" spans="1:21" ht="24" customHeight="1">
      <c r="A33" s="52"/>
      <c r="B33" s="111"/>
      <c r="C33" s="109"/>
      <c r="D33" s="109"/>
      <c r="E33" s="109"/>
      <c r="F33" s="109"/>
      <c r="G33" s="109"/>
      <c r="H33" s="109"/>
      <c r="I33" s="109"/>
      <c r="J33" s="109"/>
      <c r="K33" s="109"/>
      <c r="L33" s="109"/>
      <c r="M33" s="109"/>
      <c r="N33" s="110"/>
      <c r="O33" s="56"/>
      <c r="P33" s="85"/>
      <c r="Q33" s="85"/>
      <c r="T33" s="85"/>
      <c r="U33" s="85"/>
    </row>
    <row r="34" spans="1:21" ht="24" customHeight="1">
      <c r="A34" s="52"/>
      <c r="B34" s="111"/>
      <c r="C34" s="109"/>
      <c r="D34" s="109"/>
      <c r="E34" s="109"/>
      <c r="F34" s="109"/>
      <c r="G34" s="109"/>
      <c r="H34" s="109"/>
      <c r="I34" s="109"/>
      <c r="J34" s="109"/>
      <c r="K34" s="109"/>
      <c r="L34" s="109"/>
      <c r="M34" s="109"/>
      <c r="N34" s="110"/>
      <c r="O34" s="56"/>
      <c r="P34" s="85"/>
      <c r="Q34" s="85"/>
      <c r="T34" s="85"/>
      <c r="U34" s="85"/>
    </row>
    <row r="35" spans="1:21" ht="24" customHeight="1" thickBot="1">
      <c r="A35" s="52"/>
      <c r="B35" s="217"/>
      <c r="C35" s="218"/>
      <c r="D35" s="218"/>
      <c r="E35" s="218"/>
      <c r="F35" s="218"/>
      <c r="G35" s="218"/>
      <c r="H35" s="218"/>
      <c r="I35" s="218"/>
      <c r="J35" s="218"/>
      <c r="K35" s="218"/>
      <c r="L35" s="218"/>
      <c r="M35" s="218"/>
      <c r="N35" s="219"/>
      <c r="O35" s="56"/>
      <c r="P35" s="85"/>
      <c r="Q35" s="85"/>
      <c r="T35" s="85"/>
      <c r="U35" s="85"/>
    </row>
    <row r="36" spans="1:21" ht="24" customHeight="1">
      <c r="A36" s="52"/>
      <c r="O36" s="52"/>
      <c r="P36" s="85"/>
      <c r="Q36" s="85"/>
      <c r="T36" s="85"/>
      <c r="U36" s="85"/>
    </row>
    <row r="37" spans="1:21" ht="10.050000000000001" customHeight="1">
      <c r="A37" s="52"/>
      <c r="O37" s="52"/>
    </row>
    <row r="38" spans="1:21" ht="24" customHeight="1">
      <c r="A38" s="52"/>
      <c r="O38" s="52"/>
      <c r="P38" s="85"/>
      <c r="Q38" s="85"/>
      <c r="T38" s="85"/>
      <c r="U38" s="85"/>
    </row>
    <row r="39" spans="1:21" ht="24" customHeight="1">
      <c r="A39" s="52"/>
      <c r="O39" s="52"/>
    </row>
    <row r="40" spans="1:21" ht="24" customHeight="1">
      <c r="A40" s="52"/>
      <c r="O40" s="52"/>
    </row>
    <row r="41" spans="1:21" ht="9.9" customHeight="1">
      <c r="A41" s="52"/>
      <c r="O41" s="52"/>
    </row>
    <row r="42" spans="1:21" ht="24" customHeight="1">
      <c r="A42" s="52"/>
      <c r="O42" s="52"/>
    </row>
    <row r="43" spans="1:21" ht="9.9" customHeight="1">
      <c r="A43" s="52"/>
      <c r="O43" s="52"/>
    </row>
    <row r="44" spans="1:21" ht="24" customHeight="1">
      <c r="A44" s="52"/>
      <c r="O44" s="52"/>
    </row>
    <row r="45" spans="1:21" ht="9.9" customHeight="1">
      <c r="A45" s="52"/>
      <c r="O45" s="52"/>
    </row>
    <row r="46" spans="1:21" ht="24" customHeight="1">
      <c r="A46" s="52"/>
      <c r="O46" s="52"/>
    </row>
    <row r="47" spans="1:21" ht="9.9" customHeight="1">
      <c r="A47" s="52"/>
      <c r="O47" s="52"/>
    </row>
    <row r="48" spans="1:21" ht="24" customHeight="1">
      <c r="A48" s="52"/>
      <c r="O48" s="52"/>
    </row>
    <row r="49" spans="1:15" ht="24" customHeight="1">
      <c r="A49" s="52"/>
      <c r="O49" s="52"/>
    </row>
    <row r="50" spans="1:15" ht="9.9" customHeight="1">
      <c r="A50" s="52"/>
      <c r="O50" s="52"/>
    </row>
    <row r="51" spans="1:15" ht="24" customHeight="1">
      <c r="A51" s="52"/>
      <c r="O51" s="52"/>
    </row>
    <row r="52" spans="1:15" ht="24" customHeight="1">
      <c r="A52" s="52"/>
      <c r="O52" s="52"/>
    </row>
    <row r="53" spans="1:15" ht="24" customHeight="1">
      <c r="A53" s="52"/>
      <c r="O53" s="52"/>
    </row>
    <row r="54" spans="1:15" ht="24" customHeight="1"/>
    <row r="55" spans="1:15" ht="24" customHeight="1"/>
    <row r="56" spans="1:15" ht="24" customHeight="1"/>
    <row r="57" spans="1:15" ht="24" customHeight="1"/>
    <row r="58" spans="1:15" ht="24" customHeight="1"/>
    <row r="59" spans="1:15" ht="24" customHeight="1"/>
    <row r="60" spans="1:15" ht="24" customHeight="1"/>
    <row r="61" spans="1:15" ht="24" customHeight="1"/>
    <row r="62" spans="1:15" ht="24" customHeight="1"/>
    <row r="63" spans="1:15" ht="24" customHeight="1"/>
    <row r="64" spans="1:15"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sheetData>
  <sheetProtection password="CAD0" sheet="1" objects="1" scenarios="1"/>
  <customSheetViews>
    <customSheetView guid="{0AD570EA-D470-4C73-8C86-9D952E4038A9}" scale="85" showPageBreaks="1" fitToPage="1" view="pageBreakPreview">
      <selection activeCell="O10" sqref="O10"/>
      <pageMargins left="0.70866141732283472" right="0.70866141732283472" top="0.74803149606299213" bottom="0.74803149606299213" header="0.31496062992125984" footer="0.31496062992125984"/>
      <pageSetup paperSize="9" scale="75" orientation="portrait" r:id="rId1"/>
      <headerFooter>
        <oddFooter xml:space="preserve">&amp;R
</oddFooter>
      </headerFooter>
    </customSheetView>
  </customSheetViews>
  <mergeCells count="3">
    <mergeCell ref="F10:G10"/>
    <mergeCell ref="I11:M11"/>
    <mergeCell ref="B2:N2"/>
  </mergeCells>
  <phoneticPr fontId="4"/>
  <conditionalFormatting sqref="I11:M11">
    <cfRule type="expression" dxfId="24" priority="1">
      <formula>IF(LEFT(I11,1)="①",TRUE,FALSE)</formula>
    </cfRule>
  </conditionalFormatting>
  <dataValidations count="2">
    <dataValidation type="list" allowBlank="1" showInputMessage="1" showErrorMessage="1" sqref="F11" xr:uid="{00000000-0002-0000-0000-000000000000}">
      <formula1>$Q$9:$Q$21</formula1>
    </dataValidation>
    <dataValidation type="list" allowBlank="1" showInputMessage="1" showErrorMessage="1" sqref="F10:G10" xr:uid="{00000000-0002-0000-0000-000001000000}">
      <formula1>"令和5年4・5月,令和5年4月のみ"</formula1>
    </dataValidation>
  </dataValidations>
  <printOptions horizontalCentered="1"/>
  <pageMargins left="0" right="0" top="0.15748031496062992" bottom="0.15748031496062992" header="0.31496062992125984" footer="0.31496062992125984"/>
  <pageSetup paperSize="9" scale="85" orientation="portrait" r:id="rId2"/>
  <headerFooter>
    <oddFooter xml:space="preserve">&amp;R
</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S44"/>
  <sheetViews>
    <sheetView view="pageBreakPreview" zoomScaleNormal="100" zoomScaleSheetLayoutView="100" zoomScalePageLayoutView="80" workbookViewId="0"/>
  </sheetViews>
  <sheetFormatPr defaultRowHeight="18"/>
  <cols>
    <col min="1" max="9" width="8.69921875" style="1"/>
  </cols>
  <sheetData>
    <row r="1" spans="1:10">
      <c r="A1" s="198"/>
      <c r="B1" s="198"/>
      <c r="C1" s="198"/>
      <c r="D1" s="198"/>
      <c r="E1" s="198"/>
      <c r="F1" s="198"/>
      <c r="G1" s="198"/>
      <c r="H1" s="198"/>
      <c r="I1" s="198"/>
      <c r="J1" s="52" t="s">
        <v>60</v>
      </c>
    </row>
    <row r="2" spans="1:10">
      <c r="A2" s="198"/>
      <c r="B2" s="198"/>
      <c r="C2" s="198"/>
      <c r="D2" s="198"/>
      <c r="E2" s="198"/>
      <c r="F2" s="198"/>
      <c r="G2" s="198"/>
      <c r="H2" s="234"/>
      <c r="I2" s="234"/>
      <c r="J2" s="52"/>
    </row>
    <row r="3" spans="1:10">
      <c r="A3" s="198"/>
      <c r="B3" s="198"/>
      <c r="C3" s="198"/>
      <c r="D3" s="198"/>
      <c r="E3" s="198"/>
      <c r="F3" s="235" t="str">
        <f>"令和 "&amp;'計算シート(別紙２）㈠'!I12&amp;"　年　"&amp;'計算シート(別紙２）㈠'!L12&amp;"　月　"&amp;'計算シート(別紙２）㈠'!O12&amp;"　日　"</f>
        <v>令和 　年　　月　　日　</v>
      </c>
      <c r="G3" s="235"/>
      <c r="H3" s="235"/>
      <c r="I3" s="235"/>
      <c r="J3" s="52"/>
    </row>
    <row r="4" spans="1:10">
      <c r="A4" s="198"/>
      <c r="B4" s="198"/>
      <c r="C4" s="198"/>
      <c r="D4" s="198"/>
      <c r="E4" s="198"/>
      <c r="F4" s="198"/>
      <c r="G4" s="198"/>
      <c r="H4" s="198"/>
      <c r="I4" s="198"/>
      <c r="J4" s="52"/>
    </row>
    <row r="5" spans="1:10">
      <c r="A5" s="198" t="s">
        <v>43</v>
      </c>
      <c r="B5" s="198"/>
      <c r="C5" s="198"/>
      <c r="D5" s="198"/>
      <c r="E5" s="198"/>
      <c r="F5" s="198"/>
      <c r="G5" s="198"/>
      <c r="H5" s="198"/>
      <c r="I5" s="198"/>
      <c r="J5" s="52"/>
    </row>
    <row r="6" spans="1:10">
      <c r="A6" s="198"/>
      <c r="B6" s="198"/>
      <c r="C6" s="198"/>
      <c r="D6" s="198"/>
      <c r="E6" s="198"/>
      <c r="F6" s="198"/>
      <c r="G6" s="198"/>
      <c r="H6" s="198"/>
      <c r="I6" s="198"/>
      <c r="J6" s="52"/>
    </row>
    <row r="7" spans="1:10">
      <c r="A7" s="198"/>
      <c r="B7" s="198"/>
      <c r="C7" s="198"/>
      <c r="D7" s="198"/>
      <c r="E7" s="199" t="s">
        <v>52</v>
      </c>
      <c r="F7" s="236" t="str">
        <f>IF('計算シート(別紙２）㈠'!G13="","（入力用シートより自動転記）",'計算シート(別紙２）㈠'!G13)</f>
        <v>（入力用シートより自動転記）</v>
      </c>
      <c r="G7" s="236"/>
      <c r="H7" s="236"/>
      <c r="I7" s="236"/>
      <c r="J7" s="52"/>
    </row>
    <row r="8" spans="1:10">
      <c r="A8" s="198"/>
      <c r="B8" s="198"/>
      <c r="C8" s="198"/>
      <c r="D8" s="198"/>
      <c r="E8" s="199" t="s">
        <v>51</v>
      </c>
      <c r="F8" s="236" t="str">
        <f>IF('計算シート(別紙２）㈠'!G14="","（入力用シートより自動転記）",'計算シート(別紙２）㈠'!G14)</f>
        <v>（入力用シートより自動転記）</v>
      </c>
      <c r="G8" s="236"/>
      <c r="H8" s="236"/>
      <c r="I8" s="236"/>
      <c r="J8" s="200" t="s">
        <v>57</v>
      </c>
    </row>
    <row r="9" spans="1:10" ht="18" customHeight="1">
      <c r="A9" s="198"/>
      <c r="B9" s="198"/>
      <c r="C9" s="198"/>
      <c r="D9" s="198"/>
      <c r="E9" s="199" t="s">
        <v>53</v>
      </c>
      <c r="F9" s="236" t="str">
        <f>IF('計算シート(別紙２）㈠'!G15="","（入力用シートより自動転記）",'計算シート(別紙２）㈠'!G15)</f>
        <v>（入力用シートより自動転記）</v>
      </c>
      <c r="G9" s="236"/>
      <c r="H9" s="236"/>
      <c r="I9" s="236"/>
      <c r="J9" s="52"/>
    </row>
    <row r="10" spans="1:10">
      <c r="A10" s="198"/>
      <c r="B10" s="198"/>
      <c r="C10" s="198"/>
      <c r="D10" s="198"/>
      <c r="E10" s="198"/>
      <c r="F10" s="198"/>
      <c r="G10" s="198"/>
      <c r="H10" s="198"/>
      <c r="I10" s="198"/>
      <c r="J10" s="52"/>
    </row>
    <row r="11" spans="1:10">
      <c r="A11" s="198"/>
      <c r="B11" s="198"/>
      <c r="C11" s="198"/>
      <c r="D11" s="198"/>
      <c r="E11" s="198"/>
      <c r="F11" s="198"/>
      <c r="G11" s="198"/>
      <c r="H11" s="198"/>
      <c r="I11" s="198"/>
      <c r="J11" s="52"/>
    </row>
    <row r="12" spans="1:10">
      <c r="A12" s="198"/>
      <c r="B12" s="198"/>
      <c r="C12" s="198"/>
      <c r="D12" s="198"/>
      <c r="E12" s="198"/>
      <c r="F12" s="198"/>
      <c r="G12" s="198"/>
      <c r="H12" s="198"/>
      <c r="I12" s="198"/>
      <c r="J12" s="52"/>
    </row>
    <row r="13" spans="1:10">
      <c r="A13" s="240" t="s">
        <v>44</v>
      </c>
      <c r="B13" s="240"/>
      <c r="C13" s="240"/>
      <c r="D13" s="240"/>
      <c r="E13" s="240"/>
      <c r="F13" s="240"/>
      <c r="G13" s="240"/>
      <c r="H13" s="240"/>
      <c r="I13" s="240"/>
      <c r="J13" s="240"/>
    </row>
    <row r="14" spans="1:10">
      <c r="A14" s="198"/>
      <c r="B14" s="198"/>
      <c r="C14" s="198"/>
      <c r="D14" s="198"/>
      <c r="E14" s="198"/>
      <c r="F14" s="198"/>
      <c r="G14" s="198"/>
      <c r="H14" s="198"/>
      <c r="I14" s="198"/>
      <c r="J14" s="52"/>
    </row>
    <row r="15" spans="1:10">
      <c r="A15" s="198"/>
      <c r="B15" s="198"/>
      <c r="C15" s="198"/>
      <c r="D15" s="198"/>
      <c r="E15" s="198"/>
      <c r="F15" s="198"/>
      <c r="G15" s="198"/>
      <c r="H15" s="198"/>
      <c r="I15" s="198"/>
      <c r="J15" s="52"/>
    </row>
    <row r="16" spans="1:10" ht="18" customHeight="1">
      <c r="A16" s="237" t="str">
        <f>"　令和 "&amp;'計算シート(別紙２）㈠'!I20&amp;" 年 "&amp;'計算シート(別紙２）㈠'!L20&amp;" 月 "&amp;'計算シート(別紙２）㈠'!O20&amp;" 日 "&amp;'計算シート(別紙２）㈠'!G21&amp;"福保感防 "&amp;'計算シート(別紙２）㈠'!J21&amp;"第 "&amp;'計算シート(別紙２）㈠'!N21&amp;" 号により交付決定があった令和5年度東京都ＰＣＲ等検査無料化事業補助金について、次のとおり報告する。"</f>
        <v>　令和  年  月  日 福保感防 第  号により交付決定があった令和5年度東京都ＰＣＲ等検査無料化事業補助金について、次のとおり報告する。</v>
      </c>
      <c r="B16" s="237"/>
      <c r="C16" s="237"/>
      <c r="D16" s="237"/>
      <c r="E16" s="237"/>
      <c r="F16" s="237"/>
      <c r="G16" s="237"/>
      <c r="H16" s="237"/>
      <c r="I16" s="237"/>
      <c r="J16" s="237"/>
    </row>
    <row r="17" spans="1:19">
      <c r="A17" s="237"/>
      <c r="B17" s="237"/>
      <c r="C17" s="237"/>
      <c r="D17" s="237"/>
      <c r="E17" s="237"/>
      <c r="F17" s="237"/>
      <c r="G17" s="237"/>
      <c r="H17" s="237"/>
      <c r="I17" s="237"/>
      <c r="J17" s="237"/>
    </row>
    <row r="18" spans="1:19">
      <c r="A18" s="237"/>
      <c r="B18" s="237"/>
      <c r="C18" s="237"/>
      <c r="D18" s="237"/>
      <c r="E18" s="237"/>
      <c r="F18" s="237"/>
      <c r="G18" s="237"/>
      <c r="H18" s="237"/>
      <c r="I18" s="237"/>
      <c r="J18" s="237"/>
    </row>
    <row r="19" spans="1:19">
      <c r="A19" s="237"/>
      <c r="B19" s="237"/>
      <c r="C19" s="237"/>
      <c r="D19" s="237"/>
      <c r="E19" s="237"/>
      <c r="F19" s="237"/>
      <c r="G19" s="237"/>
      <c r="H19" s="237"/>
      <c r="I19" s="237"/>
      <c r="J19" s="237"/>
      <c r="R19" s="6"/>
      <c r="S19" s="6"/>
    </row>
    <row r="20" spans="1:19">
      <c r="A20" s="198"/>
      <c r="B20" s="198"/>
      <c r="C20" s="198"/>
      <c r="D20" s="198"/>
      <c r="E20" s="198"/>
      <c r="F20" s="198"/>
      <c r="G20" s="198"/>
      <c r="H20" s="198"/>
      <c r="I20" s="198"/>
      <c r="J20" s="52"/>
    </row>
    <row r="21" spans="1:19">
      <c r="A21" s="201"/>
      <c r="B21" s="198"/>
      <c r="C21" s="198"/>
      <c r="D21" s="198"/>
      <c r="E21" s="198"/>
      <c r="F21" s="198"/>
      <c r="G21" s="198"/>
      <c r="H21" s="198"/>
      <c r="I21" s="198"/>
      <c r="J21" s="52"/>
    </row>
    <row r="22" spans="1:19">
      <c r="A22" s="201" t="s">
        <v>74</v>
      </c>
      <c r="B22" s="198"/>
      <c r="C22" s="198"/>
      <c r="D22" s="198"/>
      <c r="E22" s="198"/>
      <c r="F22" s="198"/>
      <c r="G22" s="198"/>
      <c r="H22" s="198"/>
      <c r="I22" s="198"/>
      <c r="J22" s="52"/>
    </row>
    <row r="23" spans="1:19">
      <c r="A23" s="201"/>
      <c r="B23" s="198"/>
      <c r="C23" s="198"/>
      <c r="D23" s="198"/>
      <c r="E23" s="198"/>
      <c r="F23" s="198"/>
      <c r="G23" s="198"/>
      <c r="H23" s="198"/>
      <c r="I23" s="198"/>
      <c r="J23" s="52"/>
    </row>
    <row r="24" spans="1:19" ht="18" customHeight="1">
      <c r="A24" s="201"/>
      <c r="B24" s="198"/>
      <c r="C24" s="198"/>
      <c r="D24" s="198"/>
      <c r="E24" s="199"/>
      <c r="F24" s="202"/>
      <c r="G24" s="203" t="s">
        <v>0</v>
      </c>
      <c r="H24" s="239">
        <f>'計算シート(別紙２）㈠'!G24+'計算シート(別紙２）㈡'!G24</f>
        <v>0</v>
      </c>
      <c r="I24" s="239"/>
      <c r="J24" s="204" t="s">
        <v>1</v>
      </c>
      <c r="K24">
        <f>'計算シート(別紙２）㈠'!AI24+'計算シート(別紙２）㈡'!AI24</f>
        <v>0</v>
      </c>
    </row>
    <row r="25" spans="1:19" ht="22.2" customHeight="1">
      <c r="A25" s="201" t="s">
        <v>72</v>
      </c>
      <c r="B25" s="198"/>
      <c r="C25" s="198"/>
      <c r="D25" s="198"/>
      <c r="E25" s="198"/>
      <c r="F25" s="198"/>
      <c r="G25" s="198"/>
      <c r="H25" s="198"/>
      <c r="I25" s="198"/>
      <c r="J25" s="52"/>
    </row>
    <row r="26" spans="1:19">
      <c r="A26" s="201" t="s">
        <v>73</v>
      </c>
      <c r="B26" s="198"/>
      <c r="C26" s="198"/>
      <c r="D26" s="198"/>
      <c r="E26" s="198"/>
      <c r="F26" s="198"/>
      <c r="G26" s="205"/>
      <c r="H26" s="205"/>
      <c r="I26" s="206"/>
      <c r="J26" s="52"/>
    </row>
    <row r="27" spans="1:19">
      <c r="A27" s="198"/>
      <c r="B27" s="198"/>
      <c r="C27" s="198"/>
      <c r="D27" s="198"/>
      <c r="E27" s="199"/>
      <c r="F27" s="207"/>
      <c r="G27" s="203" t="s">
        <v>0</v>
      </c>
      <c r="H27" s="239" t="str">
        <f>IF(K24=K27,IF(K27=1,'計算シート(別紙２）㈠'!AI108,IF(K27=2,'計算シート(別紙２）㈠'!AI108+'計算シート(別紙２）㈡'!AI108,"（計算シートより自動転記）")),"（返還額を再確認）")</f>
        <v>（計算シートより自動転記）</v>
      </c>
      <c r="I27" s="239"/>
      <c r="J27" s="204" t="s">
        <v>1</v>
      </c>
      <c r="K27" s="4">
        <f>'計算シート(別紙２）㈠'!AJ108+'計算シート(別紙２）㈡'!AJ108</f>
        <v>0</v>
      </c>
    </row>
    <row r="28" spans="1:19">
      <c r="A28" s="229" t="str">
        <f>IF(K28=1,"・令和５年度㈠",IF(K29=1,"・令和５年度㈠",IF(K30=1,"・令和５年度㈠",IF(K31=1,"・令和５年度㈠",IF(K32=1,"・令和５年度㈠","")))))</f>
        <v/>
      </c>
      <c r="B28" s="229"/>
      <c r="C28" s="238" t="str">
        <f>IF(K28=1,"（理由）"&amp;'計算シート(別紙２）㈠'!D29&amp;"ため",IF(K29=1,"（理由）"&amp;'計算シート(別紙２）㈠'!D32&amp;"ため",IF(K30=1,"（理由）"&amp;'計算シート(別紙２）㈠'!D35&amp;"ため",IF(K31=1,"（理由）"&amp;'計算シート(別紙２）㈠'!D37&amp;"ため",IF(K32=1,"（理由）"&amp;'計算シート(別紙２）㈠'!D39&amp;"ため","")))))</f>
        <v/>
      </c>
      <c r="D28" s="238"/>
      <c r="E28" s="238"/>
      <c r="F28" s="238"/>
      <c r="G28" s="238"/>
      <c r="H28" s="238"/>
      <c r="I28" s="238"/>
      <c r="J28" s="238"/>
      <c r="K28" s="1">
        <f>IF('計算シート(別紙２）㈠'!B29="○",1,0)</f>
        <v>0</v>
      </c>
      <c r="L28" s="1">
        <f>IF('計算シート(別紙２）㈡'!B29="○",1,0)</f>
        <v>0</v>
      </c>
    </row>
    <row r="29" spans="1:19">
      <c r="A29" s="198"/>
      <c r="B29" s="198"/>
      <c r="C29" s="230" t="str">
        <f>IF('計算シート(別紙２）㈠'!B29="○","課税売上高（税抜）基準期間:"&amp;TEXT('計算シート(別紙２）㈠'!AA29,"###,##0")&amp;"円、"&amp;"特定期間:"&amp;LEFT('計算シート(別紙２）㈠'!AA30,10)&amp;"円以下",IF('計算シート(別紙２）㈠'!B32="○","設立・開業日:"&amp;"令和"&amp;TEXT('計算シート(別紙２）㈠'!AB32,"###,###")&amp;"年"&amp;TEXT('計算シート(別紙２）㈠'!AD32,"###,###")&amp;"月"&amp;TEXT('計算シート(別紙２）㈠'!AF32,"###,###")&amp;"日"&amp;IF('計算シート(別紙２）㈠'!L33="〇","、法人の資本金・出資金の額:"&amp;TEXT('計算シート(別紙２）㈠'!AC33,"###,##0")&amp;"円",""),IF('計算シート(別紙２）㈠'!B37="○","特定収入割合　"&amp;TEXT('計算シート(別紙２）㈠'!AA37,"###.##0")&amp;"　%","")))</f>
        <v/>
      </c>
      <c r="D29" s="230"/>
      <c r="E29" s="230"/>
      <c r="F29" s="230"/>
      <c r="G29" s="230"/>
      <c r="H29" s="230"/>
      <c r="I29" s="230"/>
      <c r="J29" s="52"/>
      <c r="K29" s="1">
        <f>IF('計算シート(別紙２）㈠'!B32="○",1,0)</f>
        <v>0</v>
      </c>
      <c r="L29" s="1">
        <f>IF('計算シート(別紙２）㈡'!B32="○",1,0)</f>
        <v>0</v>
      </c>
    </row>
    <row r="30" spans="1:19">
      <c r="A30" s="229" t="str">
        <f>IF(L28=1,"・令和５年度㈡",IF(L29=1,"・令和５年度㈡",IF(L30=1,"・令和５年度㈡",IF(L31=1,"・令和５年度㈡",IF(L32=1,"・令和５年度㈡","")))))</f>
        <v/>
      </c>
      <c r="B30" s="229"/>
      <c r="C30" s="228" t="str">
        <f>IF(L28=1,"（理由）"&amp;'計算シート(別紙２）㈡'!D29&amp;"ため",IF(L29=1,"（理由）"&amp;'計算シート(別紙２）㈡'!D32&amp;"ため",IF(L30=1,"（理由）"&amp;'計算シート(別紙２）㈡'!D35&amp;"ため",IF(L31=1,"（理由）"&amp;'計算シート(別紙２）㈡'!D37&amp;"ため",IF(L32=1,"（理由）"&amp;'計算シート(別紙２）㈡'!D39&amp;"ため","")))))</f>
        <v/>
      </c>
      <c r="D30" s="228"/>
      <c r="E30" s="228"/>
      <c r="F30" s="228"/>
      <c r="G30" s="228"/>
      <c r="H30" s="228"/>
      <c r="I30" s="228"/>
      <c r="J30" s="228"/>
      <c r="K30" s="1">
        <f>IF('計算シート(別紙２）㈠'!B35="○",1,0)</f>
        <v>0</v>
      </c>
      <c r="L30" s="1">
        <f>IF('計算シート(別紙２）㈡'!B35="○",1,0)</f>
        <v>0</v>
      </c>
    </row>
    <row r="31" spans="1:19">
      <c r="A31" s="198"/>
      <c r="B31" s="198"/>
      <c r="C31" s="230" t="str">
        <f>IF('計算シート(別紙２）㈡'!B29="○","課税売上高（税抜）基準期間:"&amp;TEXT('計算シート(別紙２）㈡'!AA29,"###,##0")&amp;"円、"&amp;"特定期間:"&amp;LEFT('計算シート(別紙２）㈡'!AA30,10)&amp;"円以下",IF('計算シート(別紙２）㈡'!B37="○","特定収入割合　"&amp;TEXT('計算シート(別紙２）㈡'!AA37,"###.##0")&amp;"　%",""))</f>
        <v/>
      </c>
      <c r="D31" s="230"/>
      <c r="E31" s="230"/>
      <c r="F31" s="230"/>
      <c r="G31" s="230"/>
      <c r="H31" s="230"/>
      <c r="I31" s="230"/>
      <c r="J31" s="52"/>
      <c r="K31" s="1">
        <f>IF('計算シート(別紙２）㈠'!B37="○",1,0)</f>
        <v>0</v>
      </c>
      <c r="L31" s="1">
        <f>IF('計算シート(別紙２）㈡'!B37="○",1,0)</f>
        <v>0</v>
      </c>
    </row>
    <row r="32" spans="1:19">
      <c r="A32" s="198"/>
      <c r="B32" s="198"/>
      <c r="C32" s="198"/>
      <c r="D32" s="198"/>
      <c r="E32" s="198"/>
      <c r="F32" s="198"/>
      <c r="G32" s="198"/>
      <c r="H32" s="198"/>
      <c r="I32" s="198"/>
      <c r="J32" s="52"/>
      <c r="K32" s="1">
        <f>IF('計算シート(別紙２）㈠'!B39="○",1,0)</f>
        <v>0</v>
      </c>
      <c r="L32" s="1">
        <f>IF('計算シート(別紙２）㈡'!B39="○",1,0)</f>
        <v>0</v>
      </c>
    </row>
    <row r="33" spans="1:12">
      <c r="A33" s="201" t="s">
        <v>62</v>
      </c>
      <c r="B33" s="208"/>
      <c r="C33" s="208"/>
      <c r="D33" s="208"/>
      <c r="E33" s="208"/>
      <c r="F33" s="208"/>
      <c r="G33" s="208"/>
      <c r="H33" s="208"/>
      <c r="I33" s="208"/>
      <c r="J33" s="52"/>
    </row>
    <row r="34" spans="1:12">
      <c r="A34" s="229" t="s">
        <v>243</v>
      </c>
      <c r="B34" s="229"/>
      <c r="C34" s="233" t="str">
        <f>"("&amp;"令和"&amp;'計算シート(別紙２）㈠'!K3&amp;"年"&amp;'計算シート(別紙２）㈠'!M3&amp;"月"&amp;'計算シート(別紙２）㈠'!O3&amp;"日～令和"&amp;'計算シート(別紙２）㈠'!S3&amp;"年"&amp;'計算シート(別紙２）㈠'!U3&amp;"月"&amp;'計算シート(別紙２）㈠'!W3&amp;"日)"</f>
        <v>(令和年月日～令和年月日)</v>
      </c>
      <c r="D34" s="233"/>
      <c r="E34" s="233"/>
      <c r="F34" s="233"/>
      <c r="G34" s="233"/>
      <c r="H34" s="233"/>
      <c r="I34" s="233"/>
      <c r="J34" s="233"/>
    </row>
    <row r="35" spans="1:12" ht="16.2" customHeight="1">
      <c r="A35" s="209"/>
      <c r="B35" s="231" t="str">
        <f>IF('計算シート(別紙２）㈠'!B29="○",'計算シート(別紙２）㈠'!AK29,IF('計算シート(別紙２）㈠'!B32="○",'計算シート(別紙２）㈠'!AK32,IF('計算シート(別紙２）㈠'!B35="○",'計算シート(別紙２）㈠'!AK35,IF('計算シート(別紙２）㈠'!B37="○",'計算シート(別紙２）㈠'!AK37,IF('計算シート(別紙２）㈠'!B39="○",'計算シート(別紙２）㈠'!AK39,IF('計算シート(別紙２）㈠'!B57="○",'計算シート(別紙２）㈠'!AI58,IF('計算シート(別紙２）㈠'!B73="○",'計算シート(別紙２）㈠'!AI74,IF('計算シート(別紙２）㈠'!B91="○",'計算シート(別紙２）㈠'!AI92,"（計算シートより自動転記）"))))))))</f>
        <v>（計算シートより自動転記）</v>
      </c>
      <c r="C35" s="231"/>
      <c r="D35" s="231"/>
      <c r="E35" s="231"/>
      <c r="F35" s="231"/>
      <c r="G35" s="231"/>
      <c r="H35" s="231"/>
      <c r="I35" s="231"/>
      <c r="J35" s="231"/>
    </row>
    <row r="36" spans="1:12" ht="16.2" customHeight="1">
      <c r="A36" s="209" t="str">
        <f>IF(B36="","","・")</f>
        <v/>
      </c>
      <c r="B36" s="231"/>
      <c r="C36" s="231"/>
      <c r="D36" s="231"/>
      <c r="E36" s="231"/>
      <c r="F36" s="231"/>
      <c r="G36" s="231"/>
      <c r="H36" s="231"/>
      <c r="I36" s="231"/>
      <c r="J36" s="231"/>
    </row>
    <row r="37" spans="1:12">
      <c r="A37" s="216"/>
      <c r="B37" s="231"/>
      <c r="C37" s="231"/>
      <c r="D37" s="231"/>
      <c r="E37" s="231"/>
      <c r="F37" s="231"/>
      <c r="G37" s="231"/>
      <c r="H37" s="231"/>
      <c r="I37" s="231"/>
      <c r="J37" s="231"/>
    </row>
    <row r="38" spans="1:12">
      <c r="A38" s="198"/>
      <c r="B38" s="198" t="s">
        <v>79</v>
      </c>
      <c r="C38" s="198"/>
      <c r="D38" s="199" t="s">
        <v>80</v>
      </c>
      <c r="E38" s="232"/>
      <c r="F38" s="232"/>
      <c r="G38" s="232"/>
      <c r="H38" s="232"/>
      <c r="I38" s="232"/>
      <c r="J38" s="210" t="s">
        <v>78</v>
      </c>
    </row>
    <row r="39" spans="1:12" ht="18.75" customHeight="1">
      <c r="A39" s="229" t="str">
        <f>IF(K24=1,"","・令和5年度㈡")</f>
        <v>・令和5年度㈡</v>
      </c>
      <c r="B39" s="229"/>
      <c r="C39" s="233" t="str">
        <f>IF(K24=1,"","("&amp;"令和"&amp;'計算シート(別紙２）㈡'!K3&amp;"年"&amp;'計算シート(別紙２）㈡'!M3&amp;"月"&amp;'計算シート(別紙２）㈡'!O3&amp;"日～令和"&amp;'計算シート(別紙２）㈡'!S3&amp;"年"&amp;'計算シート(別紙２）㈡'!U3&amp;"月"&amp;'計算シート(別紙２）㈡'!W3&amp;"日)")</f>
        <v>(令和年月日～令和年月日)</v>
      </c>
      <c r="D39" s="233"/>
      <c r="E39" s="233"/>
      <c r="F39" s="233"/>
      <c r="G39" s="233"/>
      <c r="H39" s="233"/>
      <c r="I39" s="233"/>
      <c r="J39" s="233"/>
    </row>
    <row r="40" spans="1:12" ht="18" customHeight="1">
      <c r="A40" s="198"/>
      <c r="B40" s="231" t="str">
        <f>IF(K24=1,"",IF('計算シート(別紙２）㈡'!B29="○",'計算シート(別紙２）㈡'!AK29,IF('計算シート(別紙２）㈡'!B32="○",'計算シート(別紙２）㈡'!AK32,IF('計算シート(別紙２）㈡'!B35="○",'計算シート(別紙２）㈡'!AK35,IF('計算シート(別紙２）㈡'!B37="○",'計算シート(別紙２）㈡'!AK37,IF('計算シート(別紙２）㈡'!B39="○",'計算シート(別紙２）㈡'!AK39,IF('計算シート(別紙２）㈡'!B57="○",'計算シート(別紙２）㈡'!AI58,IF('計算シート(別紙２）㈡'!B73="○",'計算シート(別紙２）㈡'!AI74,IF('計算シート(別紙２）㈡'!B91="○",'計算シート(別紙２）㈡'!AI92,"（計算シートより自動転記）")))))))))</f>
        <v>（計算シートより自動転記）</v>
      </c>
      <c r="C40" s="231"/>
      <c r="D40" s="231"/>
      <c r="E40" s="231"/>
      <c r="F40" s="231"/>
      <c r="G40" s="231"/>
      <c r="H40" s="231"/>
      <c r="I40" s="231"/>
      <c r="J40" s="231"/>
    </row>
    <row r="41" spans="1:12">
      <c r="A41" s="198"/>
      <c r="B41" s="231"/>
      <c r="C41" s="231"/>
      <c r="D41" s="231"/>
      <c r="E41" s="231"/>
      <c r="F41" s="231"/>
      <c r="G41" s="231"/>
      <c r="H41" s="231"/>
      <c r="I41" s="231"/>
      <c r="J41" s="231"/>
    </row>
    <row r="42" spans="1:12">
      <c r="A42" s="198"/>
      <c r="B42" s="231"/>
      <c r="C42" s="231"/>
      <c r="D42" s="231"/>
      <c r="E42" s="231"/>
      <c r="F42" s="231"/>
      <c r="G42" s="231"/>
      <c r="H42" s="231"/>
      <c r="I42" s="231"/>
      <c r="J42" s="231"/>
    </row>
    <row r="43" spans="1:12">
      <c r="A43" s="198"/>
      <c r="B43" s="198" t="str">
        <f>IF(K24=1,"","□　その他の書類 ")</f>
        <v xml:space="preserve">□　その他の書類 </v>
      </c>
      <c r="C43" s="198"/>
      <c r="D43" s="199" t="str">
        <f>IF(K24=1,"","（")</f>
        <v>（</v>
      </c>
      <c r="E43" s="232"/>
      <c r="F43" s="232"/>
      <c r="G43" s="232"/>
      <c r="H43" s="232"/>
      <c r="I43" s="232"/>
      <c r="J43" s="210" t="str">
        <f>IF(K24=1,"",")")</f>
        <v>)</v>
      </c>
      <c r="K43" s="3"/>
      <c r="L43" s="3"/>
    </row>
    <row r="44" spans="1:12">
      <c r="A44" s="198"/>
      <c r="B44" s="198"/>
      <c r="C44" s="198"/>
      <c r="D44" s="198"/>
      <c r="E44" s="198"/>
      <c r="F44" s="198"/>
      <c r="G44" s="198"/>
      <c r="H44" s="198"/>
      <c r="I44" s="198"/>
      <c r="J44" s="52"/>
    </row>
  </sheetData>
  <sheetProtection password="CAD0" sheet="1" objects="1" scenarios="1"/>
  <customSheetViews>
    <customSheetView guid="{0AD570EA-D470-4C73-8C86-9D952E4038A9}" scale="85" showPageBreaks="1" fitToPage="1" printArea="1" view="pageBreakPreview" topLeftCell="A13">
      <selection activeCell="D34" sqref="D34"/>
      <pageMargins left="0.70866141732283472" right="0.70866141732283472" top="0.74803149606299213" bottom="0.74803149606299213" header="0.31496062992125984" footer="0.31496062992125984"/>
      <pageSetup paperSize="9" scale="91" orientation="portrait" r:id="rId1"/>
    </customSheetView>
  </customSheetViews>
  <mergeCells count="23">
    <mergeCell ref="C28:J28"/>
    <mergeCell ref="A28:B28"/>
    <mergeCell ref="H27:I27"/>
    <mergeCell ref="F7:I7"/>
    <mergeCell ref="H24:I24"/>
    <mergeCell ref="A13:J13"/>
    <mergeCell ref="H2:I2"/>
    <mergeCell ref="F3:I3"/>
    <mergeCell ref="F8:I8"/>
    <mergeCell ref="F9:I9"/>
    <mergeCell ref="A16:J19"/>
    <mergeCell ref="B40:J42"/>
    <mergeCell ref="E43:I43"/>
    <mergeCell ref="E38:I38"/>
    <mergeCell ref="A34:B34"/>
    <mergeCell ref="A39:B39"/>
    <mergeCell ref="C34:J34"/>
    <mergeCell ref="C39:J39"/>
    <mergeCell ref="C30:J30"/>
    <mergeCell ref="A30:B30"/>
    <mergeCell ref="C29:I29"/>
    <mergeCell ref="C31:I31"/>
    <mergeCell ref="B35:J37"/>
  </mergeCells>
  <phoneticPr fontId="4"/>
  <pageMargins left="0.70866141732283472" right="0.70866141732283472" top="0.74803149606299213" bottom="0.74803149606299213" header="0.31496062992125984" footer="0.31496062992125984"/>
  <pageSetup paperSize="9" scale="8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249977111117893"/>
  </sheetPr>
  <dimension ref="A1:AU118"/>
  <sheetViews>
    <sheetView view="pageBreakPreview" zoomScale="85" zoomScaleNormal="70" zoomScaleSheetLayoutView="85" zoomScalePageLayoutView="50" workbookViewId="0"/>
  </sheetViews>
  <sheetFormatPr defaultColWidth="9" defaultRowHeight="18"/>
  <cols>
    <col min="1" max="1" width="1.69921875" style="8" customWidth="1"/>
    <col min="2" max="2" width="9.09765625" style="37" customWidth="1"/>
    <col min="3" max="8" width="4.19921875" style="37" customWidth="1"/>
    <col min="9" max="9" width="6.8984375" style="37" customWidth="1"/>
    <col min="10" max="21" width="4.19921875" style="37" customWidth="1"/>
    <col min="22" max="22" width="7.3984375" style="37" bestFit="1" customWidth="1"/>
    <col min="23" max="33" width="4.19921875" style="37" customWidth="1"/>
    <col min="34" max="34" width="2.09765625" style="11" customWidth="1"/>
    <col min="35" max="35" width="4.59765625" style="37" hidden="1" customWidth="1"/>
    <col min="36" max="37" width="4.19921875" style="37" hidden="1" customWidth="1"/>
    <col min="38" max="38" width="9" style="8" hidden="1" customWidth="1"/>
    <col min="39" max="39" width="9.3984375" style="8" hidden="1" customWidth="1"/>
    <col min="40" max="47" width="9" style="8" hidden="1" customWidth="1"/>
    <col min="48" max="49" width="9" style="8" customWidth="1"/>
    <col min="50" max="16384" width="9" style="8"/>
  </cols>
  <sheetData>
    <row r="1" spans="1:37" ht="19.5" customHeight="1">
      <c r="A1" s="52"/>
      <c r="B1" s="306" t="s">
        <v>58</v>
      </c>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113"/>
    </row>
    <row r="2" spans="1:37" ht="19.5" customHeight="1">
      <c r="A2" s="52"/>
      <c r="B2" s="315" t="s">
        <v>228</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113"/>
    </row>
    <row r="3" spans="1:37" ht="19.5" customHeight="1">
      <c r="A3" s="52"/>
      <c r="B3" s="113"/>
      <c r="C3" s="113"/>
      <c r="D3" s="113"/>
      <c r="E3" s="113"/>
      <c r="F3" s="252" t="s">
        <v>102</v>
      </c>
      <c r="G3" s="252"/>
      <c r="H3" s="252"/>
      <c r="I3" s="114" t="s">
        <v>82</v>
      </c>
      <c r="J3" s="115" t="s">
        <v>4</v>
      </c>
      <c r="K3" s="5"/>
      <c r="L3" s="116" t="s">
        <v>5</v>
      </c>
      <c r="M3" s="5"/>
      <c r="N3" s="116" t="s">
        <v>6</v>
      </c>
      <c r="O3" s="5"/>
      <c r="P3" s="116" t="s">
        <v>7</v>
      </c>
      <c r="Q3" s="118" t="s">
        <v>81</v>
      </c>
      <c r="R3" s="115" t="s">
        <v>4</v>
      </c>
      <c r="S3" s="5"/>
      <c r="T3" s="116" t="s">
        <v>5</v>
      </c>
      <c r="U3" s="5"/>
      <c r="V3" s="116" t="s">
        <v>6</v>
      </c>
      <c r="W3" s="5"/>
      <c r="X3" s="116" t="s">
        <v>7</v>
      </c>
      <c r="Y3" s="117" t="s">
        <v>83</v>
      </c>
      <c r="Z3" s="113"/>
      <c r="AA3" s="113"/>
      <c r="AB3" s="113"/>
      <c r="AC3" s="113"/>
      <c r="AD3" s="113"/>
      <c r="AE3" s="113"/>
      <c r="AF3" s="113"/>
      <c r="AG3" s="113"/>
      <c r="AH3" s="52"/>
      <c r="AI3" s="8"/>
      <c r="AJ3" s="8"/>
      <c r="AK3" s="8"/>
    </row>
    <row r="4" spans="1:37" ht="19.8" customHeight="1">
      <c r="A4" s="52"/>
      <c r="B4" s="113"/>
      <c r="C4" s="113"/>
      <c r="D4" s="113"/>
      <c r="E4" s="113"/>
      <c r="F4" s="113"/>
      <c r="G4" s="113"/>
      <c r="H4" s="113"/>
      <c r="I4" s="114"/>
      <c r="J4" s="115"/>
      <c r="K4" s="116"/>
      <c r="L4" s="116"/>
      <c r="M4" s="116"/>
      <c r="N4" s="116"/>
      <c r="O4" s="116"/>
      <c r="P4" s="116"/>
      <c r="Q4" s="118"/>
      <c r="R4" s="115"/>
      <c r="S4" s="116"/>
      <c r="T4" s="116"/>
      <c r="U4" s="116"/>
      <c r="V4" s="116"/>
      <c r="W4" s="116"/>
      <c r="X4" s="116"/>
      <c r="Y4" s="117"/>
      <c r="Z4" s="113"/>
      <c r="AA4" s="113"/>
      <c r="AB4" s="113"/>
      <c r="AC4" s="113"/>
      <c r="AD4" s="113"/>
      <c r="AE4" s="113"/>
      <c r="AF4" s="113"/>
      <c r="AG4" s="113"/>
      <c r="AH4" s="52"/>
      <c r="AI4" s="8"/>
      <c r="AJ4" s="8"/>
      <c r="AK4" s="8"/>
    </row>
    <row r="5" spans="1:37" ht="19.5" customHeight="1">
      <c r="A5" s="52"/>
      <c r="B5" s="256" t="s">
        <v>245</v>
      </c>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52"/>
      <c r="AI5" s="8"/>
      <c r="AJ5" s="8"/>
      <c r="AK5" s="8"/>
    </row>
    <row r="6" spans="1:37" ht="19.5" customHeight="1">
      <c r="A6" s="52"/>
      <c r="B6" s="257"/>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52"/>
      <c r="AI6" s="8"/>
      <c r="AJ6" s="8"/>
      <c r="AK6" s="8"/>
    </row>
    <row r="7" spans="1:37" ht="19.5" customHeight="1">
      <c r="A7" s="52"/>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52"/>
      <c r="AI7" s="8"/>
      <c r="AJ7" s="8"/>
      <c r="AK7" s="8"/>
    </row>
    <row r="8" spans="1:37" ht="19.5" customHeight="1">
      <c r="A8" s="52"/>
      <c r="B8" s="257"/>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52"/>
      <c r="AI8" s="8"/>
      <c r="AJ8" s="8"/>
      <c r="AK8" s="8"/>
    </row>
    <row r="9" spans="1:37" ht="9.9" customHeight="1" thickBot="1">
      <c r="A9" s="52"/>
      <c r="B9" s="113" t="s">
        <v>207</v>
      </c>
      <c r="C9" s="113"/>
      <c r="D9" s="113"/>
      <c r="E9" s="113"/>
      <c r="F9" s="113"/>
      <c r="G9" s="113"/>
      <c r="H9" s="113"/>
      <c r="I9" s="114"/>
      <c r="J9" s="115"/>
      <c r="K9" s="116"/>
      <c r="L9" s="116"/>
      <c r="M9" s="116"/>
      <c r="N9" s="116"/>
      <c r="O9" s="116"/>
      <c r="P9" s="116"/>
      <c r="Q9" s="118"/>
      <c r="R9" s="115"/>
      <c r="S9" s="116"/>
      <c r="T9" s="116"/>
      <c r="U9" s="116"/>
      <c r="V9" s="116"/>
      <c r="W9" s="116"/>
      <c r="X9" s="116"/>
      <c r="Y9" s="117"/>
      <c r="Z9" s="113"/>
      <c r="AA9" s="113"/>
      <c r="AB9" s="113"/>
      <c r="AC9" s="113"/>
      <c r="AD9" s="113"/>
      <c r="AE9" s="113"/>
      <c r="AF9" s="113"/>
      <c r="AG9" s="113"/>
      <c r="AH9" s="52"/>
      <c r="AI9" s="8"/>
      <c r="AJ9" s="8"/>
      <c r="AK9" s="8"/>
    </row>
    <row r="10" spans="1:37" ht="19.5" customHeight="1" thickBot="1">
      <c r="A10" s="52"/>
      <c r="B10" s="295" t="s">
        <v>2</v>
      </c>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7"/>
      <c r="AH10" s="141"/>
    </row>
    <row r="11" spans="1:37" ht="19.5" customHeight="1" thickBot="1">
      <c r="A11" s="52"/>
      <c r="B11" s="119"/>
      <c r="C11" s="119"/>
      <c r="D11" s="119"/>
      <c r="E11" s="119"/>
      <c r="F11" s="119"/>
      <c r="G11" s="119"/>
      <c r="H11" s="119"/>
      <c r="I11" s="119"/>
      <c r="J11" s="119"/>
      <c r="K11" s="119"/>
      <c r="L11" s="119"/>
      <c r="M11" s="119"/>
      <c r="N11" s="119"/>
      <c r="O11" s="119"/>
      <c r="P11" s="119"/>
      <c r="Q11" s="119"/>
      <c r="R11" s="119"/>
      <c r="S11" s="119"/>
      <c r="T11" s="119"/>
      <c r="U11" s="166"/>
      <c r="V11" s="166"/>
      <c r="W11" s="166"/>
      <c r="X11" s="120"/>
      <c r="Y11" s="165"/>
      <c r="Z11" s="164"/>
      <c r="AA11" s="120"/>
      <c r="AB11" s="119"/>
      <c r="AC11" s="119"/>
      <c r="AD11" s="119"/>
      <c r="AE11" s="119"/>
      <c r="AF11" s="119"/>
      <c r="AG11" s="119"/>
      <c r="AH11" s="153"/>
    </row>
    <row r="12" spans="1:37" ht="19.5" customHeight="1" thickBot="1">
      <c r="A12" s="52"/>
      <c r="B12" s="307" t="s">
        <v>3</v>
      </c>
      <c r="C12" s="308"/>
      <c r="D12" s="308"/>
      <c r="E12" s="308"/>
      <c r="F12" s="308"/>
      <c r="G12" s="309" t="s">
        <v>4</v>
      </c>
      <c r="H12" s="310"/>
      <c r="I12" s="311"/>
      <c r="J12" s="311"/>
      <c r="K12" s="93" t="s">
        <v>5</v>
      </c>
      <c r="L12" s="311"/>
      <c r="M12" s="311"/>
      <c r="N12" s="93" t="s">
        <v>6</v>
      </c>
      <c r="O12" s="311"/>
      <c r="P12" s="311"/>
      <c r="Q12" s="12" t="s">
        <v>7</v>
      </c>
      <c r="R12" s="119"/>
      <c r="S12" s="119"/>
      <c r="T12" s="119"/>
      <c r="U12" s="13"/>
      <c r="V12" s="14"/>
      <c r="W12" s="15"/>
      <c r="X12" s="120" t="s">
        <v>215</v>
      </c>
      <c r="Y12" s="135"/>
      <c r="Z12" s="135"/>
      <c r="AA12" s="120"/>
      <c r="AB12" s="135"/>
      <c r="AC12" s="135"/>
      <c r="AD12" s="119"/>
      <c r="AE12" s="119"/>
      <c r="AF12" s="119"/>
      <c r="AG12" s="119"/>
      <c r="AH12" s="153"/>
    </row>
    <row r="13" spans="1:37" ht="19.5" customHeight="1" thickBot="1">
      <c r="A13" s="52"/>
      <c r="B13" s="244" t="s">
        <v>56</v>
      </c>
      <c r="C13" s="245"/>
      <c r="D13" s="245"/>
      <c r="E13" s="245"/>
      <c r="F13" s="245"/>
      <c r="G13" s="241"/>
      <c r="H13" s="242"/>
      <c r="I13" s="242"/>
      <c r="J13" s="242"/>
      <c r="K13" s="242"/>
      <c r="L13" s="242"/>
      <c r="M13" s="242"/>
      <c r="N13" s="242"/>
      <c r="O13" s="242"/>
      <c r="P13" s="242"/>
      <c r="Q13" s="243"/>
      <c r="R13" s="336" t="s">
        <v>116</v>
      </c>
      <c r="S13" s="259"/>
      <c r="T13" s="259"/>
      <c r="U13" s="259"/>
      <c r="V13" s="259"/>
      <c r="W13" s="259"/>
      <c r="X13" s="259"/>
      <c r="Y13" s="259"/>
      <c r="Z13" s="259"/>
      <c r="AA13" s="259"/>
      <c r="AB13" s="259"/>
      <c r="AC13" s="259"/>
      <c r="AD13" s="259"/>
      <c r="AE13" s="47" t="s">
        <v>90</v>
      </c>
      <c r="AF13" s="118" t="s">
        <v>90</v>
      </c>
      <c r="AG13" s="119"/>
      <c r="AH13" s="153"/>
    </row>
    <row r="14" spans="1:37" ht="19.5" customHeight="1" thickBot="1">
      <c r="A14" s="52"/>
      <c r="B14" s="244" t="s">
        <v>54</v>
      </c>
      <c r="C14" s="245"/>
      <c r="D14" s="245"/>
      <c r="E14" s="245"/>
      <c r="F14" s="245"/>
      <c r="G14" s="241"/>
      <c r="H14" s="242"/>
      <c r="I14" s="242"/>
      <c r="J14" s="242"/>
      <c r="K14" s="242"/>
      <c r="L14" s="242"/>
      <c r="M14" s="242"/>
      <c r="N14" s="242"/>
      <c r="O14" s="242"/>
      <c r="P14" s="242"/>
      <c r="Q14" s="243"/>
      <c r="R14" s="336" t="s">
        <v>117</v>
      </c>
      <c r="S14" s="259"/>
      <c r="T14" s="259"/>
      <c r="U14" s="259"/>
      <c r="V14" s="259"/>
      <c r="W14" s="259"/>
      <c r="X14" s="259"/>
      <c r="Y14" s="259"/>
      <c r="Z14" s="259"/>
      <c r="AA14" s="259"/>
      <c r="AB14" s="259"/>
      <c r="AC14" s="259"/>
      <c r="AD14" s="259"/>
      <c r="AE14" s="47" t="s">
        <v>90</v>
      </c>
      <c r="AF14" s="118" t="s">
        <v>90</v>
      </c>
      <c r="AG14" s="120"/>
      <c r="AH14" s="153"/>
    </row>
    <row r="15" spans="1:37" ht="19.5" customHeight="1" thickBot="1">
      <c r="A15" s="52"/>
      <c r="B15" s="244" t="s">
        <v>55</v>
      </c>
      <c r="C15" s="245"/>
      <c r="D15" s="245"/>
      <c r="E15" s="245"/>
      <c r="F15" s="245"/>
      <c r="G15" s="316"/>
      <c r="H15" s="317"/>
      <c r="I15" s="317"/>
      <c r="J15" s="317"/>
      <c r="K15" s="317"/>
      <c r="L15" s="317"/>
      <c r="M15" s="317"/>
      <c r="N15" s="317"/>
      <c r="O15" s="317"/>
      <c r="P15" s="317"/>
      <c r="Q15" s="318"/>
      <c r="R15" s="336" t="s">
        <v>118</v>
      </c>
      <c r="S15" s="259"/>
      <c r="T15" s="259"/>
      <c r="U15" s="259"/>
      <c r="V15" s="259"/>
      <c r="W15" s="259"/>
      <c r="X15" s="259"/>
      <c r="Y15" s="259"/>
      <c r="Z15" s="259"/>
      <c r="AA15" s="259"/>
      <c r="AB15" s="259"/>
      <c r="AC15" s="259"/>
      <c r="AD15" s="259"/>
      <c r="AE15" s="47" t="s">
        <v>90</v>
      </c>
      <c r="AF15" s="118" t="s">
        <v>90</v>
      </c>
      <c r="AG15" s="119"/>
      <c r="AH15" s="153"/>
    </row>
    <row r="16" spans="1:37" ht="19.5" customHeight="1">
      <c r="A16" s="52"/>
      <c r="B16" s="244" t="s">
        <v>47</v>
      </c>
      <c r="C16" s="245"/>
      <c r="D16" s="245"/>
      <c r="E16" s="245"/>
      <c r="F16" s="245"/>
      <c r="G16" s="316"/>
      <c r="H16" s="317"/>
      <c r="I16" s="317"/>
      <c r="J16" s="317"/>
      <c r="K16" s="317"/>
      <c r="L16" s="317"/>
      <c r="M16" s="317"/>
      <c r="N16" s="317"/>
      <c r="O16" s="317"/>
      <c r="P16" s="317"/>
      <c r="Q16" s="318"/>
      <c r="R16" s="119"/>
      <c r="S16" s="119"/>
      <c r="T16" s="335" t="str">
        <f>IF(OR(AE13="✔",AE14="✔",AE15="✔"),"〇変更内容が分かる資料（登記等）の写しを提出してください","")</f>
        <v/>
      </c>
      <c r="U16" s="335"/>
      <c r="V16" s="335"/>
      <c r="W16" s="335"/>
      <c r="X16" s="335"/>
      <c r="Y16" s="335"/>
      <c r="Z16" s="335"/>
      <c r="AA16" s="335"/>
      <c r="AB16" s="335"/>
      <c r="AC16" s="335"/>
      <c r="AD16" s="335"/>
      <c r="AE16" s="335"/>
      <c r="AF16" s="335"/>
      <c r="AG16" s="335"/>
      <c r="AH16" s="153"/>
    </row>
    <row r="17" spans="1:43" ht="19.5" customHeight="1">
      <c r="A17" s="52"/>
      <c r="B17" s="319" t="s">
        <v>48</v>
      </c>
      <c r="C17" s="320"/>
      <c r="D17" s="320"/>
      <c r="E17" s="320"/>
      <c r="F17" s="321"/>
      <c r="G17" s="325" t="s">
        <v>110</v>
      </c>
      <c r="H17" s="326"/>
      <c r="I17" s="317"/>
      <c r="J17" s="317"/>
      <c r="K17" s="317"/>
      <c r="L17" s="317"/>
      <c r="M17" s="317"/>
      <c r="N17" s="317"/>
      <c r="O17" s="317"/>
      <c r="P17" s="317"/>
      <c r="Q17" s="318"/>
      <c r="R17" s="119"/>
      <c r="S17" s="119"/>
      <c r="T17" s="119"/>
      <c r="U17" s="119"/>
      <c r="V17" s="119"/>
      <c r="W17" s="119"/>
      <c r="X17" s="119"/>
      <c r="Y17" s="119"/>
      <c r="Z17" s="119"/>
      <c r="AA17" s="119"/>
      <c r="AB17" s="119"/>
      <c r="AC17" s="119"/>
      <c r="AD17" s="119"/>
      <c r="AE17" s="119"/>
      <c r="AF17" s="119"/>
      <c r="AG17" s="119"/>
      <c r="AH17" s="153"/>
    </row>
    <row r="18" spans="1:43" ht="19.5" customHeight="1" thickBot="1">
      <c r="A18" s="52"/>
      <c r="B18" s="322"/>
      <c r="C18" s="323"/>
      <c r="D18" s="323"/>
      <c r="E18" s="323"/>
      <c r="F18" s="324"/>
      <c r="G18" s="327" t="s">
        <v>111</v>
      </c>
      <c r="H18" s="328"/>
      <c r="I18" s="343"/>
      <c r="J18" s="314"/>
      <c r="K18" s="314"/>
      <c r="L18" s="314"/>
      <c r="M18" s="314"/>
      <c r="N18" s="314"/>
      <c r="O18" s="314"/>
      <c r="P18" s="314"/>
      <c r="Q18" s="344"/>
      <c r="R18" s="119"/>
      <c r="S18" s="119"/>
      <c r="T18" s="119"/>
      <c r="U18" s="119"/>
      <c r="V18" s="119"/>
      <c r="W18" s="119"/>
      <c r="X18" s="119"/>
      <c r="Y18" s="119"/>
      <c r="Z18" s="119"/>
      <c r="AA18" s="119"/>
      <c r="AB18" s="119"/>
      <c r="AC18" s="119"/>
      <c r="AD18" s="119"/>
      <c r="AE18" s="119"/>
      <c r="AF18" s="119"/>
      <c r="AG18" s="119"/>
      <c r="AH18" s="153"/>
    </row>
    <row r="19" spans="1:43" ht="19.5" customHeight="1" thickBot="1">
      <c r="A19" s="52"/>
      <c r="B19" s="345" t="s">
        <v>113</v>
      </c>
      <c r="C19" s="346"/>
      <c r="D19" s="346"/>
      <c r="E19" s="346"/>
      <c r="F19" s="346"/>
      <c r="G19" s="346"/>
      <c r="H19" s="346"/>
      <c r="I19" s="346"/>
      <c r="J19" s="346"/>
      <c r="K19" s="346"/>
      <c r="L19" s="346"/>
      <c r="M19" s="346"/>
      <c r="N19" s="346"/>
      <c r="O19" s="346"/>
      <c r="P19" s="346"/>
      <c r="Q19" s="346"/>
      <c r="R19" s="119"/>
      <c r="S19" s="119"/>
      <c r="T19" s="119"/>
      <c r="U19" s="119"/>
      <c r="V19" s="119"/>
      <c r="W19" s="119"/>
      <c r="X19" s="119"/>
      <c r="Y19" s="119"/>
      <c r="Z19" s="119"/>
      <c r="AA19" s="119"/>
      <c r="AB19" s="119"/>
      <c r="AC19" s="119"/>
      <c r="AD19" s="119"/>
      <c r="AE19" s="119"/>
      <c r="AF19" s="119"/>
      <c r="AG19" s="119"/>
      <c r="AH19" s="153"/>
    </row>
    <row r="20" spans="1:43" ht="19.5" customHeight="1">
      <c r="A20" s="52"/>
      <c r="B20" s="307" t="s">
        <v>8</v>
      </c>
      <c r="C20" s="308"/>
      <c r="D20" s="308"/>
      <c r="E20" s="308"/>
      <c r="F20" s="308"/>
      <c r="G20" s="309" t="s">
        <v>4</v>
      </c>
      <c r="H20" s="310"/>
      <c r="I20" s="311"/>
      <c r="J20" s="311"/>
      <c r="K20" s="93" t="s">
        <v>5</v>
      </c>
      <c r="L20" s="311"/>
      <c r="M20" s="311"/>
      <c r="N20" s="93" t="s">
        <v>6</v>
      </c>
      <c r="O20" s="311"/>
      <c r="P20" s="311"/>
      <c r="Q20" s="12" t="s">
        <v>7</v>
      </c>
      <c r="R20" s="119"/>
      <c r="S20" s="119"/>
      <c r="T20" s="119"/>
      <c r="U20" s="119"/>
      <c r="V20" s="119"/>
      <c r="W20" s="119"/>
      <c r="X20" s="119"/>
      <c r="Y20" s="119"/>
      <c r="Z20" s="119"/>
      <c r="AA20" s="119"/>
      <c r="AB20" s="119"/>
      <c r="AC20" s="119"/>
      <c r="AD20" s="119"/>
      <c r="AE20" s="119"/>
      <c r="AF20" s="119"/>
      <c r="AG20" s="119"/>
      <c r="AH20" s="153"/>
    </row>
    <row r="21" spans="1:43" ht="19.5" customHeight="1" thickBot="1">
      <c r="A21" s="52"/>
      <c r="B21" s="312" t="s">
        <v>9</v>
      </c>
      <c r="C21" s="313"/>
      <c r="D21" s="313"/>
      <c r="E21" s="313"/>
      <c r="F21" s="313"/>
      <c r="G21" s="348"/>
      <c r="H21" s="314"/>
      <c r="I21" s="347" t="s">
        <v>138</v>
      </c>
      <c r="J21" s="347"/>
      <c r="K21" s="347"/>
      <c r="L21" s="347"/>
      <c r="M21" s="16" t="s">
        <v>10</v>
      </c>
      <c r="N21" s="314"/>
      <c r="O21" s="314"/>
      <c r="P21" s="314"/>
      <c r="Q21" s="17" t="s">
        <v>11</v>
      </c>
      <c r="R21" s="119"/>
      <c r="S21" s="119"/>
      <c r="T21" s="119"/>
      <c r="U21" s="119"/>
      <c r="V21" s="119"/>
      <c r="W21" s="119"/>
      <c r="X21" s="119"/>
      <c r="Y21" s="119"/>
      <c r="Z21" s="119"/>
      <c r="AA21" s="119"/>
      <c r="AB21" s="119"/>
      <c r="AC21" s="119"/>
      <c r="AD21" s="119"/>
      <c r="AE21" s="119"/>
      <c r="AF21" s="119"/>
      <c r="AG21" s="119"/>
      <c r="AH21" s="153"/>
    </row>
    <row r="22" spans="1:43" ht="19.5" customHeight="1" thickBot="1">
      <c r="A22" s="52"/>
      <c r="B22" s="345" t="s">
        <v>223</v>
      </c>
      <c r="C22" s="346"/>
      <c r="D22" s="346"/>
      <c r="E22" s="346"/>
      <c r="F22" s="346"/>
      <c r="G22" s="346"/>
      <c r="H22" s="346"/>
      <c r="I22" s="346"/>
      <c r="J22" s="346"/>
      <c r="K22" s="346"/>
      <c r="L22" s="346"/>
      <c r="M22" s="346"/>
      <c r="N22" s="346"/>
      <c r="O22" s="346"/>
      <c r="P22" s="346"/>
      <c r="Q22" s="346"/>
      <c r="R22" s="119"/>
      <c r="S22" s="119"/>
      <c r="T22" s="119"/>
      <c r="U22" s="119"/>
      <c r="V22" s="119"/>
      <c r="W22" s="119"/>
      <c r="X22" s="119"/>
      <c r="Y22" s="119"/>
      <c r="Z22" s="119"/>
      <c r="AA22" s="119"/>
      <c r="AB22" s="119"/>
      <c r="AC22" s="119"/>
      <c r="AD22" s="119"/>
      <c r="AE22" s="119"/>
      <c r="AF22" s="119"/>
      <c r="AG22" s="119"/>
      <c r="AH22" s="153"/>
      <c r="AM22" s="8" t="str">
        <f>TEXT('計算シート(別紙２）㈠'!AA29,"G/標準")</f>
        <v>0</v>
      </c>
    </row>
    <row r="23" spans="1:43" ht="19.5" customHeight="1" thickBot="1">
      <c r="A23" s="52"/>
      <c r="B23" s="349" t="s">
        <v>210</v>
      </c>
      <c r="C23" s="350"/>
      <c r="D23" s="350"/>
      <c r="E23" s="350"/>
      <c r="F23" s="350"/>
      <c r="G23" s="353">
        <f>G24+'計算シート(別紙２）㈡'!G24</f>
        <v>0</v>
      </c>
      <c r="H23" s="354"/>
      <c r="I23" s="354"/>
      <c r="J23" s="354"/>
      <c r="K23" s="354"/>
      <c r="L23" s="354"/>
      <c r="M23" s="354"/>
      <c r="N23" s="354"/>
      <c r="O23" s="354"/>
      <c r="P23" s="354"/>
      <c r="Q23" s="18" t="s">
        <v>12</v>
      </c>
      <c r="R23" s="119"/>
      <c r="S23" s="259" t="s">
        <v>206</v>
      </c>
      <c r="T23" s="259"/>
      <c r="U23" s="259"/>
      <c r="V23" s="259"/>
      <c r="W23" s="259"/>
      <c r="X23" s="259"/>
      <c r="Y23" s="259"/>
      <c r="Z23" s="259"/>
      <c r="AA23" s="259"/>
      <c r="AB23" s="259"/>
      <c r="AC23" s="259"/>
      <c r="AD23" s="259"/>
      <c r="AE23" s="259"/>
      <c r="AF23" s="119"/>
      <c r="AG23" s="119"/>
      <c r="AH23" s="153"/>
    </row>
    <row r="24" spans="1:43" ht="19.5" customHeight="1" thickBot="1">
      <c r="A24" s="52"/>
      <c r="B24" s="349" t="s">
        <v>211</v>
      </c>
      <c r="C24" s="350"/>
      <c r="D24" s="350"/>
      <c r="E24" s="350"/>
      <c r="F24" s="350"/>
      <c r="G24" s="351"/>
      <c r="H24" s="352"/>
      <c r="I24" s="352"/>
      <c r="J24" s="352"/>
      <c r="K24" s="352"/>
      <c r="L24" s="352"/>
      <c r="M24" s="352"/>
      <c r="N24" s="352"/>
      <c r="O24" s="352"/>
      <c r="P24" s="352"/>
      <c r="Q24" s="18" t="s">
        <v>12</v>
      </c>
      <c r="R24" s="119"/>
      <c r="S24" s="258" t="s">
        <v>193</v>
      </c>
      <c r="T24" s="258"/>
      <c r="U24" s="258"/>
      <c r="V24" s="258"/>
      <c r="W24" s="258"/>
      <c r="X24" s="258"/>
      <c r="Y24" s="258"/>
      <c r="Z24" s="258"/>
      <c r="AA24" s="258"/>
      <c r="AB24" s="258"/>
      <c r="AC24" s="258"/>
      <c r="AD24" s="119"/>
      <c r="AE24" s="119"/>
      <c r="AF24" s="119"/>
      <c r="AG24" s="119"/>
      <c r="AH24" s="153"/>
      <c r="AI24" s="37">
        <f>IF(G24=0,0,1)</f>
        <v>0</v>
      </c>
      <c r="AJ24" s="37">
        <f>IF(B39="○",1,0)</f>
        <v>0</v>
      </c>
      <c r="AK24" s="37">
        <f>IF(B35="○",1,0)</f>
        <v>0</v>
      </c>
      <c r="AM24" s="8" t="str">
        <f>TEXT('計算シート(別紙２）㈠'!AA29,"###,###")</f>
        <v/>
      </c>
      <c r="AN24" s="8" t="str">
        <f>TEXT('計算シート(別紙２）㈠'!AA29,"#,###")</f>
        <v/>
      </c>
    </row>
    <row r="25" spans="1:43" ht="19.5" customHeight="1" thickBot="1">
      <c r="A25" s="52"/>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53"/>
      <c r="AM25" s="8" t="s">
        <v>192</v>
      </c>
    </row>
    <row r="26" spans="1:43" ht="18.600000000000001" thickBot="1">
      <c r="A26" s="52"/>
      <c r="B26" s="295" t="s">
        <v>85</v>
      </c>
      <c r="C26" s="296"/>
      <c r="D26" s="296"/>
      <c r="E26" s="296"/>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7"/>
      <c r="AH26" s="141"/>
      <c r="AI26" s="41"/>
      <c r="AJ26" s="41"/>
      <c r="AK26" s="41"/>
      <c r="AL26" s="46"/>
      <c r="AM26" s="46" t="s">
        <v>194</v>
      </c>
      <c r="AN26" s="46"/>
      <c r="AO26" s="46"/>
      <c r="AP26" s="46"/>
      <c r="AQ26" s="46"/>
    </row>
    <row r="27" spans="1:43" ht="18" customHeight="1">
      <c r="A27" s="52"/>
      <c r="B27" s="119" t="s">
        <v>217</v>
      </c>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53"/>
      <c r="AI27" s="41" t="str">
        <f>IF((COUNTIF(B29:B39,"○")+COUNTIF(B57:B91,"○"))&gt;0,"複数選択不可","○")</f>
        <v>○</v>
      </c>
      <c r="AJ27" s="41" t="s">
        <v>13</v>
      </c>
      <c r="AK27" s="41"/>
      <c r="AL27" s="46"/>
      <c r="AM27" s="46"/>
      <c r="AN27" s="46"/>
      <c r="AO27" s="46"/>
      <c r="AP27" s="46"/>
      <c r="AQ27" s="46"/>
    </row>
    <row r="28" spans="1:43">
      <c r="A28" s="52"/>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52"/>
      <c r="AE28" s="119"/>
      <c r="AF28" s="119"/>
      <c r="AG28" s="119"/>
      <c r="AH28" s="153"/>
      <c r="AI28" s="41"/>
      <c r="AJ28" s="41"/>
      <c r="AK28" s="41"/>
      <c r="AL28" s="46"/>
      <c r="AM28" s="46"/>
      <c r="AN28" s="46"/>
      <c r="AO28" s="46"/>
      <c r="AP28" s="46"/>
      <c r="AQ28" s="46"/>
    </row>
    <row r="29" spans="1:43">
      <c r="A29" s="52"/>
      <c r="B29" s="2"/>
      <c r="C29" s="91" t="s">
        <v>14</v>
      </c>
      <c r="D29" s="119" t="s">
        <v>94</v>
      </c>
      <c r="E29" s="119"/>
      <c r="F29" s="119"/>
      <c r="G29" s="119"/>
      <c r="H29" s="119"/>
      <c r="I29" s="119"/>
      <c r="J29" s="119"/>
      <c r="K29" s="119"/>
      <c r="L29" s="119"/>
      <c r="M29" s="119"/>
      <c r="N29" s="119"/>
      <c r="O29" s="119"/>
      <c r="P29" s="276" t="s">
        <v>166</v>
      </c>
      <c r="Q29" s="276"/>
      <c r="R29" s="276"/>
      <c r="S29" s="276"/>
      <c r="T29" s="276"/>
      <c r="U29" s="276"/>
      <c r="V29" s="276"/>
      <c r="W29" s="276"/>
      <c r="X29" s="276"/>
      <c r="Y29" s="276"/>
      <c r="Z29" s="293"/>
      <c r="AA29" s="302"/>
      <c r="AB29" s="303"/>
      <c r="AC29" s="303"/>
      <c r="AD29" s="303"/>
      <c r="AE29" s="303"/>
      <c r="AF29" s="303"/>
      <c r="AG29" s="95" t="s">
        <v>12</v>
      </c>
      <c r="AH29" s="121"/>
      <c r="AI29" s="41" t="s">
        <v>63</v>
      </c>
      <c r="AJ29" s="41"/>
      <c r="AK29" s="41" t="s">
        <v>174</v>
      </c>
      <c r="AL29" s="46"/>
      <c r="AM29" s="46"/>
      <c r="AN29" s="46"/>
      <c r="AO29" s="46"/>
      <c r="AP29" s="46"/>
      <c r="AQ29" s="46"/>
    </row>
    <row r="30" spans="1:43">
      <c r="A30" s="146"/>
      <c r="B30" s="147"/>
      <c r="C30" s="116"/>
      <c r="D30" s="119"/>
      <c r="E30" s="119"/>
      <c r="F30" s="119"/>
      <c r="G30" s="119"/>
      <c r="H30" s="119"/>
      <c r="I30" s="119"/>
      <c r="J30" s="119"/>
      <c r="K30" s="119"/>
      <c r="L30" s="119"/>
      <c r="M30" s="276" t="s">
        <v>167</v>
      </c>
      <c r="N30" s="276"/>
      <c r="O30" s="276"/>
      <c r="P30" s="276"/>
      <c r="Q30" s="276"/>
      <c r="R30" s="276"/>
      <c r="S30" s="276"/>
      <c r="T30" s="276"/>
      <c r="U30" s="276"/>
      <c r="V30" s="276"/>
      <c r="W30" s="276"/>
      <c r="X30" s="276"/>
      <c r="Y30" s="276"/>
      <c r="Z30" s="293"/>
      <c r="AA30" s="300"/>
      <c r="AB30" s="301"/>
      <c r="AC30" s="301"/>
      <c r="AD30" s="301"/>
      <c r="AE30" s="301"/>
      <c r="AF30" s="301"/>
      <c r="AG30" s="95" t="s">
        <v>12</v>
      </c>
      <c r="AH30" s="121"/>
      <c r="AI30" s="43"/>
      <c r="AJ30" s="43"/>
      <c r="AK30" s="43"/>
      <c r="AL30" s="42"/>
      <c r="AM30" s="46"/>
      <c r="AN30" s="46"/>
      <c r="AO30" s="46"/>
      <c r="AP30" s="46"/>
      <c r="AQ30" s="46"/>
    </row>
    <row r="31" spans="1:43" ht="18" customHeight="1">
      <c r="A31" s="146"/>
      <c r="B31" s="148"/>
      <c r="C31" s="116"/>
      <c r="D31" s="119"/>
      <c r="E31" s="119"/>
      <c r="F31" s="119"/>
      <c r="G31" s="119"/>
      <c r="H31" s="119"/>
      <c r="I31" s="119"/>
      <c r="J31" s="119"/>
      <c r="K31" s="119"/>
      <c r="L31" s="119"/>
      <c r="M31" s="118"/>
      <c r="N31" s="118"/>
      <c r="O31" s="118"/>
      <c r="P31" s="118"/>
      <c r="Q31" s="118"/>
      <c r="R31" s="118"/>
      <c r="S31" s="118"/>
      <c r="T31" s="118"/>
      <c r="U31" s="118"/>
      <c r="V31" s="118"/>
      <c r="W31" s="118"/>
      <c r="X31" s="118"/>
      <c r="Y31" s="118"/>
      <c r="Z31" s="118"/>
      <c r="AA31" s="90"/>
      <c r="AB31" s="90"/>
      <c r="AC31" s="90"/>
      <c r="AD31" s="90"/>
      <c r="AE31" s="90"/>
      <c r="AF31" s="90"/>
      <c r="AG31" s="142"/>
      <c r="AH31" s="121"/>
      <c r="AI31" s="41"/>
      <c r="AJ31" s="41"/>
      <c r="AK31" s="41"/>
      <c r="AL31" s="46"/>
      <c r="AM31" s="46"/>
      <c r="AN31" s="46"/>
      <c r="AO31" s="46"/>
      <c r="AP31" s="46"/>
      <c r="AQ31" s="46"/>
    </row>
    <row r="32" spans="1:43">
      <c r="A32" s="52"/>
      <c r="B32" s="2"/>
      <c r="C32" s="91" t="s">
        <v>15</v>
      </c>
      <c r="D32" s="119" t="s">
        <v>109</v>
      </c>
      <c r="E32" s="119"/>
      <c r="F32" s="119"/>
      <c r="G32" s="119"/>
      <c r="H32" s="119"/>
      <c r="I32" s="119"/>
      <c r="J32" s="119"/>
      <c r="K32" s="119"/>
      <c r="L32" s="119"/>
      <c r="M32" s="119"/>
      <c r="N32" s="119"/>
      <c r="O32" s="119"/>
      <c r="P32" s="118"/>
      <c r="Q32" s="118"/>
      <c r="R32" s="122"/>
      <c r="S32" s="122"/>
      <c r="T32" s="118"/>
      <c r="U32" s="118"/>
      <c r="V32" s="122"/>
      <c r="W32" s="122" t="s">
        <v>97</v>
      </c>
      <c r="X32" s="118"/>
      <c r="Y32" s="118"/>
      <c r="Z32" s="118"/>
      <c r="AA32" s="35" t="s">
        <v>98</v>
      </c>
      <c r="AB32" s="94"/>
      <c r="AC32" s="36" t="s">
        <v>101</v>
      </c>
      <c r="AD32" s="94"/>
      <c r="AE32" s="36" t="s">
        <v>100</v>
      </c>
      <c r="AF32" s="94"/>
      <c r="AG32" s="151" t="s">
        <v>99</v>
      </c>
      <c r="AH32" s="121"/>
      <c r="AI32" s="43" t="s">
        <v>63</v>
      </c>
      <c r="AJ32" s="43"/>
      <c r="AK32" s="43" t="s">
        <v>105</v>
      </c>
      <c r="AL32" s="42"/>
      <c r="AM32" s="42"/>
      <c r="AN32" s="46"/>
      <c r="AO32" s="46"/>
      <c r="AP32" s="46"/>
      <c r="AQ32" s="46"/>
    </row>
    <row r="33" spans="1:43">
      <c r="A33" s="52"/>
      <c r="B33" s="147"/>
      <c r="C33" s="116"/>
      <c r="D33" s="119"/>
      <c r="E33" s="119"/>
      <c r="F33" s="119"/>
      <c r="G33" s="119"/>
      <c r="H33" s="119"/>
      <c r="I33" s="119"/>
      <c r="J33" s="118"/>
      <c r="K33" s="119"/>
      <c r="L33" s="2"/>
      <c r="M33" s="119" t="s">
        <v>112</v>
      </c>
      <c r="N33" s="119"/>
      <c r="O33" s="119"/>
      <c r="P33" s="118"/>
      <c r="Q33" s="118"/>
      <c r="R33" s="122"/>
      <c r="S33" s="122"/>
      <c r="T33" s="118"/>
      <c r="U33" s="118"/>
      <c r="V33" s="122"/>
      <c r="W33" s="122"/>
      <c r="X33" s="118"/>
      <c r="Y33" s="118"/>
      <c r="Z33" s="118"/>
      <c r="AA33" s="123"/>
      <c r="AB33" s="123"/>
      <c r="AC33" s="298"/>
      <c r="AD33" s="299"/>
      <c r="AE33" s="299"/>
      <c r="AF33" s="299"/>
      <c r="AG33" s="95" t="s">
        <v>12</v>
      </c>
      <c r="AH33" s="121"/>
      <c r="AI33" s="43"/>
      <c r="AJ33" s="43"/>
      <c r="AK33" s="43"/>
      <c r="AL33" s="42"/>
      <c r="AM33" s="42"/>
      <c r="AN33" s="46"/>
      <c r="AO33" s="46"/>
      <c r="AP33" s="46"/>
      <c r="AQ33" s="46"/>
    </row>
    <row r="34" spans="1:43">
      <c r="A34" s="52"/>
      <c r="B34" s="148"/>
      <c r="C34" s="116"/>
      <c r="D34" s="119"/>
      <c r="E34" s="119"/>
      <c r="F34" s="119"/>
      <c r="G34" s="119"/>
      <c r="H34" s="119"/>
      <c r="I34" s="119"/>
      <c r="J34" s="119"/>
      <c r="K34" s="119"/>
      <c r="L34" s="119"/>
      <c r="M34" s="119"/>
      <c r="N34" s="119"/>
      <c r="O34" s="119"/>
      <c r="P34" s="118"/>
      <c r="Q34" s="118"/>
      <c r="R34" s="122"/>
      <c r="S34" s="122"/>
      <c r="T34" s="118"/>
      <c r="U34" s="118"/>
      <c r="V34" s="118"/>
      <c r="W34" s="118"/>
      <c r="X34" s="64"/>
      <c r="Y34" s="118"/>
      <c r="Z34" s="118"/>
      <c r="AA34" s="124"/>
      <c r="AB34" s="124"/>
      <c r="AC34" s="124"/>
      <c r="AD34" s="124"/>
      <c r="AE34" s="124"/>
      <c r="AF34" s="124"/>
      <c r="AG34" s="118"/>
      <c r="AH34" s="121"/>
      <c r="AI34" s="41"/>
      <c r="AJ34" s="41"/>
      <c r="AK34" s="41"/>
      <c r="AL34" s="46"/>
      <c r="AM34" s="46"/>
      <c r="AN34" s="46"/>
      <c r="AO34" s="46"/>
      <c r="AP34" s="46"/>
      <c r="AQ34" s="46"/>
    </row>
    <row r="35" spans="1:43">
      <c r="A35" s="52"/>
      <c r="B35" s="2"/>
      <c r="C35" s="116" t="s">
        <v>17</v>
      </c>
      <c r="D35" s="119" t="s">
        <v>16</v>
      </c>
      <c r="E35" s="119"/>
      <c r="F35" s="119"/>
      <c r="G35" s="119"/>
      <c r="H35" s="119"/>
      <c r="I35" s="119"/>
      <c r="J35" s="119"/>
      <c r="K35" s="119"/>
      <c r="L35" s="119"/>
      <c r="M35" s="119"/>
      <c r="N35" s="119"/>
      <c r="O35" s="119"/>
      <c r="P35" s="197"/>
      <c r="Q35" s="64"/>
      <c r="R35" s="64"/>
      <c r="S35" s="64"/>
      <c r="T35" s="64"/>
      <c r="U35" s="64"/>
      <c r="V35" s="64"/>
      <c r="W35" s="64"/>
      <c r="X35" s="64"/>
      <c r="Y35" s="64"/>
      <c r="Z35" s="64"/>
      <c r="AA35" s="64"/>
      <c r="AB35" s="64"/>
      <c r="AC35" s="64"/>
      <c r="AD35" s="64"/>
      <c r="AE35" s="64"/>
      <c r="AF35" s="64"/>
      <c r="AG35" s="64"/>
      <c r="AH35" s="153"/>
      <c r="AI35" s="41" t="s">
        <v>63</v>
      </c>
      <c r="AJ35" s="41"/>
      <c r="AK35" s="41" t="s">
        <v>176</v>
      </c>
      <c r="AL35" s="46"/>
      <c r="AM35" s="46"/>
      <c r="AN35" s="46"/>
      <c r="AO35" s="46"/>
      <c r="AP35" s="46"/>
      <c r="AQ35" s="46"/>
    </row>
    <row r="36" spans="1:43">
      <c r="A36" s="52"/>
      <c r="B36" s="142"/>
      <c r="C36" s="11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53"/>
      <c r="AI36" s="41"/>
      <c r="AJ36" s="41"/>
      <c r="AK36" s="41"/>
      <c r="AL36" s="46"/>
      <c r="AM36" s="46"/>
      <c r="AN36" s="46"/>
      <c r="AO36" s="46"/>
      <c r="AP36" s="46"/>
      <c r="AQ36" s="46"/>
    </row>
    <row r="37" spans="1:43">
      <c r="A37" s="52"/>
      <c r="B37" s="2"/>
      <c r="C37" s="116" t="s">
        <v>20</v>
      </c>
      <c r="D37" s="119" t="s">
        <v>86</v>
      </c>
      <c r="E37" s="119"/>
      <c r="F37" s="119"/>
      <c r="G37" s="119"/>
      <c r="H37" s="119"/>
      <c r="I37" s="119"/>
      <c r="J37" s="119"/>
      <c r="K37" s="119"/>
      <c r="L37" s="119"/>
      <c r="M37" s="119"/>
      <c r="N37" s="119"/>
      <c r="O37" s="119"/>
      <c r="P37" s="119"/>
      <c r="Q37" s="119"/>
      <c r="R37" s="119"/>
      <c r="S37" s="119"/>
      <c r="T37" s="119"/>
      <c r="U37" s="119"/>
      <c r="V37" s="119"/>
      <c r="W37" s="119"/>
      <c r="X37" s="119"/>
      <c r="Y37" s="119"/>
      <c r="Z37" s="125" t="s">
        <v>18</v>
      </c>
      <c r="AA37" s="304"/>
      <c r="AB37" s="305"/>
      <c r="AC37" s="305"/>
      <c r="AD37" s="305"/>
      <c r="AE37" s="305"/>
      <c r="AF37" s="305"/>
      <c r="AG37" s="95" t="s">
        <v>19</v>
      </c>
      <c r="AH37" s="121"/>
      <c r="AI37" s="41" t="s">
        <v>63</v>
      </c>
      <c r="AJ37" s="41"/>
      <c r="AK37" s="41" t="s">
        <v>75</v>
      </c>
      <c r="AL37" s="46"/>
      <c r="AM37" s="46"/>
      <c r="AN37" s="46"/>
      <c r="AO37" s="46"/>
      <c r="AP37" s="46"/>
      <c r="AQ37" s="46"/>
    </row>
    <row r="38" spans="1:43">
      <c r="A38" s="52"/>
      <c r="B38" s="142"/>
      <c r="C38" s="116"/>
      <c r="D38" s="119"/>
      <c r="E38" s="119"/>
      <c r="F38" s="119"/>
      <c r="G38" s="119"/>
      <c r="H38" s="119"/>
      <c r="I38" s="119"/>
      <c r="J38" s="119"/>
      <c r="K38" s="119"/>
      <c r="L38" s="119"/>
      <c r="M38" s="119"/>
      <c r="N38" s="119"/>
      <c r="O38" s="119"/>
      <c r="P38" s="119"/>
      <c r="Q38" s="119"/>
      <c r="R38" s="119"/>
      <c r="S38" s="119"/>
      <c r="T38" s="119"/>
      <c r="U38" s="119"/>
      <c r="V38" s="119"/>
      <c r="W38" s="119"/>
      <c r="X38" s="119"/>
      <c r="Y38" s="119"/>
      <c r="Z38" s="125"/>
      <c r="AA38" s="126"/>
      <c r="AB38" s="126"/>
      <c r="AC38" s="126"/>
      <c r="AD38" s="126"/>
      <c r="AE38" s="126"/>
      <c r="AF38" s="126"/>
      <c r="AG38" s="118"/>
      <c r="AH38" s="121"/>
      <c r="AI38" s="41"/>
      <c r="AJ38" s="41"/>
      <c r="AK38" s="41"/>
      <c r="AL38" s="46"/>
      <c r="AM38" s="46"/>
      <c r="AN38" s="46"/>
      <c r="AO38" s="46"/>
      <c r="AP38" s="46"/>
      <c r="AQ38" s="46"/>
    </row>
    <row r="39" spans="1:43">
      <c r="A39" s="52"/>
      <c r="B39" s="2"/>
      <c r="C39" s="116" t="s">
        <v>61</v>
      </c>
      <c r="D39" s="119" t="s">
        <v>21</v>
      </c>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53"/>
      <c r="AI39" s="41" t="s">
        <v>63</v>
      </c>
      <c r="AJ39" s="41"/>
      <c r="AK39" s="41" t="s">
        <v>224</v>
      </c>
      <c r="AL39" s="46"/>
      <c r="AM39" s="46"/>
      <c r="AN39" s="46"/>
      <c r="AO39" s="46"/>
      <c r="AP39" s="46"/>
      <c r="AQ39" s="46"/>
    </row>
    <row r="40" spans="1:43">
      <c r="A40" s="52"/>
      <c r="B40" s="147"/>
      <c r="C40" s="118"/>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53"/>
      <c r="AI40" s="41"/>
      <c r="AJ40" s="41"/>
      <c r="AK40" s="41"/>
      <c r="AL40" s="46"/>
      <c r="AM40" s="46"/>
      <c r="AN40" s="46"/>
      <c r="AO40" s="46"/>
      <c r="AP40" s="46"/>
      <c r="AQ40" s="46"/>
    </row>
    <row r="41" spans="1:43" s="22" customFormat="1" ht="19.8">
      <c r="A41" s="161"/>
      <c r="B41" s="149" t="s">
        <v>213</v>
      </c>
      <c r="C41" s="127"/>
      <c r="D41" s="128"/>
      <c r="E41" s="128"/>
      <c r="F41" s="128"/>
      <c r="G41" s="128"/>
      <c r="H41" s="128"/>
      <c r="I41" s="128"/>
      <c r="J41" s="128"/>
      <c r="K41" s="128"/>
      <c r="L41" s="128"/>
      <c r="M41" s="128"/>
      <c r="N41" s="128"/>
      <c r="O41" s="128"/>
      <c r="P41" s="128"/>
      <c r="Q41" s="128"/>
      <c r="R41" s="128"/>
      <c r="S41" s="128"/>
      <c r="T41" s="128"/>
      <c r="U41" s="128"/>
      <c r="V41" s="129"/>
      <c r="W41" s="129"/>
      <c r="X41" s="129"/>
      <c r="Y41" s="129"/>
      <c r="Z41" s="129"/>
      <c r="AA41" s="129"/>
      <c r="AB41" s="129"/>
      <c r="AC41" s="129"/>
      <c r="AD41" s="129"/>
      <c r="AE41" s="129"/>
      <c r="AF41" s="129"/>
      <c r="AG41" s="129"/>
      <c r="AH41" s="154"/>
      <c r="AI41" s="44"/>
      <c r="AJ41" s="44"/>
      <c r="AK41" s="44"/>
      <c r="AL41" s="45"/>
      <c r="AM41" s="45"/>
      <c r="AN41" s="45"/>
      <c r="AO41" s="45"/>
      <c r="AP41" s="45"/>
      <c r="AQ41" s="45"/>
    </row>
    <row r="42" spans="1:43" ht="19.8">
      <c r="A42" s="52"/>
      <c r="B42" s="150"/>
      <c r="C42" s="127"/>
      <c r="D42" s="128"/>
      <c r="E42" s="128"/>
      <c r="F42" s="128"/>
      <c r="G42" s="128"/>
      <c r="H42" s="128"/>
      <c r="I42" s="128"/>
      <c r="J42" s="128"/>
      <c r="K42" s="128"/>
      <c r="L42" s="128"/>
      <c r="M42" s="128"/>
      <c r="N42" s="128"/>
      <c r="O42" s="128"/>
      <c r="P42" s="128"/>
      <c r="Q42" s="128"/>
      <c r="R42" s="128"/>
      <c r="S42" s="128"/>
      <c r="T42" s="128"/>
      <c r="U42" s="128"/>
      <c r="V42" s="119"/>
      <c r="W42" s="119"/>
      <c r="X42" s="119"/>
      <c r="Y42" s="119"/>
      <c r="Z42" s="119"/>
      <c r="AA42" s="119"/>
      <c r="AB42" s="119"/>
      <c r="AC42" s="119"/>
      <c r="AD42" s="119"/>
      <c r="AE42" s="119"/>
      <c r="AF42" s="119"/>
      <c r="AG42" s="119"/>
      <c r="AH42" s="153"/>
    </row>
    <row r="43" spans="1:43">
      <c r="A43" s="52"/>
      <c r="B43" s="122"/>
      <c r="C43" s="118"/>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53"/>
      <c r="AM43" s="37"/>
    </row>
    <row r="44" spans="1:43" ht="18.600000000000001" thickBot="1">
      <c r="A44" s="52"/>
      <c r="B44" s="130"/>
      <c r="C44" s="130" t="s">
        <v>61</v>
      </c>
      <c r="D44" s="131"/>
      <c r="E44" s="131"/>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53"/>
    </row>
    <row r="45" spans="1:43" ht="18.600000000000001" thickBot="1">
      <c r="A45" s="52"/>
      <c r="B45" s="295" t="s">
        <v>87</v>
      </c>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7"/>
      <c r="AH45" s="141"/>
    </row>
    <row r="46" spans="1:43">
      <c r="A46" s="52"/>
      <c r="B46" s="119" t="s">
        <v>212</v>
      </c>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53"/>
    </row>
    <row r="47" spans="1:43">
      <c r="A47" s="52"/>
      <c r="B47" s="119" t="s">
        <v>216</v>
      </c>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53"/>
    </row>
    <row r="48" spans="1:43">
      <c r="A48" s="52"/>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53"/>
    </row>
    <row r="49" spans="1:43">
      <c r="A49" s="52"/>
      <c r="B49" s="119" t="s">
        <v>22</v>
      </c>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53"/>
    </row>
    <row r="50" spans="1:43">
      <c r="A50" s="52"/>
      <c r="B50" s="119"/>
      <c r="C50" s="119" t="s">
        <v>23</v>
      </c>
      <c r="D50" s="119"/>
      <c r="E50" s="119"/>
      <c r="F50" s="119"/>
      <c r="G50" s="119"/>
      <c r="H50" s="119"/>
      <c r="I50" s="119"/>
      <c r="J50" s="253"/>
      <c r="K50" s="254"/>
      <c r="L50" s="254"/>
      <c r="M50" s="254"/>
      <c r="N50" s="254"/>
      <c r="O50" s="88" t="s">
        <v>12</v>
      </c>
      <c r="P50" s="119" t="s">
        <v>24</v>
      </c>
      <c r="Q50" s="119"/>
      <c r="R50" s="119"/>
      <c r="S50" s="119"/>
      <c r="T50" s="119"/>
      <c r="U50" s="119"/>
      <c r="V50" s="119"/>
      <c r="W50" s="119"/>
      <c r="X50" s="119"/>
      <c r="Y50" s="119"/>
      <c r="Z50" s="119"/>
      <c r="AA50" s="119"/>
      <c r="AB50" s="119"/>
      <c r="AC50" s="119"/>
      <c r="AD50" s="119"/>
      <c r="AE50" s="119"/>
      <c r="AF50" s="119"/>
      <c r="AG50" s="119"/>
      <c r="AH50" s="153"/>
    </row>
    <row r="51" spans="1:43">
      <c r="A51" s="52"/>
      <c r="B51" s="119"/>
      <c r="C51" s="119" t="s">
        <v>25</v>
      </c>
      <c r="D51" s="119"/>
      <c r="E51" s="119"/>
      <c r="F51" s="119"/>
      <c r="G51" s="119"/>
      <c r="H51" s="119"/>
      <c r="I51" s="119"/>
      <c r="J51" s="253"/>
      <c r="K51" s="254"/>
      <c r="L51" s="254"/>
      <c r="M51" s="254"/>
      <c r="N51" s="254"/>
      <c r="O51" s="88" t="s">
        <v>12</v>
      </c>
      <c r="P51" s="119" t="s">
        <v>26</v>
      </c>
      <c r="Q51" s="119"/>
      <c r="R51" s="119"/>
      <c r="S51" s="119"/>
      <c r="T51" s="119"/>
      <c r="U51" s="119"/>
      <c r="V51" s="119"/>
      <c r="W51" s="119"/>
      <c r="X51" s="119"/>
      <c r="Y51" s="119"/>
      <c r="Z51" s="119"/>
      <c r="AA51" s="119"/>
      <c r="AB51" s="119"/>
      <c r="AC51" s="119"/>
      <c r="AD51" s="119"/>
      <c r="AE51" s="119"/>
      <c r="AF51" s="119"/>
      <c r="AG51" s="119"/>
      <c r="AH51" s="153"/>
    </row>
    <row r="52" spans="1:43" ht="18.600000000000001" thickBot="1">
      <c r="A52" s="52"/>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53"/>
    </row>
    <row r="53" spans="1:43" ht="18.600000000000001" thickBot="1">
      <c r="A53" s="52"/>
      <c r="B53" s="119"/>
      <c r="C53" s="119" t="s">
        <v>27</v>
      </c>
      <c r="D53" s="119"/>
      <c r="E53" s="119"/>
      <c r="F53" s="119"/>
      <c r="G53" s="119"/>
      <c r="H53" s="119"/>
      <c r="I53" s="119"/>
      <c r="J53" s="355" t="str">
        <f>IF(J51="","",J50/J51)</f>
        <v/>
      </c>
      <c r="K53" s="356"/>
      <c r="L53" s="356"/>
      <c r="M53" s="356"/>
      <c r="N53" s="356"/>
      <c r="O53" s="357"/>
      <c r="P53" s="119" t="s">
        <v>178</v>
      </c>
      <c r="Q53" s="119"/>
      <c r="R53" s="119"/>
      <c r="S53" s="119"/>
      <c r="T53" s="119"/>
      <c r="U53" s="119"/>
      <c r="V53" s="119"/>
      <c r="W53" s="119"/>
      <c r="X53" s="119"/>
      <c r="Y53" s="119"/>
      <c r="Z53" s="119"/>
      <c r="AA53" s="119"/>
      <c r="AB53" s="119"/>
      <c r="AC53" s="119"/>
      <c r="AD53" s="119"/>
      <c r="AE53" s="119"/>
      <c r="AF53" s="119"/>
      <c r="AG53" s="119"/>
      <c r="AH53" s="153"/>
    </row>
    <row r="54" spans="1:43">
      <c r="A54" s="52"/>
      <c r="B54" s="119"/>
      <c r="C54" s="119"/>
      <c r="D54" s="119"/>
      <c r="E54" s="119"/>
      <c r="F54" s="119"/>
      <c r="G54" s="119"/>
      <c r="H54" s="119"/>
      <c r="I54" s="119"/>
      <c r="J54" s="132" t="s">
        <v>71</v>
      </c>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53"/>
      <c r="AJ54" s="37" t="s">
        <v>46</v>
      </c>
    </row>
    <row r="55" spans="1:43" ht="29.4" customHeight="1">
      <c r="A55" s="52"/>
      <c r="B55" s="119"/>
      <c r="C55" s="119"/>
      <c r="D55" s="119"/>
      <c r="E55" s="119"/>
      <c r="F55" s="119"/>
      <c r="G55" s="119"/>
      <c r="H55" s="119"/>
      <c r="I55" s="119"/>
      <c r="J55" s="119" t="s">
        <v>28</v>
      </c>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53"/>
      <c r="AJ55" s="23"/>
      <c r="AK55" s="24"/>
      <c r="AL55" s="24"/>
      <c r="AM55" s="24"/>
      <c r="AN55" s="24"/>
      <c r="AO55" s="24"/>
      <c r="AP55" s="25"/>
      <c r="AQ55" s="8" t="s">
        <v>45</v>
      </c>
    </row>
    <row r="56" spans="1:43" ht="18.600000000000001" thickBot="1">
      <c r="A56" s="52"/>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53"/>
    </row>
    <row r="57" spans="1:43" ht="36.6" customHeight="1" thickTop="1" thickBot="1">
      <c r="A57" s="52"/>
      <c r="B57" s="160"/>
      <c r="C57" s="133" t="s">
        <v>106</v>
      </c>
      <c r="D57" s="119" t="s">
        <v>67</v>
      </c>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53"/>
      <c r="AI57" s="37" t="s">
        <v>63</v>
      </c>
    </row>
    <row r="58" spans="1:43" ht="19.5" customHeight="1" thickTop="1">
      <c r="A58" s="52"/>
      <c r="B58" s="119"/>
      <c r="C58" s="119"/>
      <c r="D58" s="119" t="s">
        <v>214</v>
      </c>
      <c r="E58" s="119"/>
      <c r="F58" s="119"/>
      <c r="G58" s="119"/>
      <c r="H58" s="119"/>
      <c r="I58" s="119"/>
      <c r="J58" s="119"/>
      <c r="K58" s="119"/>
      <c r="L58" s="119"/>
      <c r="M58" s="119"/>
      <c r="N58" s="119"/>
      <c r="O58" s="119"/>
      <c r="P58" s="119"/>
      <c r="Q58" s="119"/>
      <c r="R58" s="119"/>
      <c r="S58" s="119"/>
      <c r="T58" s="119"/>
      <c r="U58" s="119"/>
      <c r="V58" s="118"/>
      <c r="W58" s="119" t="s">
        <v>92</v>
      </c>
      <c r="X58" s="63"/>
      <c r="Y58" s="63"/>
      <c r="Z58" s="63"/>
      <c r="AA58" s="63"/>
      <c r="AB58" s="63"/>
      <c r="AC58" s="63"/>
      <c r="AD58" s="63"/>
      <c r="AE58" s="63"/>
      <c r="AF58" s="63"/>
      <c r="AG58" s="63"/>
      <c r="AH58" s="124"/>
      <c r="AI58" s="41" t="s">
        <v>70</v>
      </c>
      <c r="AJ58" s="43"/>
      <c r="AK58" s="8"/>
    </row>
    <row r="59" spans="1:43" ht="19.5" customHeight="1" thickBot="1">
      <c r="A59" s="52"/>
      <c r="B59" s="119"/>
      <c r="C59" s="119"/>
      <c r="D59" s="290" t="s">
        <v>30</v>
      </c>
      <c r="E59" s="290"/>
      <c r="F59" s="290"/>
      <c r="G59" s="290"/>
      <c r="H59" s="290"/>
      <c r="I59" s="290"/>
      <c r="J59" s="289" t="s">
        <v>31</v>
      </c>
      <c r="K59" s="290"/>
      <c r="L59" s="290"/>
      <c r="M59" s="289" t="s">
        <v>32</v>
      </c>
      <c r="N59" s="290"/>
      <c r="O59" s="290"/>
      <c r="P59" s="289" t="s">
        <v>33</v>
      </c>
      <c r="Q59" s="290"/>
      <c r="R59" s="290"/>
      <c r="S59" s="289" t="s">
        <v>34</v>
      </c>
      <c r="T59" s="290"/>
      <c r="U59" s="290"/>
      <c r="V59" s="118"/>
      <c r="W59" s="64" t="s">
        <v>91</v>
      </c>
      <c r="X59" s="64"/>
      <c r="Y59" s="64"/>
      <c r="Z59" s="64"/>
      <c r="AA59" s="64"/>
      <c r="AB59" s="64"/>
      <c r="AC59" s="64"/>
      <c r="AD59" s="64"/>
      <c r="AE59" s="64"/>
      <c r="AF59" s="64"/>
      <c r="AG59" s="64"/>
      <c r="AH59" s="124"/>
      <c r="AI59" s="8"/>
      <c r="AJ59" s="8"/>
      <c r="AK59" s="8"/>
    </row>
    <row r="60" spans="1:43" ht="19.5" customHeight="1" thickBot="1">
      <c r="A60" s="52"/>
      <c r="B60" s="119"/>
      <c r="C60" s="119"/>
      <c r="D60" s="290"/>
      <c r="E60" s="290"/>
      <c r="F60" s="290"/>
      <c r="G60" s="290"/>
      <c r="H60" s="290"/>
      <c r="I60" s="290"/>
      <c r="J60" s="290"/>
      <c r="K60" s="290"/>
      <c r="L60" s="290"/>
      <c r="M60" s="290"/>
      <c r="N60" s="290"/>
      <c r="O60" s="290"/>
      <c r="P60" s="290"/>
      <c r="Q60" s="290"/>
      <c r="R60" s="290"/>
      <c r="S60" s="290"/>
      <c r="T60" s="290"/>
      <c r="U60" s="290"/>
      <c r="V60" s="118"/>
      <c r="W60" s="192"/>
      <c r="X60" s="260" t="s">
        <v>95</v>
      </c>
      <c r="Y60" s="260"/>
      <c r="Z60" s="260"/>
      <c r="AA60" s="260"/>
      <c r="AB60" s="260"/>
      <c r="AC60" s="260"/>
      <c r="AD60" s="260"/>
      <c r="AE60" s="260"/>
      <c r="AF60" s="260"/>
      <c r="AG60" s="260"/>
      <c r="AH60" s="124"/>
      <c r="AI60" s="8"/>
      <c r="AJ60" s="8"/>
      <c r="AK60" s="8"/>
    </row>
    <row r="61" spans="1:43" ht="19.5" customHeight="1">
      <c r="A61" s="52"/>
      <c r="B61" s="119"/>
      <c r="C61" s="119"/>
      <c r="D61" s="249"/>
      <c r="E61" s="250"/>
      <c r="F61" s="250"/>
      <c r="G61" s="250"/>
      <c r="H61" s="250"/>
      <c r="I61" s="251"/>
      <c r="J61" s="253"/>
      <c r="K61" s="254"/>
      <c r="L61" s="255"/>
      <c r="M61" s="253"/>
      <c r="N61" s="254"/>
      <c r="O61" s="255"/>
      <c r="P61" s="253"/>
      <c r="Q61" s="254"/>
      <c r="R61" s="255"/>
      <c r="S61" s="272">
        <f t="shared" ref="S61:S67" si="0">SUM(J61:R61)</f>
        <v>0</v>
      </c>
      <c r="T61" s="272"/>
      <c r="U61" s="272"/>
      <c r="V61" s="118"/>
      <c r="W61" s="65"/>
      <c r="X61" s="260"/>
      <c r="Y61" s="260"/>
      <c r="Z61" s="260"/>
      <c r="AA61" s="260"/>
      <c r="AB61" s="260"/>
      <c r="AC61" s="260"/>
      <c r="AD61" s="260"/>
      <c r="AE61" s="260"/>
      <c r="AF61" s="260"/>
      <c r="AG61" s="260"/>
      <c r="AH61" s="124"/>
      <c r="AI61" s="8"/>
      <c r="AJ61" s="8"/>
      <c r="AK61" s="8"/>
    </row>
    <row r="62" spans="1:43" ht="19.5" customHeight="1">
      <c r="A62" s="52"/>
      <c r="B62" s="119"/>
      <c r="C62" s="119"/>
      <c r="D62" s="249"/>
      <c r="E62" s="250"/>
      <c r="F62" s="250"/>
      <c r="G62" s="250"/>
      <c r="H62" s="250"/>
      <c r="I62" s="251"/>
      <c r="J62" s="253"/>
      <c r="K62" s="254"/>
      <c r="L62" s="255"/>
      <c r="M62" s="253"/>
      <c r="N62" s="254"/>
      <c r="O62" s="255"/>
      <c r="P62" s="253"/>
      <c r="Q62" s="254"/>
      <c r="R62" s="255"/>
      <c r="S62" s="272">
        <f t="shared" si="0"/>
        <v>0</v>
      </c>
      <c r="T62" s="272"/>
      <c r="U62" s="272"/>
      <c r="V62" s="118"/>
      <c r="W62" s="66"/>
      <c r="X62" s="260"/>
      <c r="Y62" s="260"/>
      <c r="Z62" s="260"/>
      <c r="AA62" s="260"/>
      <c r="AB62" s="260"/>
      <c r="AC62" s="260"/>
      <c r="AD62" s="260"/>
      <c r="AE62" s="260"/>
      <c r="AF62" s="260"/>
      <c r="AG62" s="260"/>
      <c r="AH62" s="124"/>
      <c r="AI62" s="8"/>
      <c r="AJ62" s="8"/>
      <c r="AK62" s="8"/>
    </row>
    <row r="63" spans="1:43" ht="19.5" customHeight="1">
      <c r="A63" s="52"/>
      <c r="B63" s="119"/>
      <c r="C63" s="119"/>
      <c r="D63" s="249"/>
      <c r="E63" s="250"/>
      <c r="F63" s="250"/>
      <c r="G63" s="250"/>
      <c r="H63" s="250"/>
      <c r="I63" s="251"/>
      <c r="J63" s="253"/>
      <c r="K63" s="254"/>
      <c r="L63" s="255"/>
      <c r="M63" s="253"/>
      <c r="N63" s="254"/>
      <c r="O63" s="255"/>
      <c r="P63" s="253"/>
      <c r="Q63" s="254"/>
      <c r="R63" s="255"/>
      <c r="S63" s="272">
        <f t="shared" si="0"/>
        <v>0</v>
      </c>
      <c r="T63" s="272"/>
      <c r="U63" s="272"/>
      <c r="V63" s="118"/>
      <c r="W63" s="66"/>
      <c r="X63" s="67"/>
      <c r="Y63" s="67"/>
      <c r="Z63" s="67"/>
      <c r="AA63" s="67"/>
      <c r="AB63" s="67"/>
      <c r="AC63" s="67"/>
      <c r="AD63" s="67"/>
      <c r="AE63" s="67"/>
      <c r="AF63" s="67"/>
      <c r="AG63" s="67"/>
      <c r="AH63" s="124"/>
      <c r="AI63" s="8"/>
      <c r="AJ63" s="8"/>
      <c r="AK63" s="8"/>
    </row>
    <row r="64" spans="1:43" ht="19.5" customHeight="1">
      <c r="A64" s="52"/>
      <c r="B64" s="119"/>
      <c r="C64" s="119"/>
      <c r="D64" s="249"/>
      <c r="E64" s="250"/>
      <c r="F64" s="250"/>
      <c r="G64" s="250"/>
      <c r="H64" s="250"/>
      <c r="I64" s="251"/>
      <c r="J64" s="253"/>
      <c r="K64" s="254"/>
      <c r="L64" s="255"/>
      <c r="M64" s="253"/>
      <c r="N64" s="254"/>
      <c r="O64" s="255"/>
      <c r="P64" s="253"/>
      <c r="Q64" s="254"/>
      <c r="R64" s="255"/>
      <c r="S64" s="272">
        <f t="shared" si="0"/>
        <v>0</v>
      </c>
      <c r="T64" s="272"/>
      <c r="U64" s="272"/>
      <c r="V64" s="118"/>
      <c r="W64" s="261" t="s">
        <v>219</v>
      </c>
      <c r="X64" s="261"/>
      <c r="Y64" s="261"/>
      <c r="Z64" s="261"/>
      <c r="AA64" s="261"/>
      <c r="AB64" s="261"/>
      <c r="AC64" s="261"/>
      <c r="AD64" s="261"/>
      <c r="AE64" s="261"/>
      <c r="AF64" s="261"/>
      <c r="AG64" s="261"/>
      <c r="AH64" s="124"/>
      <c r="AI64" s="8"/>
      <c r="AJ64" s="8"/>
      <c r="AK64" s="8"/>
    </row>
    <row r="65" spans="1:37" ht="19.5" customHeight="1">
      <c r="A65" s="52"/>
      <c r="B65" s="119"/>
      <c r="C65" s="119"/>
      <c r="D65" s="249"/>
      <c r="E65" s="250"/>
      <c r="F65" s="250"/>
      <c r="G65" s="250"/>
      <c r="H65" s="250"/>
      <c r="I65" s="251"/>
      <c r="J65" s="253"/>
      <c r="K65" s="254"/>
      <c r="L65" s="255"/>
      <c r="M65" s="253"/>
      <c r="N65" s="254"/>
      <c r="O65" s="255"/>
      <c r="P65" s="253"/>
      <c r="Q65" s="254"/>
      <c r="R65" s="255"/>
      <c r="S65" s="272">
        <f t="shared" si="0"/>
        <v>0</v>
      </c>
      <c r="T65" s="272"/>
      <c r="U65" s="272"/>
      <c r="V65" s="118"/>
      <c r="W65" s="262"/>
      <c r="X65" s="262"/>
      <c r="Y65" s="262"/>
      <c r="Z65" s="262"/>
      <c r="AA65" s="262"/>
      <c r="AB65" s="262"/>
      <c r="AC65" s="262"/>
      <c r="AD65" s="262"/>
      <c r="AE65" s="262"/>
      <c r="AF65" s="262"/>
      <c r="AG65" s="262"/>
      <c r="AH65" s="124"/>
      <c r="AI65" s="8"/>
      <c r="AJ65" s="8"/>
      <c r="AK65" s="8"/>
    </row>
    <row r="66" spans="1:37" ht="19.5" customHeight="1">
      <c r="A66" s="52"/>
      <c r="B66" s="119"/>
      <c r="C66" s="119"/>
      <c r="D66" s="249"/>
      <c r="E66" s="250"/>
      <c r="F66" s="250"/>
      <c r="G66" s="250"/>
      <c r="H66" s="250"/>
      <c r="I66" s="251"/>
      <c r="J66" s="253"/>
      <c r="K66" s="254"/>
      <c r="L66" s="255"/>
      <c r="M66" s="253"/>
      <c r="N66" s="254"/>
      <c r="O66" s="255"/>
      <c r="P66" s="253"/>
      <c r="Q66" s="254"/>
      <c r="R66" s="255"/>
      <c r="S66" s="272">
        <f t="shared" si="0"/>
        <v>0</v>
      </c>
      <c r="T66" s="272"/>
      <c r="U66" s="272"/>
      <c r="V66" s="118"/>
      <c r="W66" s="340" t="s">
        <v>114</v>
      </c>
      <c r="X66" s="341"/>
      <c r="Y66" s="341"/>
      <c r="Z66" s="341"/>
      <c r="AA66" s="341"/>
      <c r="AB66" s="341"/>
      <c r="AC66" s="341"/>
      <c r="AD66" s="341"/>
      <c r="AE66" s="341"/>
      <c r="AF66" s="341"/>
      <c r="AG66" s="342"/>
      <c r="AH66" s="124"/>
      <c r="AI66" s="8"/>
      <c r="AJ66" s="8"/>
      <c r="AK66" s="8"/>
    </row>
    <row r="67" spans="1:37" ht="19.5" customHeight="1" thickBot="1">
      <c r="A67" s="52"/>
      <c r="B67" s="119"/>
      <c r="C67" s="119"/>
      <c r="D67" s="249"/>
      <c r="E67" s="250"/>
      <c r="F67" s="250"/>
      <c r="G67" s="250"/>
      <c r="H67" s="250"/>
      <c r="I67" s="251"/>
      <c r="J67" s="253"/>
      <c r="K67" s="254"/>
      <c r="L67" s="255"/>
      <c r="M67" s="253"/>
      <c r="N67" s="254"/>
      <c r="O67" s="255"/>
      <c r="P67" s="253"/>
      <c r="Q67" s="254"/>
      <c r="R67" s="255"/>
      <c r="S67" s="294">
        <f t="shared" si="0"/>
        <v>0</v>
      </c>
      <c r="T67" s="294"/>
      <c r="U67" s="294"/>
      <c r="V67" s="118"/>
      <c r="W67" s="329"/>
      <c r="X67" s="330"/>
      <c r="Y67" s="330"/>
      <c r="Z67" s="330"/>
      <c r="AA67" s="330"/>
      <c r="AB67" s="330"/>
      <c r="AC67" s="330"/>
      <c r="AD67" s="330"/>
      <c r="AE67" s="330"/>
      <c r="AF67" s="330"/>
      <c r="AG67" s="331"/>
      <c r="AH67" s="124"/>
      <c r="AI67" s="8"/>
      <c r="AJ67" s="8"/>
      <c r="AK67" s="8"/>
    </row>
    <row r="68" spans="1:37" ht="19.5" customHeight="1" thickBot="1">
      <c r="A68" s="52"/>
      <c r="B68" s="119"/>
      <c r="C68" s="119"/>
      <c r="D68" s="269" t="s">
        <v>34</v>
      </c>
      <c r="E68" s="270"/>
      <c r="F68" s="270"/>
      <c r="G68" s="270"/>
      <c r="H68" s="270"/>
      <c r="I68" s="271"/>
      <c r="J68" s="272">
        <f>SUM(J61:L67)</f>
        <v>0</v>
      </c>
      <c r="K68" s="272"/>
      <c r="L68" s="272"/>
      <c r="M68" s="272">
        <f>SUM(M61:O67)</f>
        <v>0</v>
      </c>
      <c r="N68" s="272"/>
      <c r="O68" s="272"/>
      <c r="P68" s="272">
        <f>SUM(P61:R67)</f>
        <v>0</v>
      </c>
      <c r="Q68" s="272"/>
      <c r="R68" s="246"/>
      <c r="S68" s="286">
        <f>SUM(S61:U67)</f>
        <v>0</v>
      </c>
      <c r="T68" s="287"/>
      <c r="U68" s="288"/>
      <c r="V68" s="118"/>
      <c r="W68" s="332"/>
      <c r="X68" s="333"/>
      <c r="Y68" s="333"/>
      <c r="Z68" s="333"/>
      <c r="AA68" s="333"/>
      <c r="AB68" s="333"/>
      <c r="AC68" s="333"/>
      <c r="AD68" s="333"/>
      <c r="AE68" s="333"/>
      <c r="AF68" s="333"/>
      <c r="AG68" s="334"/>
      <c r="AH68" s="124"/>
      <c r="AI68" s="8"/>
      <c r="AJ68" s="8"/>
      <c r="AK68" s="8"/>
    </row>
    <row r="69" spans="1:37" ht="20.399999999999999" customHeight="1" thickBot="1">
      <c r="A69" s="52"/>
      <c r="B69" s="119"/>
      <c r="C69" s="119"/>
      <c r="D69" s="118"/>
      <c r="E69" s="118"/>
      <c r="F69" s="118"/>
      <c r="G69" s="118"/>
      <c r="H69" s="118"/>
      <c r="I69" s="118"/>
      <c r="J69" s="264" t="s">
        <v>35</v>
      </c>
      <c r="K69" s="264"/>
      <c r="L69" s="264"/>
      <c r="M69" s="264" t="s">
        <v>36</v>
      </c>
      <c r="N69" s="264"/>
      <c r="O69" s="264"/>
      <c r="P69" s="264"/>
      <c r="Q69" s="264"/>
      <c r="R69" s="264"/>
      <c r="S69" s="276" t="s">
        <v>37</v>
      </c>
      <c r="T69" s="276"/>
      <c r="U69" s="276"/>
      <c r="V69" s="118"/>
      <c r="W69" s="134"/>
      <c r="X69" s="134"/>
      <c r="Y69" s="134"/>
      <c r="Z69" s="134"/>
      <c r="AA69" s="134"/>
      <c r="AB69" s="134"/>
      <c r="AC69" s="134"/>
      <c r="AD69" s="134"/>
      <c r="AE69" s="134"/>
      <c r="AF69" s="134"/>
      <c r="AG69" s="134"/>
      <c r="AH69" s="124"/>
      <c r="AI69" s="8"/>
      <c r="AJ69" s="8"/>
      <c r="AK69" s="8"/>
    </row>
    <row r="70" spans="1:37" ht="22.8" thickBot="1">
      <c r="A70" s="52"/>
      <c r="B70" s="119"/>
      <c r="C70" s="119"/>
      <c r="D70" s="119" t="s">
        <v>29</v>
      </c>
      <c r="E70" s="119"/>
      <c r="F70" s="119"/>
      <c r="G70" s="119"/>
      <c r="H70" s="119"/>
      <c r="I70" s="119"/>
      <c r="J70" s="195" t="s">
        <v>172</v>
      </c>
      <c r="K70" s="195"/>
      <c r="L70" s="195"/>
      <c r="M70" s="195"/>
      <c r="N70" s="195"/>
      <c r="O70" s="195"/>
      <c r="P70" s="195"/>
      <c r="Q70" s="195"/>
      <c r="R70" s="195"/>
      <c r="S70" s="195"/>
      <c r="T70" s="195"/>
      <c r="U70" s="195"/>
      <c r="V70" s="194"/>
      <c r="W70" s="119"/>
      <c r="X70" s="119"/>
      <c r="Y70" s="119"/>
      <c r="Z70" s="119"/>
      <c r="AA70" s="119"/>
      <c r="AB70" s="273" t="str">
        <f>IFERROR(ROUNDDOWN(G24*10/110*J68/S68,0)+ROUNDDOWN(G24*8/108*M68/S68,0),"")</f>
        <v/>
      </c>
      <c r="AC70" s="274"/>
      <c r="AD70" s="274"/>
      <c r="AE70" s="274"/>
      <c r="AF70" s="274"/>
      <c r="AG70" s="275"/>
      <c r="AH70" s="124"/>
      <c r="AI70" s="8"/>
      <c r="AJ70" s="8"/>
      <c r="AK70" s="8"/>
    </row>
    <row r="71" spans="1:37" ht="21" customHeight="1">
      <c r="A71" s="52"/>
      <c r="B71" s="119"/>
      <c r="C71" s="119"/>
      <c r="D71" s="119"/>
      <c r="E71" s="119"/>
      <c r="F71" s="119"/>
      <c r="G71" s="119"/>
      <c r="H71" s="119"/>
      <c r="I71" s="119"/>
      <c r="J71" s="195" t="s">
        <v>173</v>
      </c>
      <c r="K71" s="195"/>
      <c r="L71" s="195"/>
      <c r="M71" s="195"/>
      <c r="N71" s="195"/>
      <c r="O71" s="195"/>
      <c r="P71" s="195"/>
      <c r="Q71" s="195"/>
      <c r="R71" s="195"/>
      <c r="S71" s="195"/>
      <c r="T71" s="195"/>
      <c r="U71" s="195"/>
      <c r="V71" s="119"/>
      <c r="W71" s="119"/>
      <c r="X71" s="119"/>
      <c r="Y71" s="119"/>
      <c r="Z71" s="119"/>
      <c r="AA71" s="119"/>
      <c r="AB71" s="119"/>
      <c r="AC71" s="119"/>
      <c r="AD71" s="119"/>
      <c r="AE71" s="119"/>
      <c r="AF71" s="119"/>
      <c r="AG71" s="119"/>
      <c r="AH71" s="153"/>
      <c r="AI71" s="8"/>
      <c r="AJ71" s="8"/>
      <c r="AK71" s="8"/>
    </row>
    <row r="72" spans="1:37" ht="14.4" customHeight="1" thickBot="1">
      <c r="A72" s="52"/>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53"/>
    </row>
    <row r="73" spans="1:37" ht="38.4" customHeight="1" thickTop="1" thickBot="1">
      <c r="A73" s="52"/>
      <c r="B73" s="160"/>
      <c r="C73" s="133" t="s">
        <v>107</v>
      </c>
      <c r="D73" s="265" t="s">
        <v>69</v>
      </c>
      <c r="E73" s="265"/>
      <c r="F73" s="265"/>
      <c r="G73" s="265"/>
      <c r="H73" s="265"/>
      <c r="I73" s="265"/>
      <c r="J73" s="265"/>
      <c r="K73" s="265"/>
      <c r="L73" s="265"/>
      <c r="M73" s="265"/>
      <c r="N73" s="265"/>
      <c r="O73" s="265"/>
      <c r="P73" s="265"/>
      <c r="Q73" s="265"/>
      <c r="R73" s="265"/>
      <c r="S73" s="265"/>
      <c r="T73" s="265"/>
      <c r="U73" s="265"/>
      <c r="V73" s="265"/>
      <c r="W73" s="265"/>
      <c r="X73" s="265"/>
      <c r="Y73" s="265"/>
      <c r="Z73" s="292"/>
      <c r="AA73" s="292"/>
      <c r="AB73" s="292"/>
      <c r="AC73" s="292"/>
      <c r="AD73" s="292"/>
      <c r="AE73" s="292"/>
      <c r="AF73" s="119"/>
      <c r="AG73" s="119"/>
      <c r="AH73" s="153"/>
      <c r="AI73" s="37" t="s">
        <v>63</v>
      </c>
    </row>
    <row r="74" spans="1:37" ht="18.600000000000001" thickTop="1">
      <c r="A74" s="52"/>
      <c r="B74" s="119"/>
      <c r="C74" s="119"/>
      <c r="D74" s="119" t="s">
        <v>214</v>
      </c>
      <c r="E74" s="119"/>
      <c r="F74" s="119"/>
      <c r="G74" s="119"/>
      <c r="H74" s="119"/>
      <c r="I74" s="119"/>
      <c r="J74" s="119"/>
      <c r="K74" s="119"/>
      <c r="L74" s="119"/>
      <c r="M74" s="119"/>
      <c r="N74" s="119"/>
      <c r="O74" s="119"/>
      <c r="P74" s="119"/>
      <c r="Q74" s="119"/>
      <c r="R74" s="119"/>
      <c r="S74" s="119"/>
      <c r="T74" s="119"/>
      <c r="U74" s="119"/>
      <c r="V74" s="119"/>
      <c r="W74" s="119" t="s">
        <v>93</v>
      </c>
      <c r="X74" s="119"/>
      <c r="Y74" s="119"/>
      <c r="Z74" s="119"/>
      <c r="AA74" s="119"/>
      <c r="AB74" s="119"/>
      <c r="AC74" s="119"/>
      <c r="AD74" s="119"/>
      <c r="AE74" s="119"/>
      <c r="AF74" s="119"/>
      <c r="AG74" s="119"/>
      <c r="AH74" s="153"/>
      <c r="AI74" s="37" t="s">
        <v>70</v>
      </c>
    </row>
    <row r="75" spans="1:37" ht="18.600000000000001" thickBot="1">
      <c r="A75" s="52"/>
      <c r="B75" s="119"/>
      <c r="C75" s="119"/>
      <c r="D75" s="290" t="s">
        <v>30</v>
      </c>
      <c r="E75" s="290"/>
      <c r="F75" s="290"/>
      <c r="G75" s="290"/>
      <c r="H75" s="290"/>
      <c r="I75" s="290"/>
      <c r="J75" s="289" t="s">
        <v>31</v>
      </c>
      <c r="K75" s="290"/>
      <c r="L75" s="290"/>
      <c r="M75" s="289" t="s">
        <v>32</v>
      </c>
      <c r="N75" s="290"/>
      <c r="O75" s="290"/>
      <c r="P75" s="289" t="s">
        <v>33</v>
      </c>
      <c r="Q75" s="290"/>
      <c r="R75" s="290"/>
      <c r="S75" s="289" t="s">
        <v>34</v>
      </c>
      <c r="T75" s="290"/>
      <c r="U75" s="290"/>
      <c r="V75" s="119"/>
      <c r="W75" s="64" t="s">
        <v>88</v>
      </c>
      <c r="X75" s="64"/>
      <c r="Y75" s="64"/>
      <c r="Z75" s="63"/>
      <c r="AA75" s="63"/>
      <c r="AB75" s="63"/>
      <c r="AC75" s="63"/>
      <c r="AD75" s="63"/>
      <c r="AE75" s="63"/>
      <c r="AF75" s="63"/>
      <c r="AG75" s="63"/>
      <c r="AH75" s="153"/>
    </row>
    <row r="76" spans="1:37" ht="18.600000000000001" thickBot="1">
      <c r="A76" s="52"/>
      <c r="B76" s="119"/>
      <c r="C76" s="119"/>
      <c r="D76" s="290"/>
      <c r="E76" s="290"/>
      <c r="F76" s="290"/>
      <c r="G76" s="290"/>
      <c r="H76" s="290"/>
      <c r="I76" s="290"/>
      <c r="J76" s="290"/>
      <c r="K76" s="290"/>
      <c r="L76" s="290"/>
      <c r="M76" s="290"/>
      <c r="N76" s="290"/>
      <c r="O76" s="290"/>
      <c r="P76" s="290"/>
      <c r="Q76" s="290"/>
      <c r="R76" s="290"/>
      <c r="S76" s="290"/>
      <c r="T76" s="290"/>
      <c r="U76" s="290"/>
      <c r="V76" s="119"/>
      <c r="W76" s="192"/>
      <c r="X76" s="267" t="s">
        <v>95</v>
      </c>
      <c r="Y76" s="268"/>
      <c r="Z76" s="268"/>
      <c r="AA76" s="268"/>
      <c r="AB76" s="268"/>
      <c r="AC76" s="268"/>
      <c r="AD76" s="268"/>
      <c r="AE76" s="268"/>
      <c r="AF76" s="268"/>
      <c r="AG76" s="268"/>
      <c r="AH76" s="153"/>
    </row>
    <row r="77" spans="1:37" ht="19.5" customHeight="1">
      <c r="A77" s="52"/>
      <c r="B77" s="119"/>
      <c r="C77" s="119"/>
      <c r="D77" s="249"/>
      <c r="E77" s="250"/>
      <c r="F77" s="250"/>
      <c r="G77" s="250"/>
      <c r="H77" s="250"/>
      <c r="I77" s="251"/>
      <c r="J77" s="253"/>
      <c r="K77" s="254"/>
      <c r="L77" s="255"/>
      <c r="M77" s="253"/>
      <c r="N77" s="254"/>
      <c r="O77" s="255"/>
      <c r="P77" s="253"/>
      <c r="Q77" s="254"/>
      <c r="R77" s="255"/>
      <c r="S77" s="272">
        <f t="shared" ref="S77:S83" si="1">SUM(J77:R77)</f>
        <v>0</v>
      </c>
      <c r="T77" s="272"/>
      <c r="U77" s="272"/>
      <c r="V77" s="119"/>
      <c r="W77" s="68"/>
      <c r="X77" s="268"/>
      <c r="Y77" s="268"/>
      <c r="Z77" s="268"/>
      <c r="AA77" s="268"/>
      <c r="AB77" s="268"/>
      <c r="AC77" s="268"/>
      <c r="AD77" s="268"/>
      <c r="AE77" s="268"/>
      <c r="AF77" s="268"/>
      <c r="AG77" s="268"/>
      <c r="AH77" s="153"/>
    </row>
    <row r="78" spans="1:37">
      <c r="A78" s="52"/>
      <c r="B78" s="119"/>
      <c r="C78" s="119"/>
      <c r="D78" s="249"/>
      <c r="E78" s="250"/>
      <c r="F78" s="250"/>
      <c r="G78" s="250"/>
      <c r="H78" s="250"/>
      <c r="I78" s="251"/>
      <c r="J78" s="253"/>
      <c r="K78" s="254"/>
      <c r="L78" s="255"/>
      <c r="M78" s="253"/>
      <c r="N78" s="254"/>
      <c r="O78" s="255"/>
      <c r="P78" s="253"/>
      <c r="Q78" s="254"/>
      <c r="R78" s="255"/>
      <c r="S78" s="272">
        <f t="shared" si="1"/>
        <v>0</v>
      </c>
      <c r="T78" s="272"/>
      <c r="U78" s="272"/>
      <c r="V78" s="119"/>
      <c r="W78" s="66"/>
      <c r="X78" s="268"/>
      <c r="Y78" s="268"/>
      <c r="Z78" s="268"/>
      <c r="AA78" s="268"/>
      <c r="AB78" s="268"/>
      <c r="AC78" s="268"/>
      <c r="AD78" s="268"/>
      <c r="AE78" s="268"/>
      <c r="AF78" s="268"/>
      <c r="AG78" s="268"/>
      <c r="AH78" s="153"/>
    </row>
    <row r="79" spans="1:37">
      <c r="A79" s="52"/>
      <c r="B79" s="119"/>
      <c r="C79" s="119"/>
      <c r="D79" s="249"/>
      <c r="E79" s="250"/>
      <c r="F79" s="250"/>
      <c r="G79" s="250"/>
      <c r="H79" s="250"/>
      <c r="I79" s="251"/>
      <c r="J79" s="253"/>
      <c r="K79" s="254"/>
      <c r="L79" s="255"/>
      <c r="M79" s="253"/>
      <c r="N79" s="254"/>
      <c r="O79" s="255"/>
      <c r="P79" s="253"/>
      <c r="Q79" s="254"/>
      <c r="R79" s="255"/>
      <c r="S79" s="272">
        <f t="shared" si="1"/>
        <v>0</v>
      </c>
      <c r="T79" s="272"/>
      <c r="U79" s="272"/>
      <c r="V79" s="119"/>
      <c r="W79" s="66"/>
      <c r="X79" s="69"/>
      <c r="Y79" s="69"/>
      <c r="Z79" s="69"/>
      <c r="AA79" s="69"/>
      <c r="AB79" s="69"/>
      <c r="AC79" s="69"/>
      <c r="AD79" s="69"/>
      <c r="AE79" s="69"/>
      <c r="AF79" s="69"/>
      <c r="AG79" s="69"/>
      <c r="AH79" s="153"/>
    </row>
    <row r="80" spans="1:37">
      <c r="A80" s="52"/>
      <c r="B80" s="119"/>
      <c r="C80" s="119"/>
      <c r="D80" s="249"/>
      <c r="E80" s="250"/>
      <c r="F80" s="250"/>
      <c r="G80" s="250"/>
      <c r="H80" s="250"/>
      <c r="I80" s="251"/>
      <c r="J80" s="253"/>
      <c r="K80" s="254"/>
      <c r="L80" s="255"/>
      <c r="M80" s="253"/>
      <c r="N80" s="254"/>
      <c r="O80" s="255"/>
      <c r="P80" s="253"/>
      <c r="Q80" s="254"/>
      <c r="R80" s="255"/>
      <c r="S80" s="272">
        <f t="shared" si="1"/>
        <v>0</v>
      </c>
      <c r="T80" s="272"/>
      <c r="U80" s="272"/>
      <c r="V80" s="119"/>
      <c r="W80" s="265" t="s">
        <v>220</v>
      </c>
      <c r="X80" s="265"/>
      <c r="Y80" s="265"/>
      <c r="Z80" s="265"/>
      <c r="AA80" s="265"/>
      <c r="AB80" s="265"/>
      <c r="AC80" s="265"/>
      <c r="AD80" s="265"/>
      <c r="AE80" s="265"/>
      <c r="AF80" s="265"/>
      <c r="AG80" s="265"/>
      <c r="AH80" s="153"/>
    </row>
    <row r="81" spans="1:35">
      <c r="A81" s="52"/>
      <c r="B81" s="119"/>
      <c r="C81" s="119"/>
      <c r="D81" s="249"/>
      <c r="E81" s="250"/>
      <c r="F81" s="250"/>
      <c r="G81" s="250"/>
      <c r="H81" s="250"/>
      <c r="I81" s="251"/>
      <c r="J81" s="253"/>
      <c r="K81" s="254"/>
      <c r="L81" s="255"/>
      <c r="M81" s="253"/>
      <c r="N81" s="254"/>
      <c r="O81" s="255"/>
      <c r="P81" s="253"/>
      <c r="Q81" s="254"/>
      <c r="R81" s="255"/>
      <c r="S81" s="272">
        <f t="shared" si="1"/>
        <v>0</v>
      </c>
      <c r="T81" s="272"/>
      <c r="U81" s="272"/>
      <c r="V81" s="119"/>
      <c r="W81" s="266"/>
      <c r="X81" s="266"/>
      <c r="Y81" s="266"/>
      <c r="Z81" s="266"/>
      <c r="AA81" s="266"/>
      <c r="AB81" s="266"/>
      <c r="AC81" s="266"/>
      <c r="AD81" s="266"/>
      <c r="AE81" s="266"/>
      <c r="AF81" s="266"/>
      <c r="AG81" s="266"/>
      <c r="AH81" s="153"/>
    </row>
    <row r="82" spans="1:35">
      <c r="A82" s="52"/>
      <c r="B82" s="119"/>
      <c r="C82" s="119"/>
      <c r="D82" s="249"/>
      <c r="E82" s="250"/>
      <c r="F82" s="250"/>
      <c r="G82" s="250"/>
      <c r="H82" s="250"/>
      <c r="I82" s="251"/>
      <c r="J82" s="253"/>
      <c r="K82" s="254"/>
      <c r="L82" s="255"/>
      <c r="M82" s="253"/>
      <c r="N82" s="254"/>
      <c r="O82" s="255"/>
      <c r="P82" s="253"/>
      <c r="Q82" s="254"/>
      <c r="R82" s="255"/>
      <c r="S82" s="272">
        <f t="shared" si="1"/>
        <v>0</v>
      </c>
      <c r="T82" s="272"/>
      <c r="U82" s="272"/>
      <c r="V82" s="119"/>
      <c r="W82" s="337" t="s">
        <v>114</v>
      </c>
      <c r="X82" s="338"/>
      <c r="Y82" s="338"/>
      <c r="Z82" s="338"/>
      <c r="AA82" s="338"/>
      <c r="AB82" s="338"/>
      <c r="AC82" s="338"/>
      <c r="AD82" s="338"/>
      <c r="AE82" s="338"/>
      <c r="AF82" s="338"/>
      <c r="AG82" s="339"/>
      <c r="AH82" s="153"/>
    </row>
    <row r="83" spans="1:35" ht="18.600000000000001" thickBot="1">
      <c r="A83" s="52"/>
      <c r="B83" s="119"/>
      <c r="C83" s="119"/>
      <c r="D83" s="249"/>
      <c r="E83" s="250"/>
      <c r="F83" s="250"/>
      <c r="G83" s="250"/>
      <c r="H83" s="250"/>
      <c r="I83" s="251"/>
      <c r="J83" s="253"/>
      <c r="K83" s="254"/>
      <c r="L83" s="255"/>
      <c r="M83" s="253"/>
      <c r="N83" s="254"/>
      <c r="O83" s="255"/>
      <c r="P83" s="253"/>
      <c r="Q83" s="254"/>
      <c r="R83" s="255"/>
      <c r="S83" s="294">
        <f t="shared" si="1"/>
        <v>0</v>
      </c>
      <c r="T83" s="294"/>
      <c r="U83" s="294"/>
      <c r="V83" s="119"/>
      <c r="W83" s="329"/>
      <c r="X83" s="330"/>
      <c r="Y83" s="330"/>
      <c r="Z83" s="330"/>
      <c r="AA83" s="330"/>
      <c r="AB83" s="330"/>
      <c r="AC83" s="330"/>
      <c r="AD83" s="330"/>
      <c r="AE83" s="330"/>
      <c r="AF83" s="330"/>
      <c r="AG83" s="331"/>
      <c r="AH83" s="153"/>
    </row>
    <row r="84" spans="1:35" ht="18.600000000000001" thickBot="1">
      <c r="A84" s="52"/>
      <c r="B84" s="119"/>
      <c r="C84" s="119"/>
      <c r="D84" s="269" t="s">
        <v>34</v>
      </c>
      <c r="E84" s="270"/>
      <c r="F84" s="270"/>
      <c r="G84" s="270"/>
      <c r="H84" s="270"/>
      <c r="I84" s="271"/>
      <c r="J84" s="272">
        <f>SUM(J77:L83)</f>
        <v>0</v>
      </c>
      <c r="K84" s="272"/>
      <c r="L84" s="272"/>
      <c r="M84" s="272">
        <f>SUM(M77:O83)</f>
        <v>0</v>
      </c>
      <c r="N84" s="272"/>
      <c r="O84" s="272"/>
      <c r="P84" s="272">
        <f t="shared" ref="P84" si="2">SUM(P77:R83)</f>
        <v>0</v>
      </c>
      <c r="Q84" s="272"/>
      <c r="R84" s="246"/>
      <c r="S84" s="286">
        <f t="shared" ref="S84" si="3">SUM(S77:U83)</f>
        <v>0</v>
      </c>
      <c r="T84" s="287"/>
      <c r="U84" s="288"/>
      <c r="V84" s="119"/>
      <c r="W84" s="332"/>
      <c r="X84" s="333"/>
      <c r="Y84" s="333"/>
      <c r="Z84" s="333"/>
      <c r="AA84" s="333"/>
      <c r="AB84" s="333"/>
      <c r="AC84" s="333"/>
      <c r="AD84" s="333"/>
      <c r="AE84" s="333"/>
      <c r="AF84" s="333"/>
      <c r="AG84" s="334"/>
      <c r="AH84" s="153"/>
    </row>
    <row r="85" spans="1:35">
      <c r="A85" s="52"/>
      <c r="B85" s="119"/>
      <c r="C85" s="119"/>
      <c r="D85" s="119"/>
      <c r="E85" s="119"/>
      <c r="F85" s="119"/>
      <c r="G85" s="119"/>
      <c r="H85" s="119"/>
      <c r="I85" s="119"/>
      <c r="J85" s="264" t="s">
        <v>179</v>
      </c>
      <c r="K85" s="264"/>
      <c r="L85" s="264"/>
      <c r="M85" s="264" t="s">
        <v>180</v>
      </c>
      <c r="N85" s="264"/>
      <c r="O85" s="264"/>
      <c r="P85" s="264"/>
      <c r="Q85" s="264"/>
      <c r="R85" s="264"/>
      <c r="S85" s="276" t="s">
        <v>181</v>
      </c>
      <c r="T85" s="276"/>
      <c r="U85" s="276"/>
      <c r="V85" s="119"/>
      <c r="W85" s="119"/>
      <c r="X85" s="119"/>
      <c r="Y85" s="119"/>
      <c r="Z85" s="119"/>
      <c r="AA85" s="119"/>
      <c r="AB85" s="119"/>
      <c r="AC85" s="119"/>
      <c r="AD85" s="119"/>
      <c r="AE85" s="119"/>
      <c r="AF85" s="119"/>
      <c r="AG85" s="119"/>
      <c r="AH85" s="153"/>
    </row>
    <row r="86" spans="1:35" ht="10.199999999999999" customHeight="1">
      <c r="A86" s="52"/>
      <c r="B86" s="119"/>
      <c r="C86" s="119"/>
      <c r="D86" s="119"/>
      <c r="E86" s="119"/>
      <c r="F86" s="119"/>
      <c r="G86" s="119"/>
      <c r="H86" s="119"/>
      <c r="I86" s="119"/>
      <c r="J86" s="118"/>
      <c r="K86" s="118"/>
      <c r="L86" s="118"/>
      <c r="M86" s="118"/>
      <c r="N86" s="118"/>
      <c r="O86" s="118"/>
      <c r="P86" s="118"/>
      <c r="Q86" s="118"/>
      <c r="R86" s="118"/>
      <c r="S86" s="118"/>
      <c r="T86" s="118"/>
      <c r="U86" s="118"/>
      <c r="V86" s="119"/>
      <c r="W86" s="119"/>
      <c r="X86" s="119"/>
      <c r="Y86" s="119"/>
      <c r="Z86" s="119"/>
      <c r="AA86" s="119"/>
      <c r="AB86" s="119"/>
      <c r="AC86" s="119"/>
      <c r="AD86" s="119"/>
      <c r="AE86" s="119"/>
      <c r="AF86" s="119"/>
      <c r="AG86" s="119"/>
      <c r="AH86" s="153"/>
    </row>
    <row r="87" spans="1:35" ht="18.600000000000001" thickBot="1">
      <c r="A87" s="52"/>
      <c r="B87" s="119"/>
      <c r="C87" s="119"/>
      <c r="D87" s="119" t="s">
        <v>29</v>
      </c>
      <c r="E87" s="119"/>
      <c r="F87" s="119"/>
      <c r="G87" s="119"/>
      <c r="H87" s="119"/>
      <c r="I87" s="119"/>
      <c r="J87" s="119" t="s">
        <v>182</v>
      </c>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53"/>
    </row>
    <row r="88" spans="1:35" ht="22.8" thickBot="1">
      <c r="A88" s="52"/>
      <c r="B88" s="119"/>
      <c r="C88" s="119"/>
      <c r="D88" s="119"/>
      <c r="E88" s="119"/>
      <c r="F88" s="119"/>
      <c r="G88" s="119"/>
      <c r="H88" s="119"/>
      <c r="I88" s="119"/>
      <c r="J88" s="119" t="s">
        <v>183</v>
      </c>
      <c r="K88" s="119"/>
      <c r="L88" s="119"/>
      <c r="M88" s="119"/>
      <c r="N88" s="119"/>
      <c r="O88" s="119"/>
      <c r="P88" s="119"/>
      <c r="Q88" s="119"/>
      <c r="R88" s="119"/>
      <c r="S88" s="119"/>
      <c r="T88" s="119"/>
      <c r="U88" s="119"/>
      <c r="V88" s="119"/>
      <c r="W88" s="119"/>
      <c r="X88" s="119"/>
      <c r="Y88" s="119"/>
      <c r="Z88" s="119"/>
      <c r="AA88" s="119"/>
      <c r="AB88" s="273" t="str">
        <f>IFERROR(ROUNDDOWN(G24*10/110*J53*J84/S84,0)+ROUNDDOWN(G24*8/108*J53*M84/S84,0),"")</f>
        <v/>
      </c>
      <c r="AC88" s="274"/>
      <c r="AD88" s="274"/>
      <c r="AE88" s="274"/>
      <c r="AF88" s="274"/>
      <c r="AG88" s="275"/>
      <c r="AH88" s="124"/>
    </row>
    <row r="89" spans="1:35" ht="9.9" customHeight="1">
      <c r="A89" s="52"/>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53"/>
    </row>
    <row r="90" spans="1:35" ht="9.9" customHeight="1" thickBot="1">
      <c r="A90" s="52"/>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53"/>
    </row>
    <row r="91" spans="1:35" ht="36.6" customHeight="1" thickTop="1" thickBot="1">
      <c r="A91" s="52"/>
      <c r="B91" s="160"/>
      <c r="C91" s="136" t="s">
        <v>108</v>
      </c>
      <c r="D91" s="265" t="s">
        <v>68</v>
      </c>
      <c r="E91" s="291"/>
      <c r="F91" s="291"/>
      <c r="G91" s="291"/>
      <c r="H91" s="291"/>
      <c r="I91" s="291"/>
      <c r="J91" s="291"/>
      <c r="K91" s="291"/>
      <c r="L91" s="291"/>
      <c r="M91" s="291"/>
      <c r="N91" s="291"/>
      <c r="O91" s="291"/>
      <c r="P91" s="291"/>
      <c r="Q91" s="291"/>
      <c r="R91" s="291"/>
      <c r="S91" s="291"/>
      <c r="T91" s="291"/>
      <c r="U91" s="291"/>
      <c r="V91" s="291"/>
      <c r="W91" s="291"/>
      <c r="X91" s="291"/>
      <c r="Y91" s="291"/>
      <c r="Z91" s="291"/>
      <c r="AA91" s="292"/>
      <c r="AB91" s="292"/>
      <c r="AC91" s="292"/>
      <c r="AD91" s="292"/>
      <c r="AE91" s="292"/>
      <c r="AF91" s="119"/>
      <c r="AG91" s="119"/>
      <c r="AH91" s="153"/>
      <c r="AI91" s="37" t="s">
        <v>63</v>
      </c>
    </row>
    <row r="92" spans="1:35" ht="18.600000000000001" thickTop="1">
      <c r="A92" s="52"/>
      <c r="B92" s="119"/>
      <c r="C92" s="119"/>
      <c r="D92" s="119" t="s">
        <v>214</v>
      </c>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53"/>
      <c r="AI92" s="37" t="s">
        <v>70</v>
      </c>
    </row>
    <row r="93" spans="1:35">
      <c r="A93" s="52"/>
      <c r="B93" s="119"/>
      <c r="C93" s="119"/>
      <c r="D93" s="277" t="s">
        <v>30</v>
      </c>
      <c r="E93" s="278"/>
      <c r="F93" s="278"/>
      <c r="G93" s="278"/>
      <c r="H93" s="278"/>
      <c r="I93" s="279"/>
      <c r="J93" s="290" t="s">
        <v>38</v>
      </c>
      <c r="K93" s="290"/>
      <c r="L93" s="290"/>
      <c r="M93" s="290"/>
      <c r="N93" s="290"/>
      <c r="O93" s="290"/>
      <c r="P93" s="290"/>
      <c r="Q93" s="290"/>
      <c r="R93" s="290"/>
      <c r="S93" s="290" t="s">
        <v>39</v>
      </c>
      <c r="T93" s="290"/>
      <c r="U93" s="290"/>
      <c r="V93" s="290"/>
      <c r="W93" s="290"/>
      <c r="X93" s="290"/>
      <c r="Y93" s="290"/>
      <c r="Z93" s="290"/>
      <c r="AA93" s="290"/>
      <c r="AB93" s="289" t="s">
        <v>33</v>
      </c>
      <c r="AC93" s="290"/>
      <c r="AD93" s="290"/>
      <c r="AE93" s="290" t="s">
        <v>34</v>
      </c>
      <c r="AF93" s="290"/>
      <c r="AG93" s="290"/>
      <c r="AH93" s="121"/>
    </row>
    <row r="94" spans="1:35">
      <c r="A94" s="52"/>
      <c r="B94" s="119"/>
      <c r="C94" s="119"/>
      <c r="D94" s="280"/>
      <c r="E94" s="281"/>
      <c r="F94" s="281"/>
      <c r="G94" s="281"/>
      <c r="H94" s="281"/>
      <c r="I94" s="282"/>
      <c r="J94" s="289" t="s">
        <v>40</v>
      </c>
      <c r="K94" s="290"/>
      <c r="L94" s="290"/>
      <c r="M94" s="289" t="s">
        <v>41</v>
      </c>
      <c r="N94" s="290"/>
      <c r="O94" s="290"/>
      <c r="P94" s="289" t="s">
        <v>42</v>
      </c>
      <c r="Q94" s="290"/>
      <c r="R94" s="290"/>
      <c r="S94" s="289" t="s">
        <v>40</v>
      </c>
      <c r="T94" s="290"/>
      <c r="U94" s="290"/>
      <c r="V94" s="289" t="s">
        <v>41</v>
      </c>
      <c r="W94" s="290"/>
      <c r="X94" s="290"/>
      <c r="Y94" s="289" t="s">
        <v>42</v>
      </c>
      <c r="Z94" s="290"/>
      <c r="AA94" s="290"/>
      <c r="AB94" s="290"/>
      <c r="AC94" s="290"/>
      <c r="AD94" s="290"/>
      <c r="AE94" s="290"/>
      <c r="AF94" s="290"/>
      <c r="AG94" s="290"/>
      <c r="AH94" s="121"/>
    </row>
    <row r="95" spans="1:35">
      <c r="A95" s="52"/>
      <c r="B95" s="119"/>
      <c r="C95" s="119"/>
      <c r="D95" s="283"/>
      <c r="E95" s="284"/>
      <c r="F95" s="284"/>
      <c r="G95" s="284"/>
      <c r="H95" s="284"/>
      <c r="I95" s="285"/>
      <c r="J95" s="290"/>
      <c r="K95" s="290"/>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121"/>
    </row>
    <row r="96" spans="1:35">
      <c r="A96" s="52"/>
      <c r="B96" s="119"/>
      <c r="C96" s="119"/>
      <c r="D96" s="249"/>
      <c r="E96" s="250"/>
      <c r="F96" s="250"/>
      <c r="G96" s="250"/>
      <c r="H96" s="250"/>
      <c r="I96" s="251"/>
      <c r="J96" s="253"/>
      <c r="K96" s="254"/>
      <c r="L96" s="255"/>
      <c r="M96" s="263"/>
      <c r="N96" s="263"/>
      <c r="O96" s="263"/>
      <c r="P96" s="263"/>
      <c r="Q96" s="263"/>
      <c r="R96" s="263"/>
      <c r="S96" s="263"/>
      <c r="T96" s="263"/>
      <c r="U96" s="263"/>
      <c r="V96" s="263"/>
      <c r="W96" s="263"/>
      <c r="X96" s="263"/>
      <c r="Y96" s="263"/>
      <c r="Z96" s="263"/>
      <c r="AA96" s="263"/>
      <c r="AB96" s="263"/>
      <c r="AC96" s="263"/>
      <c r="AD96" s="263"/>
      <c r="AE96" s="246">
        <f>SUM(J96:AD96)</f>
        <v>0</v>
      </c>
      <c r="AF96" s="247"/>
      <c r="AG96" s="248"/>
      <c r="AH96" s="124"/>
    </row>
    <row r="97" spans="1:36">
      <c r="A97" s="52"/>
      <c r="B97" s="119"/>
      <c r="C97" s="119"/>
      <c r="D97" s="249"/>
      <c r="E97" s="250"/>
      <c r="F97" s="250"/>
      <c r="G97" s="250"/>
      <c r="H97" s="250"/>
      <c r="I97" s="251"/>
      <c r="J97" s="263"/>
      <c r="K97" s="263"/>
      <c r="L97" s="263"/>
      <c r="M97" s="263"/>
      <c r="N97" s="263"/>
      <c r="O97" s="263"/>
      <c r="P97" s="263"/>
      <c r="Q97" s="263"/>
      <c r="R97" s="263"/>
      <c r="S97" s="263"/>
      <c r="T97" s="263"/>
      <c r="U97" s="263"/>
      <c r="V97" s="263"/>
      <c r="W97" s="263"/>
      <c r="X97" s="263"/>
      <c r="Y97" s="263"/>
      <c r="Z97" s="263"/>
      <c r="AA97" s="263"/>
      <c r="AB97" s="263"/>
      <c r="AC97" s="263"/>
      <c r="AD97" s="263"/>
      <c r="AE97" s="246">
        <f t="shared" ref="AE97:AE102" si="4">SUM(J97:AD97)</f>
        <v>0</v>
      </c>
      <c r="AF97" s="247"/>
      <c r="AG97" s="248"/>
      <c r="AH97" s="124"/>
    </row>
    <row r="98" spans="1:36">
      <c r="A98" s="52"/>
      <c r="B98" s="119"/>
      <c r="C98" s="119"/>
      <c r="D98" s="249"/>
      <c r="E98" s="250"/>
      <c r="F98" s="250"/>
      <c r="G98" s="250"/>
      <c r="H98" s="250"/>
      <c r="I98" s="251"/>
      <c r="J98" s="263"/>
      <c r="K98" s="263"/>
      <c r="L98" s="263"/>
      <c r="M98" s="263"/>
      <c r="N98" s="263"/>
      <c r="O98" s="263"/>
      <c r="P98" s="263"/>
      <c r="Q98" s="263"/>
      <c r="R98" s="263"/>
      <c r="S98" s="263"/>
      <c r="T98" s="263"/>
      <c r="U98" s="263"/>
      <c r="V98" s="263"/>
      <c r="W98" s="263"/>
      <c r="X98" s="263"/>
      <c r="Y98" s="263"/>
      <c r="Z98" s="263"/>
      <c r="AA98" s="263"/>
      <c r="AB98" s="263"/>
      <c r="AC98" s="263"/>
      <c r="AD98" s="263"/>
      <c r="AE98" s="246">
        <f t="shared" si="4"/>
        <v>0</v>
      </c>
      <c r="AF98" s="247"/>
      <c r="AG98" s="248"/>
      <c r="AH98" s="124"/>
    </row>
    <row r="99" spans="1:36">
      <c r="A99" s="52"/>
      <c r="B99" s="119"/>
      <c r="C99" s="119"/>
      <c r="D99" s="249"/>
      <c r="E99" s="250"/>
      <c r="F99" s="250"/>
      <c r="G99" s="250"/>
      <c r="H99" s="250"/>
      <c r="I99" s="251"/>
      <c r="J99" s="263"/>
      <c r="K99" s="263"/>
      <c r="L99" s="263"/>
      <c r="M99" s="263"/>
      <c r="N99" s="263"/>
      <c r="O99" s="263"/>
      <c r="P99" s="263"/>
      <c r="Q99" s="263"/>
      <c r="R99" s="263"/>
      <c r="S99" s="263"/>
      <c r="T99" s="263"/>
      <c r="U99" s="263"/>
      <c r="V99" s="263"/>
      <c r="W99" s="263"/>
      <c r="X99" s="263"/>
      <c r="Y99" s="263"/>
      <c r="Z99" s="263"/>
      <c r="AA99" s="263"/>
      <c r="AB99" s="263"/>
      <c r="AC99" s="263"/>
      <c r="AD99" s="263"/>
      <c r="AE99" s="246">
        <f t="shared" si="4"/>
        <v>0</v>
      </c>
      <c r="AF99" s="247"/>
      <c r="AG99" s="248"/>
      <c r="AH99" s="124"/>
    </row>
    <row r="100" spans="1:36">
      <c r="A100" s="52"/>
      <c r="B100" s="119"/>
      <c r="C100" s="119"/>
      <c r="D100" s="249"/>
      <c r="E100" s="250"/>
      <c r="F100" s="250"/>
      <c r="G100" s="250"/>
      <c r="H100" s="250"/>
      <c r="I100" s="251"/>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46">
        <f t="shared" si="4"/>
        <v>0</v>
      </c>
      <c r="AF100" s="247"/>
      <c r="AG100" s="248"/>
      <c r="AH100" s="124"/>
    </row>
    <row r="101" spans="1:36">
      <c r="A101" s="52"/>
      <c r="B101" s="119"/>
      <c r="C101" s="119"/>
      <c r="D101" s="249"/>
      <c r="E101" s="250"/>
      <c r="F101" s="250"/>
      <c r="G101" s="250"/>
      <c r="H101" s="250"/>
      <c r="I101" s="251"/>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46">
        <f t="shared" si="4"/>
        <v>0</v>
      </c>
      <c r="AF101" s="247"/>
      <c r="AG101" s="248"/>
      <c r="AH101" s="124"/>
    </row>
    <row r="102" spans="1:36">
      <c r="A102" s="52"/>
      <c r="B102" s="119"/>
      <c r="C102" s="119"/>
      <c r="D102" s="249"/>
      <c r="E102" s="250"/>
      <c r="F102" s="250"/>
      <c r="G102" s="250"/>
      <c r="H102" s="250"/>
      <c r="I102" s="251"/>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46">
        <f t="shared" si="4"/>
        <v>0</v>
      </c>
      <c r="AF102" s="247"/>
      <c r="AG102" s="248"/>
      <c r="AH102" s="124"/>
    </row>
    <row r="103" spans="1:36">
      <c r="A103" s="52"/>
      <c r="B103" s="119"/>
      <c r="C103" s="119"/>
      <c r="D103" s="269" t="s">
        <v>34</v>
      </c>
      <c r="E103" s="270"/>
      <c r="F103" s="270"/>
      <c r="G103" s="270"/>
      <c r="H103" s="270"/>
      <c r="I103" s="271"/>
      <c r="J103" s="246">
        <f>SUM(J96:L102)</f>
        <v>0</v>
      </c>
      <c r="K103" s="247"/>
      <c r="L103" s="248"/>
      <c r="M103" s="246">
        <f t="shared" ref="M103" si="5">SUM(M96:O102)</f>
        <v>0</v>
      </c>
      <c r="N103" s="247"/>
      <c r="O103" s="248"/>
      <c r="P103" s="246">
        <f t="shared" ref="P103" si="6">SUM(P96:R102)</f>
        <v>0</v>
      </c>
      <c r="Q103" s="247"/>
      <c r="R103" s="248"/>
      <c r="S103" s="246">
        <f t="shared" ref="S103" si="7">SUM(S96:U102)</f>
        <v>0</v>
      </c>
      <c r="T103" s="247"/>
      <c r="U103" s="248"/>
      <c r="V103" s="246">
        <f t="shared" ref="V103" si="8">SUM(V96:X102)</f>
        <v>0</v>
      </c>
      <c r="W103" s="247"/>
      <c r="X103" s="248"/>
      <c r="Y103" s="246">
        <f t="shared" ref="Y103" si="9">SUM(Y96:AA102)</f>
        <v>0</v>
      </c>
      <c r="Z103" s="247"/>
      <c r="AA103" s="248"/>
      <c r="AB103" s="246">
        <f t="shared" ref="AB103" si="10">SUM(AB96:AD102)</f>
        <v>0</v>
      </c>
      <c r="AC103" s="247"/>
      <c r="AD103" s="248"/>
      <c r="AE103" s="246">
        <f t="shared" ref="AE103" si="11">SUM(AE96:AG102)</f>
        <v>0</v>
      </c>
      <c r="AF103" s="247"/>
      <c r="AG103" s="248"/>
      <c r="AH103" s="124"/>
    </row>
    <row r="104" spans="1:36">
      <c r="A104" s="52"/>
      <c r="B104" s="119"/>
      <c r="C104" s="119"/>
      <c r="D104" s="119"/>
      <c r="E104" s="119"/>
      <c r="F104" s="119"/>
      <c r="G104" s="119"/>
      <c r="H104" s="119"/>
      <c r="I104" s="119"/>
      <c r="J104" s="264" t="s">
        <v>184</v>
      </c>
      <c r="K104" s="264"/>
      <c r="L104" s="264"/>
      <c r="M104" s="264" t="s">
        <v>185</v>
      </c>
      <c r="N104" s="264"/>
      <c r="O104" s="264"/>
      <c r="P104" s="119"/>
      <c r="Q104" s="119"/>
      <c r="R104" s="119"/>
      <c r="S104" s="264" t="s">
        <v>186</v>
      </c>
      <c r="T104" s="264"/>
      <c r="U104" s="264"/>
      <c r="V104" s="264" t="s">
        <v>187</v>
      </c>
      <c r="W104" s="264"/>
      <c r="X104" s="264"/>
      <c r="Y104" s="119"/>
      <c r="Z104" s="119"/>
      <c r="AA104" s="119"/>
      <c r="AB104" s="119"/>
      <c r="AC104" s="119"/>
      <c r="AD104" s="119"/>
      <c r="AE104" s="264" t="s">
        <v>188</v>
      </c>
      <c r="AF104" s="264"/>
      <c r="AG104" s="264"/>
      <c r="AH104" s="121"/>
    </row>
    <row r="105" spans="1:36" ht="18.75" customHeight="1">
      <c r="A105" s="52"/>
      <c r="B105" s="119"/>
      <c r="C105" s="119"/>
      <c r="D105" s="119"/>
      <c r="E105" s="119"/>
      <c r="F105" s="119"/>
      <c r="G105" s="119"/>
      <c r="H105" s="119"/>
      <c r="I105" s="119"/>
      <c r="J105" s="118"/>
      <c r="K105" s="118"/>
      <c r="L105" s="118"/>
      <c r="M105" s="118"/>
      <c r="N105" s="118"/>
      <c r="O105" s="118"/>
      <c r="P105" s="119"/>
      <c r="Q105" s="119"/>
      <c r="R105" s="119"/>
      <c r="S105" s="118"/>
      <c r="T105" s="118"/>
      <c r="U105" s="118"/>
      <c r="V105" s="118"/>
      <c r="W105" s="118"/>
      <c r="X105" s="118"/>
      <c r="Y105" s="119"/>
      <c r="Z105" s="119"/>
      <c r="AA105" s="119"/>
      <c r="AB105" s="119"/>
      <c r="AC105" s="119"/>
      <c r="AD105" s="119"/>
      <c r="AE105" s="118"/>
      <c r="AF105" s="118"/>
      <c r="AG105" s="118"/>
      <c r="AH105" s="121"/>
    </row>
    <row r="106" spans="1:36">
      <c r="A106" s="52"/>
      <c r="B106" s="119"/>
      <c r="C106" s="119"/>
      <c r="D106" s="119" t="s">
        <v>29</v>
      </c>
      <c r="E106" s="119"/>
      <c r="F106" s="119"/>
      <c r="G106" s="119"/>
      <c r="H106" s="119"/>
      <c r="I106" s="119"/>
      <c r="J106" s="132" t="s">
        <v>189</v>
      </c>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53"/>
    </row>
    <row r="107" spans="1:36" ht="18.600000000000001" thickBot="1">
      <c r="A107" s="52"/>
      <c r="B107" s="119"/>
      <c r="C107" s="119"/>
      <c r="D107" s="119"/>
      <c r="E107" s="119"/>
      <c r="F107" s="119"/>
      <c r="G107" s="119"/>
      <c r="H107" s="119"/>
      <c r="I107" s="119"/>
      <c r="J107" s="132" t="s">
        <v>190</v>
      </c>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53"/>
    </row>
    <row r="108" spans="1:36" ht="24.75" customHeight="1" thickBot="1">
      <c r="A108" s="52"/>
      <c r="B108" s="119"/>
      <c r="C108" s="119"/>
      <c r="D108" s="119"/>
      <c r="E108" s="119"/>
      <c r="F108" s="119"/>
      <c r="G108" s="119"/>
      <c r="H108" s="119"/>
      <c r="I108" s="119"/>
      <c r="J108" s="119"/>
      <c r="K108" s="119"/>
      <c r="L108" s="119"/>
      <c r="M108" s="119"/>
      <c r="N108" s="119"/>
      <c r="O108" s="119"/>
      <c r="P108" s="119"/>
      <c r="Q108" s="137"/>
      <c r="R108" s="137"/>
      <c r="S108" s="137"/>
      <c r="T108" s="137"/>
      <c r="U108" s="137"/>
      <c r="V108" s="137"/>
      <c r="W108" s="137"/>
      <c r="X108" s="137"/>
      <c r="Y108" s="137"/>
      <c r="Z108" s="137"/>
      <c r="AA108" s="137"/>
      <c r="AB108" s="273" t="str">
        <f>IFERROR((ROUNDDOWN(G24*10/110*J103/AE103,0)+ROUNDDOWN(G24*10/110*J53*M103/AE103,0))+(ROUNDDOWN(G24*8/108*S103/AE103,0)+ROUNDDOWN(G24*8/108*J53*V103/AE103,0)),"")</f>
        <v/>
      </c>
      <c r="AC108" s="274"/>
      <c r="AD108" s="274"/>
      <c r="AE108" s="274"/>
      <c r="AF108" s="274"/>
      <c r="AG108" s="275"/>
      <c r="AH108" s="124"/>
      <c r="AI108" s="26" t="str">
        <f>IF(OR(B29="○",B32="○",B35="○",B37="○",B39="○"),0,IF(B57="○",AB70,IF(B73="○",AB88,IF(B91="○",AB108,"（計算シートより自動転記）"))))</f>
        <v>（計算シートより自動転記）</v>
      </c>
      <c r="AJ108" s="27">
        <f>IF(AI108="（計算シートより自動転記）",0,1)</f>
        <v>0</v>
      </c>
    </row>
    <row r="109" spans="1:36" ht="18.75" customHeight="1">
      <c r="A109" s="52"/>
      <c r="B109" s="119"/>
      <c r="C109" s="119"/>
      <c r="D109" s="119" t="s">
        <v>96</v>
      </c>
      <c r="E109" s="119"/>
      <c r="F109" s="119"/>
      <c r="G109" s="119"/>
      <c r="H109" s="119"/>
      <c r="I109" s="119"/>
      <c r="J109" s="119"/>
      <c r="K109" s="119"/>
      <c r="L109" s="119"/>
      <c r="M109" s="119"/>
      <c r="N109" s="119"/>
      <c r="O109" s="138"/>
      <c r="P109" s="138"/>
      <c r="Q109" s="265" t="s">
        <v>221</v>
      </c>
      <c r="R109" s="265"/>
      <c r="S109" s="265"/>
      <c r="T109" s="265"/>
      <c r="U109" s="265"/>
      <c r="V109" s="265"/>
      <c r="W109" s="265"/>
      <c r="X109" s="265"/>
      <c r="Y109" s="265"/>
      <c r="Z109" s="265"/>
      <c r="AA109" s="265"/>
      <c r="AB109" s="138"/>
      <c r="AC109" s="138"/>
      <c r="AD109" s="138"/>
      <c r="AE109" s="138"/>
      <c r="AF109" s="138"/>
      <c r="AG109" s="138"/>
      <c r="AH109" s="153"/>
    </row>
    <row r="110" spans="1:36" ht="18.600000000000001" thickBot="1">
      <c r="A110" s="52"/>
      <c r="B110" s="119"/>
      <c r="C110" s="119"/>
      <c r="D110" s="64" t="s">
        <v>88</v>
      </c>
      <c r="E110" s="64"/>
      <c r="F110" s="64"/>
      <c r="G110" s="64"/>
      <c r="H110" s="64"/>
      <c r="I110" s="64"/>
      <c r="J110" s="64"/>
      <c r="K110" s="64"/>
      <c r="L110" s="64"/>
      <c r="M110" s="64"/>
      <c r="N110" s="64"/>
      <c r="O110" s="139"/>
      <c r="P110" s="139"/>
      <c r="Q110" s="266"/>
      <c r="R110" s="266"/>
      <c r="S110" s="266"/>
      <c r="T110" s="266"/>
      <c r="U110" s="266"/>
      <c r="V110" s="266"/>
      <c r="W110" s="266"/>
      <c r="X110" s="266"/>
      <c r="Y110" s="266"/>
      <c r="Z110" s="266"/>
      <c r="AA110" s="266"/>
      <c r="AB110" s="64"/>
      <c r="AC110" s="64"/>
      <c r="AD110" s="64"/>
      <c r="AE110" s="64"/>
      <c r="AF110" s="64"/>
      <c r="AG110" s="64"/>
      <c r="AH110" s="153"/>
    </row>
    <row r="111" spans="1:36" ht="18.600000000000001" thickBot="1">
      <c r="A111" s="52"/>
      <c r="B111" s="119"/>
      <c r="C111" s="119"/>
      <c r="D111" s="193"/>
      <c r="E111" s="267" t="s">
        <v>89</v>
      </c>
      <c r="F111" s="268"/>
      <c r="G111" s="268"/>
      <c r="H111" s="268"/>
      <c r="I111" s="268"/>
      <c r="J111" s="268"/>
      <c r="K111" s="268"/>
      <c r="L111" s="268"/>
      <c r="M111" s="268"/>
      <c r="N111" s="268"/>
      <c r="O111" s="139"/>
      <c r="P111" s="140"/>
      <c r="Q111" s="337" t="s">
        <v>115</v>
      </c>
      <c r="R111" s="338"/>
      <c r="S111" s="338"/>
      <c r="T111" s="338"/>
      <c r="U111" s="338"/>
      <c r="V111" s="338"/>
      <c r="W111" s="338"/>
      <c r="X111" s="338"/>
      <c r="Y111" s="338"/>
      <c r="Z111" s="338"/>
      <c r="AA111" s="339"/>
      <c r="AB111" s="69"/>
      <c r="AC111" s="69"/>
      <c r="AD111" s="69"/>
      <c r="AE111" s="69"/>
      <c r="AF111" s="69"/>
      <c r="AG111" s="69"/>
      <c r="AH111" s="153"/>
    </row>
    <row r="112" spans="1:36">
      <c r="A112" s="52"/>
      <c r="B112" s="119"/>
      <c r="C112" s="119"/>
      <c r="D112" s="66"/>
      <c r="E112" s="268"/>
      <c r="F112" s="268"/>
      <c r="G112" s="268"/>
      <c r="H112" s="268"/>
      <c r="I112" s="268"/>
      <c r="J112" s="268"/>
      <c r="K112" s="268"/>
      <c r="L112" s="268"/>
      <c r="M112" s="268"/>
      <c r="N112" s="268"/>
      <c r="O112" s="139"/>
      <c r="P112" s="140"/>
      <c r="Q112" s="329"/>
      <c r="R112" s="330"/>
      <c r="S112" s="330"/>
      <c r="T112" s="330"/>
      <c r="U112" s="330"/>
      <c r="V112" s="330"/>
      <c r="W112" s="330"/>
      <c r="X112" s="330"/>
      <c r="Y112" s="330"/>
      <c r="Z112" s="330"/>
      <c r="AA112" s="331"/>
      <c r="AB112" s="69"/>
      <c r="AC112" s="69"/>
      <c r="AD112" s="69"/>
      <c r="AE112" s="69"/>
      <c r="AF112" s="69"/>
      <c r="AG112" s="69"/>
      <c r="AH112" s="153"/>
    </row>
    <row r="113" spans="1:34">
      <c r="A113" s="52"/>
      <c r="B113" s="119"/>
      <c r="C113" s="119"/>
      <c r="D113" s="66"/>
      <c r="E113" s="268"/>
      <c r="F113" s="268"/>
      <c r="G113" s="268"/>
      <c r="H113" s="268"/>
      <c r="I113" s="268"/>
      <c r="J113" s="268"/>
      <c r="K113" s="268"/>
      <c r="L113" s="268"/>
      <c r="M113" s="268"/>
      <c r="N113" s="268"/>
      <c r="O113" s="119"/>
      <c r="P113" s="119"/>
      <c r="Q113" s="332"/>
      <c r="R113" s="333"/>
      <c r="S113" s="333"/>
      <c r="T113" s="333"/>
      <c r="U113" s="333"/>
      <c r="V113" s="333"/>
      <c r="W113" s="333"/>
      <c r="X113" s="333"/>
      <c r="Y113" s="333"/>
      <c r="Z113" s="333"/>
      <c r="AA113" s="334"/>
      <c r="AB113" s="69"/>
      <c r="AC113" s="69"/>
      <c r="AD113" s="69"/>
      <c r="AE113" s="69"/>
      <c r="AF113" s="69"/>
      <c r="AG113" s="69"/>
      <c r="AH113" s="153"/>
    </row>
    <row r="114" spans="1:34">
      <c r="A114" s="52"/>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66"/>
      <c r="X114" s="66"/>
      <c r="Y114" s="66"/>
      <c r="Z114" s="66"/>
      <c r="AA114" s="66"/>
      <c r="AB114" s="66"/>
      <c r="AC114" s="66"/>
      <c r="AD114" s="66"/>
      <c r="AE114" s="66"/>
      <c r="AF114" s="66"/>
      <c r="AG114" s="66"/>
      <c r="AH114" s="153"/>
    </row>
    <row r="115" spans="1:34">
      <c r="W115" s="29"/>
      <c r="X115" s="29"/>
      <c r="Y115" s="29"/>
      <c r="Z115" s="29"/>
      <c r="AA115" s="29"/>
      <c r="AB115" s="29"/>
      <c r="AC115" s="29"/>
      <c r="AD115" s="29"/>
      <c r="AE115" s="29"/>
      <c r="AF115" s="29"/>
      <c r="AG115" s="29"/>
    </row>
    <row r="116" spans="1:34">
      <c r="W116" s="28"/>
      <c r="X116" s="28"/>
      <c r="Y116" s="28"/>
      <c r="Z116" s="28"/>
      <c r="AA116" s="28"/>
      <c r="AB116" s="28"/>
      <c r="AC116" s="28"/>
      <c r="AD116" s="28"/>
      <c r="AE116" s="28"/>
      <c r="AF116" s="28"/>
      <c r="AG116" s="28"/>
    </row>
    <row r="117" spans="1:34">
      <c r="W117" s="28"/>
      <c r="X117" s="28"/>
      <c r="Y117" s="28"/>
      <c r="Z117" s="28"/>
      <c r="AA117" s="28"/>
      <c r="AB117" s="28"/>
      <c r="AC117" s="28"/>
      <c r="AD117" s="28"/>
      <c r="AE117" s="28"/>
      <c r="AF117" s="28"/>
      <c r="AG117" s="28"/>
    </row>
    <row r="118" spans="1:34">
      <c r="W118" s="28"/>
      <c r="X118" s="28"/>
      <c r="Y118" s="28"/>
      <c r="Z118" s="28"/>
      <c r="AA118" s="28"/>
      <c r="AB118" s="28"/>
      <c r="AC118" s="28"/>
      <c r="AD118" s="28"/>
      <c r="AE118" s="28"/>
      <c r="AF118" s="28"/>
      <c r="AG118" s="28"/>
    </row>
  </sheetData>
  <sheetProtection password="CAD0" sheet="1" objects="1" scenarios="1"/>
  <customSheetViews>
    <customSheetView guid="{0AD570EA-D470-4C73-8C86-9D952E4038A9}" showPageBreaks="1" printArea="1" view="pageBreakPreview" topLeftCell="A28">
      <selection activeCell="AM39" sqref="AM39"/>
      <colBreaks count="1" manualBreakCount="1">
        <brk id="34" max="1048575" man="1"/>
      </colBreaks>
      <pageMargins left="0.70866141732283472" right="0.70866141732283472" top="0.74803149606299213" bottom="0.74803149606299213" header="0.31496062992125984" footer="0.31496062992125984"/>
      <pageSetup paperSize="9" scale="50" fitToWidth="0" fitToHeight="0" orientation="portrait" r:id="rId1"/>
    </customSheetView>
  </customSheetViews>
  <mergeCells count="258">
    <mergeCell ref="T16:AG16"/>
    <mergeCell ref="R13:AD13"/>
    <mergeCell ref="R14:AD14"/>
    <mergeCell ref="R15:AD15"/>
    <mergeCell ref="Q111:AA111"/>
    <mergeCell ref="W82:AG82"/>
    <mergeCell ref="W66:AG66"/>
    <mergeCell ref="Q112:AA113"/>
    <mergeCell ref="AB97:AD97"/>
    <mergeCell ref="AE97:AG97"/>
    <mergeCell ref="Y100:AA100"/>
    <mergeCell ref="AB100:AD100"/>
    <mergeCell ref="I17:Q17"/>
    <mergeCell ref="I18:Q18"/>
    <mergeCell ref="B19:Q19"/>
    <mergeCell ref="B22:Q22"/>
    <mergeCell ref="I21:L21"/>
    <mergeCell ref="G21:H21"/>
    <mergeCell ref="B24:F24"/>
    <mergeCell ref="G24:P24"/>
    <mergeCell ref="B23:F23"/>
    <mergeCell ref="G23:P23"/>
    <mergeCell ref="J53:O53"/>
    <mergeCell ref="M66:O66"/>
    <mergeCell ref="P66:R66"/>
    <mergeCell ref="W67:AG68"/>
    <mergeCell ref="AB70:AG70"/>
    <mergeCell ref="M96:O96"/>
    <mergeCell ref="P96:R96"/>
    <mergeCell ref="S96:U96"/>
    <mergeCell ref="V96:X96"/>
    <mergeCell ref="M83:O83"/>
    <mergeCell ref="P83:R83"/>
    <mergeCell ref="S83:U83"/>
    <mergeCell ref="V94:X95"/>
    <mergeCell ref="Y94:AA95"/>
    <mergeCell ref="S75:U76"/>
    <mergeCell ref="W83:AG84"/>
    <mergeCell ref="AB93:AD95"/>
    <mergeCell ref="AE93:AG95"/>
    <mergeCell ref="S69:U69"/>
    <mergeCell ref="B1:AG1"/>
    <mergeCell ref="B10:AG10"/>
    <mergeCell ref="B12:F12"/>
    <mergeCell ref="G12:H12"/>
    <mergeCell ref="I12:J12"/>
    <mergeCell ref="L12:M12"/>
    <mergeCell ref="O12:P12"/>
    <mergeCell ref="B21:F21"/>
    <mergeCell ref="N21:P21"/>
    <mergeCell ref="B13:F13"/>
    <mergeCell ref="G13:Q13"/>
    <mergeCell ref="B2:AG2"/>
    <mergeCell ref="B14:F14"/>
    <mergeCell ref="G15:Q15"/>
    <mergeCell ref="B20:F20"/>
    <mergeCell ref="G20:H20"/>
    <mergeCell ref="I20:J20"/>
    <mergeCell ref="L20:M20"/>
    <mergeCell ref="O20:P20"/>
    <mergeCell ref="B16:F16"/>
    <mergeCell ref="G16:Q16"/>
    <mergeCell ref="B17:F18"/>
    <mergeCell ref="G17:H17"/>
    <mergeCell ref="G18:H18"/>
    <mergeCell ref="D63:I63"/>
    <mergeCell ref="B45:AG45"/>
    <mergeCell ref="AC33:AF33"/>
    <mergeCell ref="P61:R61"/>
    <mergeCell ref="B26:AG26"/>
    <mergeCell ref="J50:N50"/>
    <mergeCell ref="J51:N51"/>
    <mergeCell ref="P29:Z29"/>
    <mergeCell ref="AA30:AF30"/>
    <mergeCell ref="D62:I62"/>
    <mergeCell ref="J62:L62"/>
    <mergeCell ref="M62:O62"/>
    <mergeCell ref="AA29:AF29"/>
    <mergeCell ref="AA37:AF37"/>
    <mergeCell ref="S59:U60"/>
    <mergeCell ref="S61:U61"/>
    <mergeCell ref="S62:U62"/>
    <mergeCell ref="S63:U63"/>
    <mergeCell ref="D75:I76"/>
    <mergeCell ref="J75:L76"/>
    <mergeCell ref="M75:O76"/>
    <mergeCell ref="P75:R76"/>
    <mergeCell ref="M30:Z30"/>
    <mergeCell ref="D59:I60"/>
    <mergeCell ref="J59:L60"/>
    <mergeCell ref="M59:O60"/>
    <mergeCell ref="P59:R60"/>
    <mergeCell ref="D61:I61"/>
    <mergeCell ref="J61:L61"/>
    <mergeCell ref="M61:O61"/>
    <mergeCell ref="D73:AE73"/>
    <mergeCell ref="D66:I66"/>
    <mergeCell ref="J66:L66"/>
    <mergeCell ref="S64:U64"/>
    <mergeCell ref="S65:U65"/>
    <mergeCell ref="S66:U66"/>
    <mergeCell ref="S67:U67"/>
    <mergeCell ref="S68:U68"/>
    <mergeCell ref="J69:L69"/>
    <mergeCell ref="M69:O69"/>
    <mergeCell ref="P69:R69"/>
    <mergeCell ref="P62:R62"/>
    <mergeCell ref="D77:I77"/>
    <mergeCell ref="J77:L77"/>
    <mergeCell ref="M77:O77"/>
    <mergeCell ref="P77:R77"/>
    <mergeCell ref="S77:U77"/>
    <mergeCell ref="D82:I82"/>
    <mergeCell ref="J82:L82"/>
    <mergeCell ref="M82:O82"/>
    <mergeCell ref="P82:R82"/>
    <mergeCell ref="S82:U82"/>
    <mergeCell ref="S78:U78"/>
    <mergeCell ref="D79:I79"/>
    <mergeCell ref="J79:L79"/>
    <mergeCell ref="D78:I78"/>
    <mergeCell ref="J78:L78"/>
    <mergeCell ref="M78:O78"/>
    <mergeCell ref="P78:R78"/>
    <mergeCell ref="M79:O79"/>
    <mergeCell ref="P79:R79"/>
    <mergeCell ref="S79:U79"/>
    <mergeCell ref="D83:I83"/>
    <mergeCell ref="J83:L83"/>
    <mergeCell ref="D80:I80"/>
    <mergeCell ref="J80:L80"/>
    <mergeCell ref="M80:O80"/>
    <mergeCell ref="P80:R80"/>
    <mergeCell ref="S80:U80"/>
    <mergeCell ref="D81:I81"/>
    <mergeCell ref="J81:L81"/>
    <mergeCell ref="M81:O81"/>
    <mergeCell ref="P81:R81"/>
    <mergeCell ref="S81:U81"/>
    <mergeCell ref="D84:I84"/>
    <mergeCell ref="J84:L84"/>
    <mergeCell ref="M84:O84"/>
    <mergeCell ref="P84:R84"/>
    <mergeCell ref="S84:U84"/>
    <mergeCell ref="J94:L95"/>
    <mergeCell ref="M94:O95"/>
    <mergeCell ref="P94:R95"/>
    <mergeCell ref="S94:U95"/>
    <mergeCell ref="J85:L85"/>
    <mergeCell ref="J93:R93"/>
    <mergeCell ref="S93:AA93"/>
    <mergeCell ref="D91:AE91"/>
    <mergeCell ref="AE100:AG100"/>
    <mergeCell ref="D101:I101"/>
    <mergeCell ref="J101:L101"/>
    <mergeCell ref="M101:O101"/>
    <mergeCell ref="Y96:AA96"/>
    <mergeCell ref="AB98:AD98"/>
    <mergeCell ref="M85:O85"/>
    <mergeCell ref="P85:R85"/>
    <mergeCell ref="S85:U85"/>
    <mergeCell ref="AB88:AG88"/>
    <mergeCell ref="D93:I95"/>
    <mergeCell ref="AB96:AD96"/>
    <mergeCell ref="AE96:AG96"/>
    <mergeCell ref="D97:I97"/>
    <mergeCell ref="J97:L97"/>
    <mergeCell ref="M97:O97"/>
    <mergeCell ref="P97:R97"/>
    <mergeCell ref="S97:U97"/>
    <mergeCell ref="V97:X97"/>
    <mergeCell ref="Y97:AA97"/>
    <mergeCell ref="D96:I96"/>
    <mergeCell ref="J96:L96"/>
    <mergeCell ref="D100:I100"/>
    <mergeCell ref="J100:L100"/>
    <mergeCell ref="M100:O100"/>
    <mergeCell ref="P100:R100"/>
    <mergeCell ref="S100:U100"/>
    <mergeCell ref="V100:X100"/>
    <mergeCell ref="AE104:AG104"/>
    <mergeCell ref="AE98:AG98"/>
    <mergeCell ref="D99:I99"/>
    <mergeCell ref="J99:L99"/>
    <mergeCell ref="M99:O99"/>
    <mergeCell ref="P99:R99"/>
    <mergeCell ref="S99:U99"/>
    <mergeCell ref="V99:X99"/>
    <mergeCell ref="Y99:AA99"/>
    <mergeCell ref="AB99:AD99"/>
    <mergeCell ref="AE99:AG99"/>
    <mergeCell ref="D98:I98"/>
    <mergeCell ref="J98:L98"/>
    <mergeCell ref="M98:O98"/>
    <mergeCell ref="P98:R98"/>
    <mergeCell ref="S98:U98"/>
    <mergeCell ref="V98:X98"/>
    <mergeCell ref="Y98:AA98"/>
    <mergeCell ref="AE101:AG101"/>
    <mergeCell ref="J102:L102"/>
    <mergeCell ref="M102:O102"/>
    <mergeCell ref="P102:R102"/>
    <mergeCell ref="S102:U102"/>
    <mergeCell ref="V102:X102"/>
    <mergeCell ref="Y102:AA102"/>
    <mergeCell ref="AB102:AD102"/>
    <mergeCell ref="P101:R101"/>
    <mergeCell ref="S101:U101"/>
    <mergeCell ref="V101:X101"/>
    <mergeCell ref="Y101:AA101"/>
    <mergeCell ref="J104:L104"/>
    <mergeCell ref="M104:O104"/>
    <mergeCell ref="S104:U104"/>
    <mergeCell ref="V104:X104"/>
    <mergeCell ref="Q109:AA110"/>
    <mergeCell ref="E111:N113"/>
    <mergeCell ref="D67:I67"/>
    <mergeCell ref="J67:L67"/>
    <mergeCell ref="M67:O67"/>
    <mergeCell ref="P67:R67"/>
    <mergeCell ref="D68:I68"/>
    <mergeCell ref="J68:L68"/>
    <mergeCell ref="M68:O68"/>
    <mergeCell ref="P68:R68"/>
    <mergeCell ref="X76:AG78"/>
    <mergeCell ref="W80:AG81"/>
    <mergeCell ref="AB108:AG108"/>
    <mergeCell ref="AE102:AG102"/>
    <mergeCell ref="D103:I103"/>
    <mergeCell ref="J103:L103"/>
    <mergeCell ref="M103:O103"/>
    <mergeCell ref="P103:R103"/>
    <mergeCell ref="S103:U103"/>
    <mergeCell ref="V103:X103"/>
    <mergeCell ref="G14:Q14"/>
    <mergeCell ref="B15:F15"/>
    <mergeCell ref="Y103:AA103"/>
    <mergeCell ref="AB103:AD103"/>
    <mergeCell ref="AE103:AG103"/>
    <mergeCell ref="D102:I102"/>
    <mergeCell ref="F3:H3"/>
    <mergeCell ref="D64:I64"/>
    <mergeCell ref="J64:L64"/>
    <mergeCell ref="M64:O64"/>
    <mergeCell ref="P64:R64"/>
    <mergeCell ref="D65:I65"/>
    <mergeCell ref="J65:L65"/>
    <mergeCell ref="M65:O65"/>
    <mergeCell ref="P65:R65"/>
    <mergeCell ref="B5:AG8"/>
    <mergeCell ref="J63:L63"/>
    <mergeCell ref="M63:O63"/>
    <mergeCell ref="P63:R63"/>
    <mergeCell ref="S24:AC24"/>
    <mergeCell ref="S23:AE23"/>
    <mergeCell ref="X60:AG62"/>
    <mergeCell ref="W64:AG65"/>
    <mergeCell ref="AB101:AD101"/>
  </mergeCells>
  <phoneticPr fontId="4"/>
  <conditionalFormatting sqref="B57 B73 B91 B29:B39">
    <cfRule type="containsText" dxfId="23" priority="15" operator="containsText" text="複数選択不可">
      <formula>NOT(ISERROR(SEARCH("複数選択不可",B29)))</formula>
    </cfRule>
  </conditionalFormatting>
  <dataValidations count="6">
    <dataValidation type="list" allowBlank="1" showInputMessage="1" showErrorMessage="1" sqref="B91 B35 B57 B37 B39 B73 B29 B32" xr:uid="{00000000-0002-0000-0200-000000000000}">
      <formula1>$AI$27</formula1>
    </dataValidation>
    <dataValidation type="list" allowBlank="1" showInputMessage="1" showErrorMessage="1" sqref="D111 W60 AE13:AE15" xr:uid="{00000000-0002-0000-0200-000001000000}">
      <formula1>"　,✔"</formula1>
    </dataValidation>
    <dataValidation type="list" allowBlank="1" showInputMessage="1" showErrorMessage="1" sqref="W76" xr:uid="{00000000-0002-0000-0200-000002000000}">
      <formula1>" 　,✔"</formula1>
    </dataValidation>
    <dataValidation type="list" allowBlank="1" showInputMessage="1" showErrorMessage="1" sqref="L33" xr:uid="{00000000-0002-0000-0200-000003000000}">
      <formula1>"〇"</formula1>
    </dataValidation>
    <dataValidation type="list" allowBlank="1" showInputMessage="1" showErrorMessage="1" sqref="G21:H21" xr:uid="{00000000-0002-0000-0200-000004000000}">
      <formula1>"3,4,5"</formula1>
    </dataValidation>
    <dataValidation type="list" allowBlank="1" showInputMessage="1" showErrorMessage="1" sqref="AA30:AF30" xr:uid="{00000000-0002-0000-0200-000005000000}">
      <formula1>$AM$25</formula1>
    </dataValidation>
  </dataValidations>
  <printOptions horizontalCentered="1"/>
  <pageMargins left="0.70866141732283472" right="0.70866141732283472" top="0.74803149606299213" bottom="0.74803149606299213" header="0.31496062992125984" footer="0.31496062992125984"/>
  <pageSetup paperSize="9" scale="52" orientation="portrait" r:id="rId2"/>
  <rowBreaks count="1" manualBreakCount="1">
    <brk id="43" max="16383" man="1"/>
  </rowBreaks>
  <colBreaks count="1" manualBreakCount="1">
    <brk id="34" max="112" man="1"/>
  </colBreak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sheetPr>
  <dimension ref="A1:AY114"/>
  <sheetViews>
    <sheetView view="pageBreakPreview" zoomScale="70" zoomScaleNormal="55" zoomScaleSheetLayoutView="70" zoomScalePageLayoutView="50" workbookViewId="0"/>
  </sheetViews>
  <sheetFormatPr defaultColWidth="9" defaultRowHeight="18"/>
  <cols>
    <col min="1" max="1" width="1.69921875" style="8" customWidth="1"/>
    <col min="2" max="2" width="9.09765625" style="34" customWidth="1"/>
    <col min="3" max="8" width="4.19921875" style="34" customWidth="1"/>
    <col min="9" max="9" width="6.8984375" style="34" customWidth="1"/>
    <col min="10" max="33" width="4.19921875" style="34" customWidth="1"/>
    <col min="34" max="34" width="2.09765625" style="11" customWidth="1"/>
    <col min="35" max="35" width="4.59765625" style="34" hidden="1" customWidth="1"/>
    <col min="36" max="37" width="4.19921875" style="34" hidden="1" customWidth="1"/>
    <col min="38" max="38" width="9" style="8" hidden="1" customWidth="1"/>
    <col min="39" max="39" width="9.3984375" style="8" hidden="1" customWidth="1"/>
    <col min="40" max="47" width="9" style="8" hidden="1" customWidth="1"/>
    <col min="48" max="48" width="9" style="8" customWidth="1"/>
    <col min="49" max="16384" width="9" style="8"/>
  </cols>
  <sheetData>
    <row r="1" spans="1:34" ht="19.5" customHeight="1">
      <c r="A1" s="52"/>
      <c r="B1" s="306" t="s">
        <v>58</v>
      </c>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113"/>
    </row>
    <row r="2" spans="1:34" ht="19.5" customHeight="1">
      <c r="A2" s="52"/>
      <c r="B2" s="315" t="s">
        <v>229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113"/>
    </row>
    <row r="3" spans="1:34" ht="19.5" customHeight="1">
      <c r="A3" s="52"/>
      <c r="B3" s="113"/>
      <c r="C3" s="113"/>
      <c r="D3" s="113"/>
      <c r="E3" s="113"/>
      <c r="F3" s="381" t="s">
        <v>102</v>
      </c>
      <c r="G3" s="381"/>
      <c r="H3" s="381"/>
      <c r="I3" s="114" t="s">
        <v>82</v>
      </c>
      <c r="J3" s="115" t="s">
        <v>4</v>
      </c>
      <c r="K3" s="5"/>
      <c r="L3" s="10" t="s">
        <v>5</v>
      </c>
      <c r="M3" s="5"/>
      <c r="N3" s="10" t="s">
        <v>6</v>
      </c>
      <c r="O3" s="5"/>
      <c r="P3" s="10" t="s">
        <v>7</v>
      </c>
      <c r="Q3" s="89" t="s">
        <v>81</v>
      </c>
      <c r="R3" s="9" t="s">
        <v>4</v>
      </c>
      <c r="S3" s="5"/>
      <c r="T3" s="10" t="s">
        <v>5</v>
      </c>
      <c r="U3" s="5"/>
      <c r="V3" s="10" t="s">
        <v>6</v>
      </c>
      <c r="W3" s="5"/>
      <c r="X3" s="116" t="s">
        <v>7</v>
      </c>
      <c r="Y3" s="117" t="s">
        <v>83</v>
      </c>
      <c r="Z3" s="113"/>
      <c r="AA3" s="113"/>
      <c r="AB3" s="113"/>
      <c r="AC3" s="113"/>
      <c r="AD3" s="113"/>
      <c r="AE3" s="113"/>
      <c r="AF3" s="113"/>
      <c r="AG3" s="113"/>
      <c r="AH3" s="113"/>
    </row>
    <row r="4" spans="1:34" ht="9.9" customHeight="1">
      <c r="A4" s="52"/>
      <c r="B4" s="113"/>
      <c r="C4" s="113"/>
      <c r="D4" s="113"/>
      <c r="E4" s="113"/>
      <c r="F4" s="113"/>
      <c r="G4" s="113"/>
      <c r="H4" s="113"/>
      <c r="I4" s="114"/>
      <c r="J4" s="115"/>
      <c r="K4" s="116"/>
      <c r="L4" s="116"/>
      <c r="M4" s="116"/>
      <c r="N4" s="116"/>
      <c r="O4" s="116"/>
      <c r="P4" s="116"/>
      <c r="Q4" s="118"/>
      <c r="R4" s="115"/>
      <c r="S4" s="116"/>
      <c r="T4" s="116"/>
      <c r="U4" s="116"/>
      <c r="V4" s="116"/>
      <c r="W4" s="116"/>
      <c r="X4" s="116"/>
      <c r="Y4" s="117"/>
      <c r="Z4" s="113"/>
      <c r="AA4" s="113"/>
      <c r="AB4" s="113"/>
      <c r="AC4" s="113"/>
      <c r="AD4" s="113"/>
      <c r="AE4" s="113"/>
      <c r="AF4" s="113"/>
      <c r="AG4" s="113"/>
      <c r="AH4" s="113"/>
    </row>
    <row r="5" spans="1:34" ht="19.5" customHeight="1">
      <c r="A5" s="52"/>
      <c r="B5" s="257" t="s">
        <v>209</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113"/>
    </row>
    <row r="6" spans="1:34" ht="19.5" customHeight="1">
      <c r="A6" s="52"/>
      <c r="B6" s="380"/>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113"/>
    </row>
    <row r="7" spans="1:34" ht="19.5" customHeight="1">
      <c r="A7" s="52"/>
      <c r="B7" s="380"/>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113"/>
    </row>
    <row r="8" spans="1:34" ht="19.5" customHeight="1">
      <c r="A8" s="52"/>
      <c r="B8" s="380"/>
      <c r="C8" s="380"/>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G8" s="380"/>
      <c r="AH8" s="113"/>
    </row>
    <row r="9" spans="1:34" ht="9.9" customHeight="1" thickBot="1">
      <c r="A9" s="52"/>
      <c r="B9" s="113" t="s">
        <v>208</v>
      </c>
      <c r="C9" s="113"/>
      <c r="D9" s="113"/>
      <c r="E9" s="113"/>
      <c r="F9" s="113"/>
      <c r="G9" s="113"/>
      <c r="H9" s="113"/>
      <c r="I9" s="114"/>
      <c r="J9" s="115"/>
      <c r="K9" s="116"/>
      <c r="L9" s="116"/>
      <c r="M9" s="116"/>
      <c r="N9" s="116"/>
      <c r="O9" s="116"/>
      <c r="P9" s="116"/>
      <c r="Q9" s="118"/>
      <c r="R9" s="115"/>
      <c r="S9" s="116"/>
      <c r="T9" s="116"/>
      <c r="U9" s="116"/>
      <c r="V9" s="116"/>
      <c r="W9" s="116"/>
      <c r="X9" s="116"/>
      <c r="Y9" s="117"/>
      <c r="Z9" s="113"/>
      <c r="AA9" s="113"/>
      <c r="AB9" s="113"/>
      <c r="AC9" s="113"/>
      <c r="AD9" s="113"/>
      <c r="AE9" s="113"/>
      <c r="AF9" s="113"/>
      <c r="AG9" s="113"/>
      <c r="AH9" s="113"/>
    </row>
    <row r="10" spans="1:34" ht="19.5" customHeight="1" thickBot="1">
      <c r="A10" s="52"/>
      <c r="B10" s="295" t="s">
        <v>2</v>
      </c>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7"/>
      <c r="AH10" s="141"/>
    </row>
    <row r="11" spans="1:34" ht="19.5" customHeight="1">
      <c r="A11" s="52"/>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53"/>
    </row>
    <row r="12" spans="1:34" ht="19.5" customHeight="1">
      <c r="A12" s="52"/>
      <c r="B12" s="373" t="s">
        <v>3</v>
      </c>
      <c r="C12" s="373"/>
      <c r="D12" s="373"/>
      <c r="E12" s="373"/>
      <c r="F12" s="373"/>
      <c r="G12" s="363" t="s">
        <v>4</v>
      </c>
      <c r="H12" s="364"/>
      <c r="I12" s="364">
        <f>'計算シート(別紙２）㈠'!I12:J12</f>
        <v>0</v>
      </c>
      <c r="J12" s="364"/>
      <c r="K12" s="142" t="s">
        <v>5</v>
      </c>
      <c r="L12" s="364">
        <f>'計算シート(別紙２）㈠'!L12:M12</f>
        <v>0</v>
      </c>
      <c r="M12" s="364"/>
      <c r="N12" s="142" t="s">
        <v>6</v>
      </c>
      <c r="O12" s="364">
        <f>'計算シート(別紙２）㈠'!O12:P12</f>
        <v>0</v>
      </c>
      <c r="P12" s="364"/>
      <c r="Q12" s="70" t="s">
        <v>7</v>
      </c>
      <c r="R12" s="119"/>
      <c r="S12" s="119"/>
      <c r="T12" s="119"/>
      <c r="U12" s="13"/>
      <c r="V12" s="14"/>
      <c r="W12" s="15"/>
      <c r="X12" s="143" t="s">
        <v>165</v>
      </c>
      <c r="Y12" s="119"/>
      <c r="Z12" s="119"/>
      <c r="AA12" s="119"/>
      <c r="AB12" s="119"/>
      <c r="AC12" s="119"/>
      <c r="AD12" s="119"/>
      <c r="AE12" s="119"/>
      <c r="AF12" s="119"/>
      <c r="AG12" s="119"/>
      <c r="AH12" s="153"/>
    </row>
    <row r="13" spans="1:34" ht="19.5" customHeight="1">
      <c r="A13" s="52"/>
      <c r="B13" s="373" t="s">
        <v>56</v>
      </c>
      <c r="C13" s="373"/>
      <c r="D13" s="373"/>
      <c r="E13" s="373"/>
      <c r="F13" s="373"/>
      <c r="G13" s="382">
        <f>'計算シート(別紙２）㈠'!G13:Q13</f>
        <v>0</v>
      </c>
      <c r="H13" s="383"/>
      <c r="I13" s="383"/>
      <c r="J13" s="383"/>
      <c r="K13" s="383"/>
      <c r="L13" s="383"/>
      <c r="M13" s="383"/>
      <c r="N13" s="383"/>
      <c r="O13" s="383"/>
      <c r="P13" s="383"/>
      <c r="Q13" s="384"/>
      <c r="R13" s="119"/>
      <c r="S13" s="119"/>
      <c r="T13" s="119"/>
      <c r="U13" s="119"/>
      <c r="V13" s="119"/>
      <c r="W13" s="119"/>
      <c r="X13" s="119"/>
      <c r="Y13" s="119"/>
      <c r="Z13" s="119"/>
      <c r="AA13" s="119"/>
      <c r="AB13" s="119"/>
      <c r="AC13" s="119"/>
      <c r="AD13" s="119"/>
      <c r="AE13" s="119"/>
      <c r="AF13" s="119"/>
      <c r="AG13" s="119"/>
      <c r="AH13" s="153"/>
    </row>
    <row r="14" spans="1:34" ht="19.5" customHeight="1">
      <c r="A14" s="52"/>
      <c r="B14" s="373" t="s">
        <v>54</v>
      </c>
      <c r="C14" s="373"/>
      <c r="D14" s="373"/>
      <c r="E14" s="373"/>
      <c r="F14" s="373"/>
      <c r="G14" s="382">
        <f>'計算シート(別紙２）㈠'!G14:Q14</f>
        <v>0</v>
      </c>
      <c r="H14" s="383"/>
      <c r="I14" s="383"/>
      <c r="J14" s="383"/>
      <c r="K14" s="383"/>
      <c r="L14" s="383"/>
      <c r="M14" s="383"/>
      <c r="N14" s="383"/>
      <c r="O14" s="383"/>
      <c r="P14" s="383"/>
      <c r="Q14" s="384"/>
      <c r="R14" s="119"/>
      <c r="S14" s="119"/>
      <c r="T14" s="119"/>
      <c r="U14" s="119"/>
      <c r="V14" s="119"/>
      <c r="W14" s="119"/>
      <c r="X14" s="119"/>
      <c r="Y14" s="119"/>
      <c r="Z14" s="119"/>
      <c r="AA14" s="119"/>
      <c r="AB14" s="119"/>
      <c r="AC14" s="119"/>
      <c r="AD14" s="119"/>
      <c r="AE14" s="119"/>
      <c r="AF14" s="119"/>
      <c r="AG14" s="119"/>
      <c r="AH14" s="153"/>
    </row>
    <row r="15" spans="1:34" ht="19.5" customHeight="1">
      <c r="A15" s="52"/>
      <c r="B15" s="373" t="s">
        <v>55</v>
      </c>
      <c r="C15" s="373"/>
      <c r="D15" s="373"/>
      <c r="E15" s="373"/>
      <c r="F15" s="373"/>
      <c r="G15" s="363">
        <f>'計算シート(別紙２）㈠'!G15:Q15</f>
        <v>0</v>
      </c>
      <c r="H15" s="364"/>
      <c r="I15" s="364"/>
      <c r="J15" s="364"/>
      <c r="K15" s="364"/>
      <c r="L15" s="364"/>
      <c r="M15" s="364"/>
      <c r="N15" s="364"/>
      <c r="O15" s="364"/>
      <c r="P15" s="364"/>
      <c r="Q15" s="372"/>
      <c r="R15" s="119"/>
      <c r="S15" s="119"/>
      <c r="T15" s="119"/>
      <c r="U15" s="119"/>
      <c r="V15" s="119"/>
      <c r="W15" s="119"/>
      <c r="X15" s="119"/>
      <c r="Y15" s="119"/>
      <c r="Z15" s="119"/>
      <c r="AA15" s="119"/>
      <c r="AB15" s="119"/>
      <c r="AC15" s="119"/>
      <c r="AD15" s="119"/>
      <c r="AE15" s="119"/>
      <c r="AF15" s="119"/>
      <c r="AG15" s="119"/>
      <c r="AH15" s="153"/>
    </row>
    <row r="16" spans="1:34" ht="19.5" customHeight="1">
      <c r="A16" s="52"/>
      <c r="B16" s="373" t="s">
        <v>47</v>
      </c>
      <c r="C16" s="373"/>
      <c r="D16" s="373"/>
      <c r="E16" s="373"/>
      <c r="F16" s="373"/>
      <c r="G16" s="363">
        <f>'計算シート(別紙２）㈠'!G16:Q16</f>
        <v>0</v>
      </c>
      <c r="H16" s="364"/>
      <c r="I16" s="364"/>
      <c r="J16" s="364"/>
      <c r="K16" s="364"/>
      <c r="L16" s="364"/>
      <c r="M16" s="364"/>
      <c r="N16" s="364"/>
      <c r="O16" s="364"/>
      <c r="P16" s="364"/>
      <c r="Q16" s="372"/>
      <c r="R16" s="119"/>
      <c r="S16" s="119"/>
      <c r="T16" s="119"/>
      <c r="U16" s="119"/>
      <c r="V16" s="119"/>
      <c r="W16" s="119"/>
      <c r="X16" s="119"/>
      <c r="Y16" s="119"/>
      <c r="Z16" s="119"/>
      <c r="AA16" s="119"/>
      <c r="AB16" s="119"/>
      <c r="AC16" s="119"/>
      <c r="AD16" s="119"/>
      <c r="AE16" s="119"/>
      <c r="AF16" s="119"/>
      <c r="AG16" s="119"/>
      <c r="AH16" s="153"/>
    </row>
    <row r="17" spans="1:51" ht="19.5" customHeight="1">
      <c r="A17" s="52"/>
      <c r="B17" s="366" t="s">
        <v>48</v>
      </c>
      <c r="C17" s="367"/>
      <c r="D17" s="367"/>
      <c r="E17" s="367"/>
      <c r="F17" s="368"/>
      <c r="G17" s="363" t="s">
        <v>49</v>
      </c>
      <c r="H17" s="364"/>
      <c r="I17" s="364">
        <f>'計算シート(別紙２）㈠'!I17:Q17</f>
        <v>0</v>
      </c>
      <c r="J17" s="364"/>
      <c r="K17" s="364"/>
      <c r="L17" s="364"/>
      <c r="M17" s="364"/>
      <c r="N17" s="364"/>
      <c r="O17" s="364"/>
      <c r="P17" s="364"/>
      <c r="Q17" s="372"/>
      <c r="R17" s="119"/>
      <c r="S17" s="119"/>
      <c r="T17" s="119"/>
      <c r="U17" s="119"/>
      <c r="V17" s="119"/>
      <c r="W17" s="119"/>
      <c r="X17" s="119"/>
      <c r="Y17" s="119"/>
      <c r="Z17" s="119"/>
      <c r="AA17" s="119"/>
      <c r="AB17" s="119"/>
      <c r="AC17" s="119"/>
      <c r="AD17" s="119"/>
      <c r="AE17" s="119"/>
      <c r="AF17" s="119"/>
      <c r="AG17" s="119"/>
      <c r="AH17" s="153"/>
    </row>
    <row r="18" spans="1:51" ht="19.5" customHeight="1">
      <c r="A18" s="52"/>
      <c r="B18" s="369"/>
      <c r="C18" s="370"/>
      <c r="D18" s="370"/>
      <c r="E18" s="370"/>
      <c r="F18" s="371"/>
      <c r="G18" s="363" t="s">
        <v>50</v>
      </c>
      <c r="H18" s="364"/>
      <c r="I18" s="385">
        <f>'計算シート(別紙２）㈠'!I18:Q18</f>
        <v>0</v>
      </c>
      <c r="J18" s="364"/>
      <c r="K18" s="364"/>
      <c r="L18" s="364"/>
      <c r="M18" s="364"/>
      <c r="N18" s="364"/>
      <c r="O18" s="364"/>
      <c r="P18" s="364"/>
      <c r="Q18" s="372"/>
      <c r="R18" s="119"/>
      <c r="S18" s="119"/>
      <c r="T18" s="119"/>
      <c r="U18" s="119"/>
      <c r="V18" s="119"/>
      <c r="W18" s="119"/>
      <c r="X18" s="119"/>
      <c r="Y18" s="119"/>
      <c r="Z18" s="119"/>
      <c r="AA18" s="119"/>
      <c r="AB18" s="119"/>
      <c r="AC18" s="119"/>
      <c r="AD18" s="119"/>
      <c r="AE18" s="119"/>
      <c r="AF18" s="119"/>
      <c r="AG18" s="119"/>
      <c r="AH18" s="153"/>
    </row>
    <row r="19" spans="1:51" ht="19.5" customHeight="1">
      <c r="A19" s="52"/>
      <c r="B19" s="374"/>
      <c r="C19" s="374"/>
      <c r="D19" s="374"/>
      <c r="E19" s="374"/>
      <c r="F19" s="374"/>
      <c r="G19" s="374"/>
      <c r="H19" s="374"/>
      <c r="I19" s="374"/>
      <c r="J19" s="374"/>
      <c r="K19" s="374"/>
      <c r="L19" s="374"/>
      <c r="M19" s="374"/>
      <c r="N19" s="374"/>
      <c r="O19" s="374"/>
      <c r="P19" s="374"/>
      <c r="Q19" s="374"/>
      <c r="R19" s="119"/>
      <c r="S19" s="119"/>
      <c r="T19" s="119"/>
      <c r="U19" s="119"/>
      <c r="V19" s="119"/>
      <c r="W19" s="119"/>
      <c r="X19" s="119"/>
      <c r="Y19" s="119"/>
      <c r="Z19" s="119"/>
      <c r="AA19" s="119"/>
      <c r="AB19" s="119"/>
      <c r="AC19" s="119"/>
      <c r="AD19" s="119"/>
      <c r="AE19" s="119"/>
      <c r="AF19" s="119"/>
      <c r="AG19" s="119"/>
      <c r="AH19" s="153"/>
    </row>
    <row r="20" spans="1:51" ht="19.5" customHeight="1">
      <c r="A20" s="52"/>
      <c r="B20" s="373" t="s">
        <v>8</v>
      </c>
      <c r="C20" s="373"/>
      <c r="D20" s="373"/>
      <c r="E20" s="373"/>
      <c r="F20" s="373"/>
      <c r="G20" s="363" t="s">
        <v>4</v>
      </c>
      <c r="H20" s="364"/>
      <c r="I20" s="364">
        <f>'計算シート(別紙２）㈠'!I20:J20</f>
        <v>0</v>
      </c>
      <c r="J20" s="364"/>
      <c r="K20" s="142" t="s">
        <v>5</v>
      </c>
      <c r="L20" s="364">
        <f>'計算シート(別紙２）㈠'!L20:M20</f>
        <v>0</v>
      </c>
      <c r="M20" s="364"/>
      <c r="N20" s="142" t="s">
        <v>6</v>
      </c>
      <c r="O20" s="364">
        <f>'計算シート(別紙２）㈠'!O20</f>
        <v>0</v>
      </c>
      <c r="P20" s="364"/>
      <c r="Q20" s="70" t="s">
        <v>7</v>
      </c>
      <c r="R20" s="119"/>
      <c r="S20" s="119"/>
      <c r="T20" s="119"/>
      <c r="U20" s="119"/>
      <c r="V20" s="119"/>
      <c r="W20" s="119"/>
      <c r="X20" s="119"/>
      <c r="Y20" s="119"/>
      <c r="Z20" s="119"/>
      <c r="AA20" s="119"/>
      <c r="AB20" s="119"/>
      <c r="AC20" s="119"/>
      <c r="AD20" s="119"/>
      <c r="AE20" s="119"/>
      <c r="AF20" s="119"/>
      <c r="AG20" s="119"/>
      <c r="AH20" s="135"/>
      <c r="AI20" s="158"/>
    </row>
    <row r="21" spans="1:51" ht="19.5" customHeight="1">
      <c r="A21" s="52"/>
      <c r="B21" s="373" t="s">
        <v>9</v>
      </c>
      <c r="C21" s="373"/>
      <c r="D21" s="373"/>
      <c r="E21" s="373"/>
      <c r="F21" s="373"/>
      <c r="G21" s="363">
        <f>'計算シート(別紙２）㈠'!G21</f>
        <v>0</v>
      </c>
      <c r="H21" s="364"/>
      <c r="I21" s="374" t="s">
        <v>137</v>
      </c>
      <c r="J21" s="374"/>
      <c r="K21" s="374"/>
      <c r="L21" s="374"/>
      <c r="M21" s="142" t="s">
        <v>10</v>
      </c>
      <c r="N21" s="364">
        <f>'計算シート(別紙２）㈠'!N21:P21</f>
        <v>0</v>
      </c>
      <c r="O21" s="364"/>
      <c r="P21" s="364"/>
      <c r="Q21" s="70" t="s">
        <v>11</v>
      </c>
      <c r="R21" s="119"/>
      <c r="S21" s="119"/>
      <c r="T21" s="119"/>
      <c r="U21" s="119"/>
      <c r="V21" s="119"/>
      <c r="W21" s="119"/>
      <c r="X21" s="119"/>
      <c r="Y21" s="119"/>
      <c r="Z21" s="119"/>
      <c r="AA21" s="119"/>
      <c r="AB21" s="119"/>
      <c r="AC21" s="119"/>
      <c r="AD21" s="119"/>
      <c r="AE21" s="119"/>
      <c r="AF21" s="119"/>
      <c r="AG21" s="119"/>
      <c r="AH21" s="153"/>
    </row>
    <row r="22" spans="1:51" ht="19.5" customHeight="1">
      <c r="A22" s="52"/>
      <c r="B22" s="358"/>
      <c r="C22" s="358"/>
      <c r="D22" s="358"/>
      <c r="E22" s="358"/>
      <c r="F22" s="358"/>
      <c r="G22" s="358"/>
      <c r="H22" s="358"/>
      <c r="I22" s="358"/>
      <c r="J22" s="358"/>
      <c r="K22" s="358"/>
      <c r="L22" s="358"/>
      <c r="M22" s="358"/>
      <c r="N22" s="358"/>
      <c r="O22" s="358"/>
      <c r="P22" s="358"/>
      <c r="Q22" s="358"/>
      <c r="R22" s="119"/>
      <c r="S22" s="119"/>
      <c r="T22" s="119"/>
      <c r="U22" s="119"/>
      <c r="V22" s="119"/>
      <c r="W22" s="119"/>
      <c r="X22" s="119"/>
      <c r="Y22" s="119"/>
      <c r="Z22" s="119"/>
      <c r="AA22" s="119"/>
      <c r="AB22" s="119"/>
      <c r="AC22" s="119"/>
      <c r="AD22" s="119"/>
      <c r="AE22" s="119"/>
      <c r="AF22" s="119"/>
      <c r="AG22" s="119"/>
      <c r="AH22" s="153"/>
    </row>
    <row r="23" spans="1:51" ht="19.5" customHeight="1" thickBot="1">
      <c r="A23" s="52"/>
      <c r="B23" s="365"/>
      <c r="C23" s="365"/>
      <c r="D23" s="365"/>
      <c r="E23" s="365"/>
      <c r="F23" s="365"/>
      <c r="G23" s="365"/>
      <c r="H23" s="365"/>
      <c r="I23" s="365"/>
      <c r="J23" s="365"/>
      <c r="K23" s="365"/>
      <c r="L23" s="365"/>
      <c r="M23" s="365"/>
      <c r="N23" s="365"/>
      <c r="O23" s="365"/>
      <c r="P23" s="365"/>
      <c r="Q23" s="365"/>
      <c r="R23" s="119"/>
      <c r="S23" s="119"/>
      <c r="T23" s="144"/>
      <c r="U23" s="119"/>
      <c r="V23" s="119"/>
      <c r="W23" s="119"/>
      <c r="X23" s="119"/>
      <c r="Y23" s="119"/>
      <c r="Z23" s="119"/>
      <c r="AA23" s="119"/>
      <c r="AB23" s="119"/>
      <c r="AC23" s="119"/>
      <c r="AD23" s="119"/>
      <c r="AE23" s="119"/>
      <c r="AF23" s="119"/>
      <c r="AG23" s="119"/>
      <c r="AH23" s="153"/>
    </row>
    <row r="24" spans="1:51" ht="19.5" customHeight="1" thickBot="1">
      <c r="A24" s="52"/>
      <c r="B24" s="375" t="s">
        <v>211</v>
      </c>
      <c r="C24" s="376"/>
      <c r="D24" s="376"/>
      <c r="E24" s="376"/>
      <c r="F24" s="376"/>
      <c r="G24" s="351"/>
      <c r="H24" s="352"/>
      <c r="I24" s="352"/>
      <c r="J24" s="352"/>
      <c r="K24" s="352"/>
      <c r="L24" s="352"/>
      <c r="M24" s="352"/>
      <c r="N24" s="352"/>
      <c r="O24" s="352"/>
      <c r="P24" s="352"/>
      <c r="Q24" s="145" t="s">
        <v>12</v>
      </c>
      <c r="R24" s="119"/>
      <c r="S24" s="258" t="s">
        <v>171</v>
      </c>
      <c r="T24" s="258"/>
      <c r="U24" s="258"/>
      <c r="V24" s="258"/>
      <c r="W24" s="258"/>
      <c r="X24" s="258"/>
      <c r="Y24" s="258"/>
      <c r="Z24" s="258"/>
      <c r="AA24" s="258"/>
      <c r="AB24" s="258"/>
      <c r="AC24" s="258"/>
      <c r="AD24" s="119"/>
      <c r="AE24" s="119"/>
      <c r="AF24" s="119"/>
      <c r="AG24" s="119"/>
      <c r="AH24" s="153"/>
      <c r="AI24" s="34">
        <f>IF(G24=0,0,1)</f>
        <v>0</v>
      </c>
      <c r="AJ24" s="34">
        <f>IF(B39="○",1,0)</f>
        <v>0</v>
      </c>
      <c r="AK24" s="37">
        <f>IF(B35="○",1,0)</f>
        <v>0</v>
      </c>
    </row>
    <row r="25" spans="1:51" ht="19.5" customHeight="1" thickBot="1">
      <c r="A25" s="52"/>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53"/>
      <c r="AM25" s="107"/>
    </row>
    <row r="26" spans="1:51" ht="18.600000000000001" thickBot="1">
      <c r="A26" s="52"/>
      <c r="B26" s="295" t="s">
        <v>103</v>
      </c>
      <c r="C26" s="296"/>
      <c r="D26" s="296"/>
      <c r="E26" s="296"/>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7"/>
      <c r="AH26" s="141"/>
    </row>
    <row r="27" spans="1:51">
      <c r="A27" s="52"/>
      <c r="B27" s="119" t="s">
        <v>222</v>
      </c>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53"/>
      <c r="AI27" s="41" t="str">
        <f>IF((COUNTIF(B29:B39,"○")+COUNTIF(B57:B102,"○"))&gt;0,"複数選択不可","○")</f>
        <v>○</v>
      </c>
      <c r="AJ27" s="41" t="s">
        <v>13</v>
      </c>
      <c r="AK27" s="41"/>
      <c r="AL27" s="42"/>
      <c r="AM27" s="42"/>
      <c r="AN27" s="42"/>
      <c r="AO27" s="42"/>
      <c r="AP27" s="42"/>
      <c r="AQ27" s="42"/>
      <c r="AR27" s="42"/>
      <c r="AS27" s="42"/>
      <c r="AT27" s="42"/>
      <c r="AU27" s="42"/>
      <c r="AV27" s="42"/>
      <c r="AW27" s="42"/>
      <c r="AX27" s="42"/>
      <c r="AY27" s="42"/>
    </row>
    <row r="28" spans="1:51">
      <c r="A28" s="52"/>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53"/>
      <c r="AI28" s="41"/>
      <c r="AJ28" s="41"/>
      <c r="AK28" s="41"/>
      <c r="AL28" s="42"/>
      <c r="AM28" s="42"/>
      <c r="AN28" s="42"/>
      <c r="AO28" s="42"/>
      <c r="AP28" s="42"/>
      <c r="AQ28" s="42"/>
      <c r="AR28" s="42"/>
      <c r="AS28" s="42"/>
      <c r="AT28" s="42"/>
      <c r="AU28" s="42"/>
      <c r="AV28" s="42"/>
      <c r="AW28" s="42"/>
      <c r="AX28" s="42"/>
      <c r="AY28" s="42"/>
    </row>
    <row r="29" spans="1:51">
      <c r="A29" s="52"/>
      <c r="B29" s="2"/>
      <c r="C29" s="116" t="s">
        <v>14</v>
      </c>
      <c r="D29" s="119" t="s">
        <v>94</v>
      </c>
      <c r="E29" s="119"/>
      <c r="F29" s="119"/>
      <c r="G29" s="119"/>
      <c r="H29" s="119"/>
      <c r="I29" s="119"/>
      <c r="J29" s="119"/>
      <c r="K29" s="119"/>
      <c r="L29" s="119"/>
      <c r="M29" s="119"/>
      <c r="N29" s="119"/>
      <c r="O29" s="119"/>
      <c r="P29" s="276" t="s">
        <v>166</v>
      </c>
      <c r="Q29" s="276"/>
      <c r="R29" s="276"/>
      <c r="S29" s="276"/>
      <c r="T29" s="276"/>
      <c r="U29" s="276"/>
      <c r="V29" s="276"/>
      <c r="W29" s="276"/>
      <c r="X29" s="276"/>
      <c r="Y29" s="276"/>
      <c r="Z29" s="293"/>
      <c r="AA29" s="359"/>
      <c r="AB29" s="360"/>
      <c r="AC29" s="360"/>
      <c r="AD29" s="360"/>
      <c r="AE29" s="360"/>
      <c r="AF29" s="360"/>
      <c r="AG29" s="95" t="s">
        <v>12</v>
      </c>
      <c r="AH29" s="121"/>
      <c r="AI29" s="41" t="s">
        <v>63</v>
      </c>
      <c r="AJ29" s="41"/>
      <c r="AK29" s="41" t="s">
        <v>175</v>
      </c>
      <c r="AL29" s="42"/>
      <c r="AM29" s="42"/>
      <c r="AN29" s="42"/>
      <c r="AO29" s="42"/>
      <c r="AP29" s="42"/>
      <c r="AQ29" s="42"/>
      <c r="AR29" s="42"/>
      <c r="AS29" s="42"/>
      <c r="AT29" s="42"/>
      <c r="AU29" s="42"/>
      <c r="AV29" s="42"/>
      <c r="AW29" s="42"/>
      <c r="AX29" s="42"/>
      <c r="AY29" s="42"/>
    </row>
    <row r="30" spans="1:51">
      <c r="A30" s="52"/>
      <c r="B30" s="147"/>
      <c r="C30" s="116"/>
      <c r="D30" s="119"/>
      <c r="E30" s="119"/>
      <c r="F30" s="119"/>
      <c r="G30" s="119"/>
      <c r="H30" s="119"/>
      <c r="I30" s="119"/>
      <c r="J30" s="119"/>
      <c r="K30" s="119"/>
      <c r="L30" s="119"/>
      <c r="M30" s="276" t="s">
        <v>167</v>
      </c>
      <c r="N30" s="276"/>
      <c r="O30" s="276"/>
      <c r="P30" s="276"/>
      <c r="Q30" s="276"/>
      <c r="R30" s="276"/>
      <c r="S30" s="276"/>
      <c r="T30" s="276"/>
      <c r="U30" s="276"/>
      <c r="V30" s="276"/>
      <c r="W30" s="276"/>
      <c r="X30" s="276"/>
      <c r="Y30" s="276"/>
      <c r="Z30" s="293"/>
      <c r="AA30" s="298"/>
      <c r="AB30" s="299"/>
      <c r="AC30" s="299"/>
      <c r="AD30" s="299"/>
      <c r="AE30" s="299"/>
      <c r="AF30" s="299"/>
      <c r="AG30" s="95" t="s">
        <v>12</v>
      </c>
      <c r="AH30" s="121"/>
      <c r="AI30" s="43"/>
      <c r="AJ30" s="43"/>
      <c r="AK30" s="43"/>
      <c r="AL30" s="42"/>
      <c r="AM30" s="42"/>
      <c r="AN30" s="42"/>
      <c r="AO30" s="42"/>
      <c r="AP30" s="42"/>
      <c r="AQ30" s="42"/>
      <c r="AR30" s="42"/>
      <c r="AS30" s="42"/>
      <c r="AT30" s="42"/>
      <c r="AU30" s="42"/>
      <c r="AV30" s="42"/>
      <c r="AW30" s="42"/>
      <c r="AX30" s="42"/>
      <c r="AY30" s="42"/>
    </row>
    <row r="31" spans="1:51">
      <c r="A31" s="52"/>
      <c r="B31" s="148"/>
      <c r="C31" s="116"/>
      <c r="D31" s="119"/>
      <c r="E31" s="119"/>
      <c r="F31" s="119"/>
      <c r="G31" s="119"/>
      <c r="H31" s="119"/>
      <c r="I31" s="119"/>
      <c r="J31" s="119"/>
      <c r="K31" s="119"/>
      <c r="L31" s="119"/>
      <c r="M31" s="118"/>
      <c r="N31" s="118"/>
      <c r="O31" s="118"/>
      <c r="P31" s="118"/>
      <c r="Q31" s="118"/>
      <c r="R31" s="118"/>
      <c r="S31" s="118"/>
      <c r="T31" s="118"/>
      <c r="U31" s="118"/>
      <c r="V31" s="118"/>
      <c r="W31" s="118"/>
      <c r="X31" s="118"/>
      <c r="Y31" s="118"/>
      <c r="Z31" s="118"/>
      <c r="AA31" s="90"/>
      <c r="AB31" s="90"/>
      <c r="AC31" s="90"/>
      <c r="AD31" s="90"/>
      <c r="AE31" s="90"/>
      <c r="AF31" s="90"/>
      <c r="AG31" s="142"/>
      <c r="AH31" s="121"/>
      <c r="AI31" s="41"/>
      <c r="AJ31" s="41"/>
      <c r="AK31" s="41"/>
      <c r="AL31" s="42"/>
      <c r="AM31" s="42"/>
      <c r="AN31" s="42"/>
      <c r="AO31" s="42"/>
      <c r="AP31" s="42"/>
      <c r="AQ31" s="42"/>
      <c r="AR31" s="42"/>
      <c r="AS31" s="42"/>
      <c r="AT31" s="42"/>
      <c r="AU31" s="42"/>
      <c r="AV31" s="42"/>
      <c r="AW31" s="42"/>
      <c r="AX31" s="42"/>
      <c r="AY31" s="42"/>
    </row>
    <row r="32" spans="1:51">
      <c r="A32" s="52"/>
      <c r="B32" s="2"/>
      <c r="C32" s="116" t="s">
        <v>15</v>
      </c>
      <c r="D32" s="119" t="s">
        <v>84</v>
      </c>
      <c r="E32" s="119"/>
      <c r="F32" s="119"/>
      <c r="G32" s="119"/>
      <c r="H32" s="119"/>
      <c r="I32" s="119"/>
      <c r="J32" s="119"/>
      <c r="K32" s="119"/>
      <c r="L32" s="119"/>
      <c r="M32" s="119"/>
      <c r="N32" s="119"/>
      <c r="O32" s="119"/>
      <c r="P32" s="118"/>
      <c r="Q32" s="118"/>
      <c r="R32" s="122"/>
      <c r="S32" s="122"/>
      <c r="T32" s="118"/>
      <c r="U32" s="118"/>
      <c r="V32" s="122"/>
      <c r="W32" s="122" t="s">
        <v>97</v>
      </c>
      <c r="X32" s="118"/>
      <c r="Y32" s="118"/>
      <c r="Z32" s="118"/>
      <c r="AA32" s="30" t="s">
        <v>98</v>
      </c>
      <c r="AB32" s="191" t="str">
        <f>'計算シート(別紙２）㈠'!AB32&amp;""</f>
        <v/>
      </c>
      <c r="AC32" s="31" t="s">
        <v>101</v>
      </c>
      <c r="AD32" s="191" t="str">
        <f>'計算シート(別紙２）㈠'!AD32&amp;""</f>
        <v/>
      </c>
      <c r="AE32" s="31" t="s">
        <v>100</v>
      </c>
      <c r="AF32" s="191" t="str">
        <f>'計算シート(別紙２）㈠'!AF32&amp;""</f>
        <v/>
      </c>
      <c r="AG32" s="157" t="s">
        <v>99</v>
      </c>
      <c r="AH32" s="121"/>
      <c r="AI32" s="43" t="s">
        <v>63</v>
      </c>
      <c r="AJ32" s="43"/>
      <c r="AK32" s="43" t="s">
        <v>105</v>
      </c>
      <c r="AL32" s="42"/>
      <c r="AM32" s="42"/>
      <c r="AN32" s="42"/>
      <c r="AO32" s="42"/>
      <c r="AP32" s="42"/>
      <c r="AQ32" s="42"/>
      <c r="AR32" s="42"/>
      <c r="AS32" s="42"/>
      <c r="AT32" s="42"/>
      <c r="AU32" s="42"/>
      <c r="AV32" s="42"/>
      <c r="AW32" s="42"/>
      <c r="AX32" s="42"/>
      <c r="AY32" s="42"/>
    </row>
    <row r="33" spans="1:51">
      <c r="A33" s="52"/>
      <c r="B33" s="147"/>
      <c r="C33" s="116"/>
      <c r="D33" s="119"/>
      <c r="E33" s="119"/>
      <c r="F33" s="119"/>
      <c r="G33" s="119"/>
      <c r="H33" s="119"/>
      <c r="I33" s="119"/>
      <c r="J33" s="119"/>
      <c r="K33" s="119"/>
      <c r="L33" s="211" t="str">
        <f>'計算シート(別紙２）㈠'!L33&amp;""</f>
        <v/>
      </c>
      <c r="M33" s="186" t="s">
        <v>112</v>
      </c>
      <c r="N33" s="186"/>
      <c r="O33" s="186"/>
      <c r="P33" s="187"/>
      <c r="Q33" s="187"/>
      <c r="R33" s="184"/>
      <c r="S33" s="184"/>
      <c r="T33" s="187"/>
      <c r="U33" s="187"/>
      <c r="V33" s="184"/>
      <c r="W33" s="184"/>
      <c r="X33" s="187"/>
      <c r="Y33" s="187"/>
      <c r="Z33" s="187"/>
      <c r="AA33" s="123"/>
      <c r="AB33" s="123"/>
      <c r="AC33" s="361" t="str">
        <f>'計算シート(別紙２）㈠'!AC33:AF33&amp;""</f>
        <v/>
      </c>
      <c r="AD33" s="362"/>
      <c r="AE33" s="362"/>
      <c r="AF33" s="362"/>
      <c r="AG33" s="185" t="s">
        <v>12</v>
      </c>
      <c r="AH33" s="121"/>
      <c r="AI33" s="43"/>
      <c r="AJ33" s="43"/>
      <c r="AK33" s="43"/>
      <c r="AL33" s="42"/>
      <c r="AM33" s="42"/>
      <c r="AN33" s="42"/>
      <c r="AO33" s="42"/>
      <c r="AP33" s="42"/>
      <c r="AQ33" s="42"/>
      <c r="AR33" s="42"/>
      <c r="AS33" s="42"/>
      <c r="AT33" s="42"/>
      <c r="AU33" s="42"/>
      <c r="AV33" s="42"/>
      <c r="AW33" s="42"/>
      <c r="AX33" s="42"/>
      <c r="AY33" s="42"/>
    </row>
    <row r="34" spans="1:51">
      <c r="A34" s="52"/>
      <c r="B34" s="148"/>
      <c r="C34" s="116"/>
      <c r="D34" s="119"/>
      <c r="E34" s="119"/>
      <c r="F34" s="119"/>
      <c r="G34" s="119"/>
      <c r="H34" s="119"/>
      <c r="I34" s="119"/>
      <c r="J34" s="119"/>
      <c r="K34" s="119"/>
      <c r="L34" s="119"/>
      <c r="M34" s="119"/>
      <c r="N34" s="119"/>
      <c r="O34" s="119"/>
      <c r="P34" s="118"/>
      <c r="Q34" s="118"/>
      <c r="R34" s="122"/>
      <c r="S34" s="122"/>
      <c r="T34" s="118"/>
      <c r="U34" s="118"/>
      <c r="V34" s="118"/>
      <c r="W34" s="118"/>
      <c r="X34" s="118"/>
      <c r="Y34" s="118"/>
      <c r="Z34" s="118"/>
      <c r="AA34" s="124"/>
      <c r="AB34" s="124"/>
      <c r="AC34" s="124"/>
      <c r="AD34" s="124"/>
      <c r="AE34" s="124"/>
      <c r="AF34" s="124"/>
      <c r="AG34" s="118"/>
      <c r="AH34" s="121"/>
      <c r="AI34" s="41"/>
      <c r="AJ34" s="41"/>
      <c r="AK34" s="41"/>
      <c r="AL34" s="42"/>
      <c r="AM34" s="42"/>
      <c r="AN34" s="42"/>
      <c r="AO34" s="42"/>
      <c r="AP34" s="42"/>
      <c r="AQ34" s="42"/>
      <c r="AR34" s="42"/>
      <c r="AS34" s="42"/>
      <c r="AT34" s="42"/>
      <c r="AU34" s="42"/>
      <c r="AV34" s="42"/>
      <c r="AW34" s="42"/>
      <c r="AX34" s="42"/>
      <c r="AY34" s="42"/>
    </row>
    <row r="35" spans="1:51">
      <c r="A35" s="52"/>
      <c r="B35" s="155"/>
      <c r="C35" s="116" t="s">
        <v>17</v>
      </c>
      <c r="D35" s="119" t="s">
        <v>16</v>
      </c>
      <c r="E35" s="119"/>
      <c r="F35" s="119"/>
      <c r="G35" s="119"/>
      <c r="H35" s="119"/>
      <c r="I35" s="119"/>
      <c r="J35" s="119"/>
      <c r="K35" s="119"/>
      <c r="L35" s="119"/>
      <c r="M35" s="119"/>
      <c r="N35" s="119"/>
      <c r="O35" s="196"/>
      <c r="P35" s="196"/>
      <c r="Q35" s="196"/>
      <c r="R35" s="196"/>
      <c r="S35" s="196"/>
      <c r="T35" s="196"/>
      <c r="U35" s="196"/>
      <c r="V35" s="196"/>
      <c r="W35" s="196"/>
      <c r="X35" s="196"/>
      <c r="Y35" s="196"/>
      <c r="Z35" s="196"/>
      <c r="AA35" s="196"/>
      <c r="AB35" s="196"/>
      <c r="AC35" s="196"/>
      <c r="AD35" s="196"/>
      <c r="AE35" s="196"/>
      <c r="AF35" s="196"/>
      <c r="AG35" s="196"/>
      <c r="AH35" s="153"/>
      <c r="AI35" s="41" t="s">
        <v>63</v>
      </c>
      <c r="AJ35" s="41"/>
      <c r="AK35" s="41" t="s">
        <v>176</v>
      </c>
      <c r="AL35" s="42"/>
      <c r="AM35" s="42"/>
      <c r="AN35" s="42"/>
      <c r="AO35" s="42"/>
      <c r="AP35" s="42"/>
      <c r="AQ35" s="42"/>
      <c r="AR35" s="42"/>
      <c r="AS35" s="42"/>
      <c r="AT35" s="42"/>
      <c r="AU35" s="42"/>
      <c r="AV35" s="42"/>
      <c r="AW35" s="42"/>
      <c r="AX35" s="42"/>
      <c r="AY35" s="42"/>
    </row>
    <row r="36" spans="1:51">
      <c r="A36" s="52"/>
      <c r="B36" s="142"/>
      <c r="C36" s="11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53"/>
      <c r="AI36" s="41"/>
      <c r="AJ36" s="41"/>
      <c r="AK36" s="41"/>
      <c r="AL36" s="42"/>
      <c r="AM36" s="42"/>
      <c r="AN36" s="42"/>
      <c r="AO36" s="42"/>
      <c r="AP36" s="42"/>
      <c r="AQ36" s="42"/>
      <c r="AR36" s="42"/>
      <c r="AS36" s="42"/>
      <c r="AT36" s="42"/>
      <c r="AU36" s="42"/>
      <c r="AV36" s="42"/>
      <c r="AW36" s="42"/>
      <c r="AX36" s="42"/>
      <c r="AY36" s="42"/>
    </row>
    <row r="37" spans="1:51">
      <c r="A37" s="52"/>
      <c r="B37" s="156"/>
      <c r="C37" s="116" t="s">
        <v>20</v>
      </c>
      <c r="D37" s="119" t="s">
        <v>86</v>
      </c>
      <c r="E37" s="119"/>
      <c r="F37" s="119"/>
      <c r="G37" s="119"/>
      <c r="H37" s="119"/>
      <c r="I37" s="119"/>
      <c r="J37" s="119"/>
      <c r="K37" s="119"/>
      <c r="L37" s="119"/>
      <c r="M37" s="119"/>
      <c r="N37" s="119"/>
      <c r="O37" s="119"/>
      <c r="P37" s="119"/>
      <c r="Q37" s="119"/>
      <c r="R37" s="119"/>
      <c r="S37" s="119"/>
      <c r="T37" s="119"/>
      <c r="U37" s="119"/>
      <c r="V37" s="119"/>
      <c r="W37" s="119"/>
      <c r="X37" s="119"/>
      <c r="Y37" s="119"/>
      <c r="Z37" s="125" t="s">
        <v>18</v>
      </c>
      <c r="AA37" s="377"/>
      <c r="AB37" s="378"/>
      <c r="AC37" s="378"/>
      <c r="AD37" s="378"/>
      <c r="AE37" s="378"/>
      <c r="AF37" s="378"/>
      <c r="AG37" s="95" t="s">
        <v>19</v>
      </c>
      <c r="AH37" s="121"/>
      <c r="AI37" s="41" t="s">
        <v>63</v>
      </c>
      <c r="AJ37" s="41"/>
      <c r="AK37" s="41" t="s">
        <v>75</v>
      </c>
      <c r="AL37" s="42"/>
      <c r="AM37" s="42"/>
      <c r="AN37" s="42"/>
      <c r="AO37" s="42"/>
      <c r="AP37" s="42"/>
      <c r="AQ37" s="42"/>
      <c r="AR37" s="42"/>
      <c r="AS37" s="42"/>
      <c r="AT37" s="42"/>
      <c r="AU37" s="42"/>
      <c r="AV37" s="42"/>
      <c r="AW37" s="42"/>
      <c r="AX37" s="42"/>
      <c r="AY37" s="42"/>
    </row>
    <row r="38" spans="1:51">
      <c r="A38" s="52"/>
      <c r="B38" s="142"/>
      <c r="C38" s="116"/>
      <c r="D38" s="119"/>
      <c r="E38" s="119"/>
      <c r="F38" s="119"/>
      <c r="G38" s="119"/>
      <c r="H38" s="119"/>
      <c r="I38" s="119"/>
      <c r="J38" s="119"/>
      <c r="K38" s="119"/>
      <c r="L38" s="119"/>
      <c r="M38" s="119"/>
      <c r="N38" s="119"/>
      <c r="O38" s="119"/>
      <c r="P38" s="119"/>
      <c r="Q38" s="119"/>
      <c r="R38" s="119"/>
      <c r="S38" s="119"/>
      <c r="T38" s="119"/>
      <c r="U38" s="119"/>
      <c r="V38" s="119"/>
      <c r="W38" s="119"/>
      <c r="X38" s="119"/>
      <c r="Y38" s="119"/>
      <c r="Z38" s="125"/>
      <c r="AA38" s="126"/>
      <c r="AB38" s="126"/>
      <c r="AC38" s="126"/>
      <c r="AD38" s="126"/>
      <c r="AE38" s="126"/>
      <c r="AF38" s="126"/>
      <c r="AG38" s="118"/>
      <c r="AH38" s="121"/>
      <c r="AI38" s="41"/>
      <c r="AJ38" s="41"/>
      <c r="AK38" s="41"/>
      <c r="AL38" s="42"/>
      <c r="AM38" s="42"/>
      <c r="AN38" s="42"/>
      <c r="AO38" s="42"/>
      <c r="AP38" s="42"/>
      <c r="AQ38" s="42"/>
      <c r="AR38" s="42"/>
      <c r="AS38" s="42"/>
      <c r="AT38" s="42"/>
      <c r="AU38" s="42"/>
      <c r="AV38" s="42"/>
      <c r="AW38" s="42"/>
      <c r="AX38" s="42"/>
      <c r="AY38" s="42"/>
    </row>
    <row r="39" spans="1:51">
      <c r="A39" s="52"/>
      <c r="B39" s="2"/>
      <c r="C39" s="116" t="s">
        <v>61</v>
      </c>
      <c r="D39" s="119" t="s">
        <v>21</v>
      </c>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53"/>
      <c r="AI39" s="41" t="s">
        <v>63</v>
      </c>
      <c r="AJ39" s="41"/>
      <c r="AK39" s="41" t="s">
        <v>224</v>
      </c>
      <c r="AL39" s="42"/>
      <c r="AM39" s="42"/>
      <c r="AN39" s="42"/>
      <c r="AO39" s="42"/>
      <c r="AP39" s="42"/>
      <c r="AQ39" s="42"/>
      <c r="AR39" s="42"/>
      <c r="AS39" s="42"/>
      <c r="AT39" s="42"/>
      <c r="AU39" s="42"/>
      <c r="AV39" s="42"/>
      <c r="AW39" s="42"/>
      <c r="AX39" s="42"/>
      <c r="AY39" s="42"/>
    </row>
    <row r="40" spans="1:51">
      <c r="A40" s="52"/>
      <c r="B40" s="147"/>
      <c r="C40" s="118"/>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53"/>
      <c r="AI40" s="41"/>
      <c r="AJ40" s="41"/>
      <c r="AK40" s="41"/>
      <c r="AL40" s="42"/>
      <c r="AM40" s="42"/>
      <c r="AN40" s="42"/>
      <c r="AO40" s="42"/>
      <c r="AP40" s="42"/>
      <c r="AQ40" s="42"/>
      <c r="AR40" s="42"/>
      <c r="AS40" s="42"/>
      <c r="AT40" s="42"/>
      <c r="AU40" s="42"/>
      <c r="AV40" s="42"/>
      <c r="AW40" s="42"/>
      <c r="AX40" s="42"/>
      <c r="AY40" s="42"/>
    </row>
    <row r="41" spans="1:51" ht="21" customHeight="1">
      <c r="A41" s="52"/>
      <c r="B41" s="149" t="s">
        <v>213</v>
      </c>
      <c r="C41" s="127"/>
      <c r="D41" s="128"/>
      <c r="E41" s="128"/>
      <c r="F41" s="128"/>
      <c r="G41" s="128"/>
      <c r="H41" s="128"/>
      <c r="I41" s="128"/>
      <c r="J41" s="128"/>
      <c r="K41" s="128"/>
      <c r="L41" s="128"/>
      <c r="M41" s="128"/>
      <c r="N41" s="128"/>
      <c r="O41" s="128"/>
      <c r="P41" s="128"/>
      <c r="Q41" s="128"/>
      <c r="R41" s="128"/>
      <c r="S41" s="128"/>
      <c r="T41" s="128"/>
      <c r="U41" s="128"/>
      <c r="V41" s="129"/>
      <c r="W41" s="129"/>
      <c r="X41" s="129"/>
      <c r="Y41" s="129"/>
      <c r="Z41" s="129"/>
      <c r="AA41" s="129"/>
      <c r="AB41" s="129"/>
      <c r="AC41" s="129"/>
      <c r="AD41" s="129"/>
      <c r="AE41" s="129"/>
      <c r="AF41" s="129"/>
      <c r="AG41" s="129"/>
      <c r="AH41" s="154"/>
      <c r="AI41" s="44"/>
      <c r="AJ41" s="44"/>
      <c r="AK41" s="44"/>
      <c r="AL41" s="45"/>
      <c r="AM41" s="45"/>
      <c r="AN41" s="42"/>
      <c r="AO41" s="42"/>
      <c r="AP41" s="42"/>
      <c r="AQ41" s="42"/>
      <c r="AR41" s="42"/>
      <c r="AS41" s="42"/>
      <c r="AT41" s="42"/>
      <c r="AU41" s="42"/>
      <c r="AV41" s="42"/>
      <c r="AW41" s="42"/>
      <c r="AX41" s="42"/>
      <c r="AY41" s="42"/>
    </row>
    <row r="42" spans="1:51" ht="19.8">
      <c r="A42" s="52"/>
      <c r="B42" s="150"/>
      <c r="C42" s="127"/>
      <c r="D42" s="128"/>
      <c r="E42" s="128"/>
      <c r="F42" s="128"/>
      <c r="G42" s="128"/>
      <c r="H42" s="128"/>
      <c r="I42" s="128"/>
      <c r="J42" s="128"/>
      <c r="K42" s="128"/>
      <c r="L42" s="128"/>
      <c r="M42" s="128"/>
      <c r="N42" s="128"/>
      <c r="O42" s="128"/>
      <c r="P42" s="128"/>
      <c r="Q42" s="128"/>
      <c r="R42" s="128"/>
      <c r="S42" s="128"/>
      <c r="T42" s="128"/>
      <c r="U42" s="128"/>
      <c r="V42" s="119"/>
      <c r="W42" s="119"/>
      <c r="X42" s="119"/>
      <c r="Y42" s="119"/>
      <c r="Z42" s="119"/>
      <c r="AA42" s="119"/>
      <c r="AB42" s="119"/>
      <c r="AC42" s="119"/>
      <c r="AD42" s="119"/>
      <c r="AE42" s="119"/>
      <c r="AF42" s="119"/>
      <c r="AG42" s="119"/>
      <c r="AH42" s="153"/>
      <c r="AI42" s="41"/>
      <c r="AJ42" s="41"/>
      <c r="AK42" s="41"/>
      <c r="AL42" s="42"/>
      <c r="AM42" s="42"/>
      <c r="AN42" s="42"/>
      <c r="AO42" s="42"/>
      <c r="AP42" s="42"/>
      <c r="AQ42" s="42"/>
      <c r="AR42" s="42"/>
      <c r="AS42" s="42"/>
      <c r="AT42" s="42"/>
      <c r="AU42" s="42"/>
      <c r="AV42" s="42"/>
      <c r="AW42" s="42"/>
      <c r="AX42" s="42"/>
      <c r="AY42" s="42"/>
    </row>
    <row r="43" spans="1:51">
      <c r="A43" s="52"/>
      <c r="B43" s="118"/>
      <c r="C43" s="118"/>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53"/>
      <c r="AI43" s="41"/>
      <c r="AJ43" s="41"/>
      <c r="AK43" s="41"/>
      <c r="AL43" s="42"/>
      <c r="AM43" s="42"/>
      <c r="AN43" s="42"/>
      <c r="AO43" s="42"/>
      <c r="AP43" s="42"/>
      <c r="AQ43" s="42"/>
      <c r="AR43" s="42"/>
      <c r="AS43" s="42"/>
      <c r="AT43" s="42"/>
      <c r="AU43" s="42"/>
      <c r="AV43" s="42"/>
      <c r="AW43" s="42"/>
      <c r="AX43" s="42"/>
      <c r="AY43" s="42"/>
    </row>
    <row r="44" spans="1:51" ht="18.600000000000001" thickBot="1">
      <c r="A44" s="52"/>
      <c r="B44" s="130"/>
      <c r="C44" s="130" t="s">
        <v>61</v>
      </c>
      <c r="D44" s="131"/>
      <c r="E44" s="131"/>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53"/>
      <c r="AI44" s="41"/>
      <c r="AJ44" s="41"/>
      <c r="AK44" s="41"/>
      <c r="AL44" s="42"/>
      <c r="AM44" s="42"/>
      <c r="AN44" s="42"/>
      <c r="AO44" s="42"/>
      <c r="AP44" s="42"/>
      <c r="AQ44" s="42"/>
      <c r="AR44" s="42"/>
      <c r="AS44" s="42"/>
      <c r="AT44" s="42"/>
      <c r="AU44" s="42"/>
      <c r="AV44" s="42"/>
      <c r="AW44" s="42"/>
      <c r="AX44" s="42"/>
      <c r="AY44" s="42"/>
    </row>
    <row r="45" spans="1:51" ht="18.600000000000001" thickBot="1">
      <c r="A45" s="52"/>
      <c r="B45" s="295" t="s">
        <v>104</v>
      </c>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7"/>
      <c r="AH45" s="141"/>
      <c r="AI45" s="41"/>
      <c r="AJ45" s="41"/>
      <c r="AK45" s="41"/>
      <c r="AL45" s="42"/>
      <c r="AM45" s="42"/>
      <c r="AN45" s="42"/>
      <c r="AO45" s="42"/>
      <c r="AP45" s="42"/>
      <c r="AQ45" s="42"/>
      <c r="AR45" s="42"/>
      <c r="AS45" s="42"/>
      <c r="AT45" s="42"/>
      <c r="AU45" s="42"/>
      <c r="AV45" s="42"/>
      <c r="AW45" s="42"/>
      <c r="AX45" s="42"/>
      <c r="AY45" s="42"/>
    </row>
    <row r="46" spans="1:51">
      <c r="A46" s="52"/>
      <c r="B46" s="119" t="s">
        <v>212</v>
      </c>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53"/>
      <c r="AI46" s="41"/>
      <c r="AJ46" s="41"/>
      <c r="AK46" s="41"/>
      <c r="AL46" s="42"/>
      <c r="AM46" s="42"/>
      <c r="AN46" s="42"/>
      <c r="AO46" s="42"/>
      <c r="AP46" s="42"/>
      <c r="AQ46" s="42"/>
      <c r="AR46" s="42"/>
      <c r="AS46" s="42"/>
      <c r="AT46" s="42"/>
      <c r="AU46" s="42"/>
      <c r="AV46" s="42"/>
      <c r="AW46" s="42"/>
      <c r="AX46" s="42"/>
      <c r="AY46" s="42"/>
    </row>
    <row r="47" spans="1:51">
      <c r="A47" s="52"/>
      <c r="B47" s="119" t="s">
        <v>218</v>
      </c>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53"/>
      <c r="AI47" s="41"/>
      <c r="AJ47" s="41"/>
      <c r="AK47" s="41"/>
      <c r="AL47" s="42"/>
      <c r="AM47" s="42"/>
      <c r="AN47" s="42"/>
      <c r="AO47" s="42"/>
      <c r="AP47" s="42"/>
      <c r="AQ47" s="42"/>
      <c r="AR47" s="42"/>
      <c r="AS47" s="42"/>
      <c r="AT47" s="42"/>
      <c r="AU47" s="42"/>
      <c r="AV47" s="42"/>
      <c r="AW47" s="42"/>
      <c r="AX47" s="42"/>
      <c r="AY47" s="42"/>
    </row>
    <row r="48" spans="1:51">
      <c r="A48" s="52"/>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53"/>
      <c r="AI48" s="41"/>
      <c r="AJ48" s="41"/>
      <c r="AK48" s="41"/>
      <c r="AL48" s="42"/>
      <c r="AM48" s="42"/>
      <c r="AN48" s="42"/>
      <c r="AO48" s="42"/>
      <c r="AP48" s="42"/>
      <c r="AQ48" s="42"/>
      <c r="AR48" s="42"/>
      <c r="AS48" s="42"/>
      <c r="AT48" s="42"/>
      <c r="AU48" s="42"/>
      <c r="AV48" s="42"/>
      <c r="AW48" s="42"/>
      <c r="AX48" s="42"/>
      <c r="AY48" s="42"/>
    </row>
    <row r="49" spans="1:51">
      <c r="A49" s="52"/>
      <c r="B49" s="119" t="s">
        <v>22</v>
      </c>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53"/>
      <c r="AI49" s="41"/>
      <c r="AJ49" s="41"/>
      <c r="AK49" s="41"/>
      <c r="AL49" s="42"/>
      <c r="AM49" s="42"/>
      <c r="AN49" s="42"/>
      <c r="AO49" s="42"/>
      <c r="AP49" s="42"/>
      <c r="AQ49" s="42"/>
      <c r="AR49" s="42"/>
      <c r="AS49" s="42"/>
      <c r="AT49" s="42"/>
      <c r="AU49" s="42"/>
      <c r="AV49" s="42"/>
      <c r="AW49" s="42"/>
      <c r="AX49" s="42"/>
      <c r="AY49" s="42"/>
    </row>
    <row r="50" spans="1:51">
      <c r="A50" s="52"/>
      <c r="B50" s="119"/>
      <c r="C50" s="119" t="s">
        <v>23</v>
      </c>
      <c r="D50" s="119"/>
      <c r="E50" s="119"/>
      <c r="F50" s="119"/>
      <c r="G50" s="119"/>
      <c r="H50" s="119"/>
      <c r="I50" s="119"/>
      <c r="J50" s="253"/>
      <c r="K50" s="254"/>
      <c r="L50" s="254"/>
      <c r="M50" s="254"/>
      <c r="N50" s="254"/>
      <c r="O50" s="88" t="s">
        <v>12</v>
      </c>
      <c r="P50" s="119" t="s">
        <v>24</v>
      </c>
      <c r="Q50" s="119"/>
      <c r="R50" s="119"/>
      <c r="S50" s="119"/>
      <c r="T50" s="119"/>
      <c r="U50" s="119"/>
      <c r="V50" s="119"/>
      <c r="W50" s="119"/>
      <c r="X50" s="119"/>
      <c r="Y50" s="119"/>
      <c r="Z50" s="119"/>
      <c r="AA50" s="119"/>
      <c r="AB50" s="119"/>
      <c r="AC50" s="119"/>
      <c r="AD50" s="119"/>
      <c r="AE50" s="119"/>
      <c r="AF50" s="119"/>
      <c r="AG50" s="119"/>
      <c r="AH50" s="153"/>
      <c r="AI50" s="41"/>
      <c r="AJ50" s="41"/>
      <c r="AK50" s="41"/>
      <c r="AL50" s="42"/>
      <c r="AM50" s="42"/>
      <c r="AN50" s="42"/>
      <c r="AO50" s="42"/>
      <c r="AP50" s="42"/>
      <c r="AQ50" s="42"/>
      <c r="AR50" s="42"/>
      <c r="AS50" s="42"/>
      <c r="AT50" s="42"/>
      <c r="AU50" s="42"/>
      <c r="AV50" s="42"/>
      <c r="AW50" s="42"/>
      <c r="AX50" s="42"/>
      <c r="AY50" s="42"/>
    </row>
    <row r="51" spans="1:51">
      <c r="A51" s="52"/>
      <c r="B51" s="119"/>
      <c r="C51" s="119" t="s">
        <v>25</v>
      </c>
      <c r="D51" s="119"/>
      <c r="E51" s="119"/>
      <c r="F51" s="119"/>
      <c r="G51" s="119"/>
      <c r="H51" s="119"/>
      <c r="I51" s="119"/>
      <c r="J51" s="253"/>
      <c r="K51" s="254"/>
      <c r="L51" s="254"/>
      <c r="M51" s="254"/>
      <c r="N51" s="254"/>
      <c r="O51" s="88" t="s">
        <v>12</v>
      </c>
      <c r="P51" s="119" t="s">
        <v>26</v>
      </c>
      <c r="Q51" s="119"/>
      <c r="R51" s="119"/>
      <c r="S51" s="119"/>
      <c r="T51" s="119"/>
      <c r="U51" s="119"/>
      <c r="V51" s="119"/>
      <c r="W51" s="119"/>
      <c r="X51" s="119"/>
      <c r="Y51" s="119"/>
      <c r="Z51" s="119"/>
      <c r="AA51" s="119"/>
      <c r="AB51" s="119"/>
      <c r="AC51" s="119"/>
      <c r="AD51" s="119"/>
      <c r="AE51" s="119"/>
      <c r="AF51" s="119"/>
      <c r="AG51" s="119"/>
      <c r="AH51" s="153"/>
      <c r="AI51" s="41"/>
      <c r="AJ51" s="41"/>
      <c r="AK51" s="41"/>
      <c r="AL51" s="42"/>
      <c r="AM51" s="42"/>
      <c r="AN51" s="42"/>
      <c r="AO51" s="42"/>
      <c r="AP51" s="42"/>
      <c r="AQ51" s="42"/>
      <c r="AR51" s="42"/>
      <c r="AS51" s="42"/>
      <c r="AT51" s="42"/>
      <c r="AU51" s="42"/>
      <c r="AV51" s="42"/>
      <c r="AW51" s="42"/>
      <c r="AX51" s="42"/>
      <c r="AY51" s="42"/>
    </row>
    <row r="52" spans="1:51" ht="18.600000000000001" thickBot="1">
      <c r="A52" s="52"/>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53"/>
      <c r="AI52" s="41"/>
      <c r="AJ52" s="41"/>
      <c r="AK52" s="41"/>
      <c r="AL52" s="42"/>
      <c r="AM52" s="42"/>
      <c r="AN52" s="42"/>
      <c r="AO52" s="42"/>
      <c r="AP52" s="42"/>
      <c r="AQ52" s="42"/>
      <c r="AR52" s="42"/>
      <c r="AS52" s="42"/>
      <c r="AT52" s="42"/>
      <c r="AU52" s="42"/>
      <c r="AV52" s="42"/>
      <c r="AW52" s="42"/>
      <c r="AX52" s="42"/>
      <c r="AY52" s="42"/>
    </row>
    <row r="53" spans="1:51" ht="18.600000000000001" thickBot="1">
      <c r="A53" s="52"/>
      <c r="B53" s="119"/>
      <c r="C53" s="119" t="s">
        <v>27</v>
      </c>
      <c r="D53" s="119"/>
      <c r="E53" s="119"/>
      <c r="F53" s="119"/>
      <c r="G53" s="119"/>
      <c r="H53" s="119"/>
      <c r="I53" s="119"/>
      <c r="J53" s="355" t="str">
        <f>IF(J51="","",J50/J51)</f>
        <v/>
      </c>
      <c r="K53" s="356"/>
      <c r="L53" s="356"/>
      <c r="M53" s="356"/>
      <c r="N53" s="356"/>
      <c r="O53" s="357"/>
      <c r="P53" s="119" t="s">
        <v>178</v>
      </c>
      <c r="Q53" s="119"/>
      <c r="R53" s="119"/>
      <c r="S53" s="119"/>
      <c r="T53" s="119"/>
      <c r="U53" s="119"/>
      <c r="V53" s="119"/>
      <c r="W53" s="119"/>
      <c r="X53" s="119"/>
      <c r="Y53" s="119"/>
      <c r="Z53" s="119"/>
      <c r="AA53" s="119"/>
      <c r="AB53" s="119"/>
      <c r="AC53" s="119"/>
      <c r="AD53" s="119"/>
      <c r="AE53" s="119"/>
      <c r="AF53" s="119"/>
      <c r="AG53" s="119"/>
      <c r="AH53" s="153"/>
      <c r="AI53" s="41"/>
      <c r="AJ53" s="41"/>
      <c r="AK53" s="41"/>
      <c r="AL53" s="42"/>
      <c r="AM53" s="42"/>
      <c r="AN53" s="42"/>
      <c r="AO53" s="42"/>
      <c r="AP53" s="42"/>
      <c r="AQ53" s="42"/>
      <c r="AR53" s="42"/>
      <c r="AS53" s="42"/>
      <c r="AT53" s="42"/>
      <c r="AU53" s="42"/>
      <c r="AV53" s="42"/>
      <c r="AW53" s="42"/>
      <c r="AX53" s="42"/>
      <c r="AY53" s="42"/>
    </row>
    <row r="54" spans="1:51">
      <c r="A54" s="52"/>
      <c r="B54" s="119"/>
      <c r="C54" s="119"/>
      <c r="D54" s="119"/>
      <c r="E54" s="119"/>
      <c r="F54" s="119"/>
      <c r="G54" s="119"/>
      <c r="H54" s="119"/>
      <c r="I54" s="119"/>
      <c r="J54" s="132" t="s">
        <v>71</v>
      </c>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53"/>
      <c r="AJ54" s="34" t="s">
        <v>46</v>
      </c>
    </row>
    <row r="55" spans="1:51" ht="29.4" customHeight="1">
      <c r="A55" s="52"/>
      <c r="B55" s="119"/>
      <c r="C55" s="119"/>
      <c r="D55" s="119"/>
      <c r="E55" s="119"/>
      <c r="F55" s="119"/>
      <c r="G55" s="119"/>
      <c r="H55" s="119"/>
      <c r="I55" s="119"/>
      <c r="J55" s="119" t="s">
        <v>28</v>
      </c>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53"/>
      <c r="AJ55" s="23"/>
      <c r="AK55" s="24"/>
      <c r="AL55" s="24"/>
      <c r="AM55" s="24"/>
      <c r="AN55" s="24"/>
      <c r="AO55" s="24"/>
      <c r="AP55" s="25"/>
      <c r="AQ55" s="8" t="s">
        <v>45</v>
      </c>
    </row>
    <row r="56" spans="1:51" ht="18.600000000000001" thickBot="1">
      <c r="A56" s="52"/>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53"/>
    </row>
    <row r="57" spans="1:51" ht="36.6" customHeight="1" thickTop="1" thickBot="1">
      <c r="A57" s="52"/>
      <c r="B57" s="160"/>
      <c r="C57" s="133" t="s">
        <v>106</v>
      </c>
      <c r="D57" s="119" t="s">
        <v>67</v>
      </c>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53"/>
      <c r="AI57" s="34" t="s">
        <v>63</v>
      </c>
    </row>
    <row r="58" spans="1:51" ht="19.5" customHeight="1" thickTop="1">
      <c r="A58" s="52"/>
      <c r="B58" s="118"/>
      <c r="C58" s="119"/>
      <c r="D58" s="119" t="s">
        <v>214</v>
      </c>
      <c r="E58" s="119"/>
      <c r="F58" s="119"/>
      <c r="G58" s="119"/>
      <c r="H58" s="119"/>
      <c r="I58" s="119"/>
      <c r="J58" s="119"/>
      <c r="K58" s="119"/>
      <c r="L58" s="119"/>
      <c r="M58" s="119"/>
      <c r="N58" s="119"/>
      <c r="O58" s="119"/>
      <c r="P58" s="119"/>
      <c r="Q58" s="119"/>
      <c r="R58" s="119"/>
      <c r="S58" s="119"/>
      <c r="T58" s="119"/>
      <c r="U58" s="119"/>
      <c r="V58" s="118"/>
      <c r="W58" s="119" t="s">
        <v>92</v>
      </c>
      <c r="X58" s="63"/>
      <c r="Y58" s="63"/>
      <c r="Z58" s="63"/>
      <c r="AA58" s="63"/>
      <c r="AB58" s="63"/>
      <c r="AC58" s="63"/>
      <c r="AD58" s="63"/>
      <c r="AE58" s="63"/>
      <c r="AF58" s="63"/>
      <c r="AG58" s="63"/>
      <c r="AH58" s="153"/>
      <c r="AI58" s="41" t="s">
        <v>70</v>
      </c>
      <c r="AJ58" s="43"/>
    </row>
    <row r="59" spans="1:51" ht="19.5" customHeight="1" thickBot="1">
      <c r="A59" s="52"/>
      <c r="B59" s="118"/>
      <c r="C59" s="119"/>
      <c r="D59" s="290" t="s">
        <v>30</v>
      </c>
      <c r="E59" s="290"/>
      <c r="F59" s="290"/>
      <c r="G59" s="290"/>
      <c r="H59" s="290"/>
      <c r="I59" s="290"/>
      <c r="J59" s="289" t="s">
        <v>31</v>
      </c>
      <c r="K59" s="290"/>
      <c r="L59" s="290"/>
      <c r="M59" s="289" t="s">
        <v>32</v>
      </c>
      <c r="N59" s="290"/>
      <c r="O59" s="290"/>
      <c r="P59" s="289" t="s">
        <v>33</v>
      </c>
      <c r="Q59" s="290"/>
      <c r="R59" s="290"/>
      <c r="S59" s="289" t="s">
        <v>34</v>
      </c>
      <c r="T59" s="290"/>
      <c r="U59" s="290"/>
      <c r="V59" s="118"/>
      <c r="W59" s="64" t="s">
        <v>91</v>
      </c>
      <c r="X59" s="64"/>
      <c r="Y59" s="64"/>
      <c r="Z59" s="64"/>
      <c r="AA59" s="64"/>
      <c r="AB59" s="64"/>
      <c r="AC59" s="64"/>
      <c r="AD59" s="64"/>
      <c r="AE59" s="64"/>
      <c r="AF59" s="64"/>
      <c r="AG59" s="64"/>
      <c r="AH59" s="153"/>
    </row>
    <row r="60" spans="1:51" ht="19.5" customHeight="1" thickBot="1">
      <c r="A60" s="52"/>
      <c r="B60" s="118"/>
      <c r="C60" s="119"/>
      <c r="D60" s="290"/>
      <c r="E60" s="290"/>
      <c r="F60" s="290"/>
      <c r="G60" s="290"/>
      <c r="H60" s="290"/>
      <c r="I60" s="290"/>
      <c r="J60" s="290"/>
      <c r="K60" s="290"/>
      <c r="L60" s="290"/>
      <c r="M60" s="290"/>
      <c r="N60" s="290"/>
      <c r="O60" s="290"/>
      <c r="P60" s="290"/>
      <c r="Q60" s="290"/>
      <c r="R60" s="290"/>
      <c r="S60" s="290"/>
      <c r="T60" s="290"/>
      <c r="U60" s="290"/>
      <c r="V60" s="118"/>
      <c r="W60" s="7"/>
      <c r="X60" s="260" t="s">
        <v>95</v>
      </c>
      <c r="Y60" s="260"/>
      <c r="Z60" s="260"/>
      <c r="AA60" s="260"/>
      <c r="AB60" s="260"/>
      <c r="AC60" s="260"/>
      <c r="AD60" s="260"/>
      <c r="AE60" s="260"/>
      <c r="AF60" s="260"/>
      <c r="AG60" s="260"/>
      <c r="AH60" s="153"/>
    </row>
    <row r="61" spans="1:51" ht="19.5" customHeight="1">
      <c r="A61" s="52"/>
      <c r="B61" s="118"/>
      <c r="C61" s="119"/>
      <c r="D61" s="249"/>
      <c r="E61" s="250"/>
      <c r="F61" s="250"/>
      <c r="G61" s="250"/>
      <c r="H61" s="250"/>
      <c r="I61" s="251"/>
      <c r="J61" s="253"/>
      <c r="K61" s="254"/>
      <c r="L61" s="255"/>
      <c r="M61" s="253"/>
      <c r="N61" s="254"/>
      <c r="O61" s="255"/>
      <c r="P61" s="253"/>
      <c r="Q61" s="254"/>
      <c r="R61" s="255"/>
      <c r="S61" s="272">
        <f t="shared" ref="S61:S67" si="0">SUM(J61:R61)</f>
        <v>0</v>
      </c>
      <c r="T61" s="272"/>
      <c r="U61" s="272"/>
      <c r="V61" s="118"/>
      <c r="W61" s="65"/>
      <c r="X61" s="260"/>
      <c r="Y61" s="260"/>
      <c r="Z61" s="260"/>
      <c r="AA61" s="260"/>
      <c r="AB61" s="260"/>
      <c r="AC61" s="260"/>
      <c r="AD61" s="260"/>
      <c r="AE61" s="260"/>
      <c r="AF61" s="260"/>
      <c r="AG61" s="260"/>
      <c r="AH61" s="153"/>
    </row>
    <row r="62" spans="1:51" ht="19.5" customHeight="1">
      <c r="A62" s="52"/>
      <c r="B62" s="118"/>
      <c r="C62" s="119"/>
      <c r="D62" s="249"/>
      <c r="E62" s="250"/>
      <c r="F62" s="250"/>
      <c r="G62" s="250"/>
      <c r="H62" s="250"/>
      <c r="I62" s="251"/>
      <c r="J62" s="253"/>
      <c r="K62" s="254"/>
      <c r="L62" s="255"/>
      <c r="M62" s="253"/>
      <c r="N62" s="254"/>
      <c r="O62" s="255"/>
      <c r="P62" s="253"/>
      <c r="Q62" s="254"/>
      <c r="R62" s="255"/>
      <c r="S62" s="272">
        <f t="shared" si="0"/>
        <v>0</v>
      </c>
      <c r="T62" s="272"/>
      <c r="U62" s="272"/>
      <c r="V62" s="118"/>
      <c r="W62" s="66"/>
      <c r="X62" s="260"/>
      <c r="Y62" s="260"/>
      <c r="Z62" s="260"/>
      <c r="AA62" s="260"/>
      <c r="AB62" s="260"/>
      <c r="AC62" s="260"/>
      <c r="AD62" s="260"/>
      <c r="AE62" s="260"/>
      <c r="AF62" s="260"/>
      <c r="AG62" s="260"/>
      <c r="AH62" s="153"/>
    </row>
    <row r="63" spans="1:51" ht="19.5" customHeight="1">
      <c r="A63" s="52"/>
      <c r="B63" s="118"/>
      <c r="C63" s="119"/>
      <c r="D63" s="249"/>
      <c r="E63" s="250"/>
      <c r="F63" s="250"/>
      <c r="G63" s="250"/>
      <c r="H63" s="250"/>
      <c r="I63" s="251"/>
      <c r="J63" s="253"/>
      <c r="K63" s="254"/>
      <c r="L63" s="255"/>
      <c r="M63" s="253"/>
      <c r="N63" s="254"/>
      <c r="O63" s="255"/>
      <c r="P63" s="253"/>
      <c r="Q63" s="254"/>
      <c r="R63" s="255"/>
      <c r="S63" s="272">
        <f t="shared" si="0"/>
        <v>0</v>
      </c>
      <c r="T63" s="272"/>
      <c r="U63" s="272"/>
      <c r="V63" s="118"/>
      <c r="W63" s="66"/>
      <c r="X63" s="67"/>
      <c r="Y63" s="67"/>
      <c r="Z63" s="67"/>
      <c r="AA63" s="67"/>
      <c r="AB63" s="67"/>
      <c r="AC63" s="67"/>
      <c r="AD63" s="67"/>
      <c r="AE63" s="67"/>
      <c r="AF63" s="67"/>
      <c r="AG63" s="67"/>
      <c r="AH63" s="153"/>
    </row>
    <row r="64" spans="1:51" ht="19.5" customHeight="1">
      <c r="A64" s="52"/>
      <c r="B64" s="118"/>
      <c r="C64" s="119"/>
      <c r="D64" s="249"/>
      <c r="E64" s="250"/>
      <c r="F64" s="250"/>
      <c r="G64" s="250"/>
      <c r="H64" s="250"/>
      <c r="I64" s="251"/>
      <c r="J64" s="253"/>
      <c r="K64" s="254"/>
      <c r="L64" s="255"/>
      <c r="M64" s="253"/>
      <c r="N64" s="254"/>
      <c r="O64" s="255"/>
      <c r="P64" s="253"/>
      <c r="Q64" s="254"/>
      <c r="R64" s="255"/>
      <c r="S64" s="272">
        <f t="shared" si="0"/>
        <v>0</v>
      </c>
      <c r="T64" s="272"/>
      <c r="U64" s="272"/>
      <c r="V64" s="118"/>
      <c r="W64" s="265" t="s">
        <v>199</v>
      </c>
      <c r="X64" s="265"/>
      <c r="Y64" s="265"/>
      <c r="Z64" s="265"/>
      <c r="AA64" s="265"/>
      <c r="AB64" s="265"/>
      <c r="AC64" s="265"/>
      <c r="AD64" s="265"/>
      <c r="AE64" s="265"/>
      <c r="AF64" s="265"/>
      <c r="AG64" s="265"/>
      <c r="AH64" s="153"/>
    </row>
    <row r="65" spans="1:40" ht="19.5" customHeight="1">
      <c r="A65" s="52"/>
      <c r="B65" s="118"/>
      <c r="C65" s="119"/>
      <c r="D65" s="249"/>
      <c r="E65" s="250"/>
      <c r="F65" s="250"/>
      <c r="G65" s="250"/>
      <c r="H65" s="250"/>
      <c r="I65" s="251"/>
      <c r="J65" s="253"/>
      <c r="K65" s="254"/>
      <c r="L65" s="255"/>
      <c r="M65" s="253"/>
      <c r="N65" s="254"/>
      <c r="O65" s="255"/>
      <c r="P65" s="253"/>
      <c r="Q65" s="254"/>
      <c r="R65" s="255"/>
      <c r="S65" s="272">
        <f t="shared" si="0"/>
        <v>0</v>
      </c>
      <c r="T65" s="272"/>
      <c r="U65" s="272"/>
      <c r="V65" s="118"/>
      <c r="W65" s="266"/>
      <c r="X65" s="266"/>
      <c r="Y65" s="266"/>
      <c r="Z65" s="266"/>
      <c r="AA65" s="266"/>
      <c r="AB65" s="266"/>
      <c r="AC65" s="266"/>
      <c r="AD65" s="266"/>
      <c r="AE65" s="266"/>
      <c r="AF65" s="266"/>
      <c r="AG65" s="266"/>
      <c r="AH65" s="153"/>
    </row>
    <row r="66" spans="1:40" ht="19.5" customHeight="1">
      <c r="A66" s="52"/>
      <c r="B66" s="118"/>
      <c r="C66" s="119"/>
      <c r="D66" s="249"/>
      <c r="E66" s="250"/>
      <c r="F66" s="250"/>
      <c r="G66" s="250"/>
      <c r="H66" s="250"/>
      <c r="I66" s="251"/>
      <c r="J66" s="253"/>
      <c r="K66" s="254"/>
      <c r="L66" s="255"/>
      <c r="M66" s="253"/>
      <c r="N66" s="254"/>
      <c r="O66" s="255"/>
      <c r="P66" s="253"/>
      <c r="Q66" s="254"/>
      <c r="R66" s="255"/>
      <c r="S66" s="272">
        <f t="shared" si="0"/>
        <v>0</v>
      </c>
      <c r="T66" s="272"/>
      <c r="U66" s="272"/>
      <c r="V66" s="118"/>
      <c r="W66" s="379" t="s">
        <v>115</v>
      </c>
      <c r="X66" s="338"/>
      <c r="Y66" s="338"/>
      <c r="Z66" s="338"/>
      <c r="AA66" s="338"/>
      <c r="AB66" s="338"/>
      <c r="AC66" s="338"/>
      <c r="AD66" s="338"/>
      <c r="AE66" s="338"/>
      <c r="AF66" s="338"/>
      <c r="AG66" s="339"/>
      <c r="AH66" s="153"/>
    </row>
    <row r="67" spans="1:40" ht="19.5" customHeight="1" thickBot="1">
      <c r="A67" s="52"/>
      <c r="B67" s="118"/>
      <c r="C67" s="119"/>
      <c r="D67" s="249"/>
      <c r="E67" s="250"/>
      <c r="F67" s="250"/>
      <c r="G67" s="250"/>
      <c r="H67" s="250"/>
      <c r="I67" s="251"/>
      <c r="J67" s="253"/>
      <c r="K67" s="254"/>
      <c r="L67" s="255"/>
      <c r="M67" s="253"/>
      <c r="N67" s="254"/>
      <c r="O67" s="255"/>
      <c r="P67" s="253"/>
      <c r="Q67" s="254"/>
      <c r="R67" s="255"/>
      <c r="S67" s="294">
        <f t="shared" si="0"/>
        <v>0</v>
      </c>
      <c r="T67" s="294"/>
      <c r="U67" s="294"/>
      <c r="V67" s="118"/>
      <c r="W67" s="329"/>
      <c r="X67" s="330"/>
      <c r="Y67" s="330"/>
      <c r="Z67" s="330"/>
      <c r="AA67" s="330"/>
      <c r="AB67" s="330"/>
      <c r="AC67" s="330"/>
      <c r="AD67" s="330"/>
      <c r="AE67" s="330"/>
      <c r="AF67" s="330"/>
      <c r="AG67" s="331"/>
      <c r="AH67" s="153"/>
    </row>
    <row r="68" spans="1:40" ht="19.5" customHeight="1" thickBot="1">
      <c r="A68" s="52"/>
      <c r="B68" s="118"/>
      <c r="C68" s="119"/>
      <c r="D68" s="269" t="s">
        <v>34</v>
      </c>
      <c r="E68" s="270"/>
      <c r="F68" s="270"/>
      <c r="G68" s="270"/>
      <c r="H68" s="270"/>
      <c r="I68" s="271"/>
      <c r="J68" s="272">
        <f>SUM(J61:L67)</f>
        <v>0</v>
      </c>
      <c r="K68" s="272"/>
      <c r="L68" s="272"/>
      <c r="M68" s="272">
        <f>SUM(M61:O67)</f>
        <v>0</v>
      </c>
      <c r="N68" s="272"/>
      <c r="O68" s="272"/>
      <c r="P68" s="272">
        <f>SUM(P61:R67)</f>
        <v>0</v>
      </c>
      <c r="Q68" s="272"/>
      <c r="R68" s="246"/>
      <c r="S68" s="286">
        <f>SUM(S61:U67)</f>
        <v>0</v>
      </c>
      <c r="T68" s="287"/>
      <c r="U68" s="288"/>
      <c r="V68" s="118"/>
      <c r="W68" s="332"/>
      <c r="X68" s="333"/>
      <c r="Y68" s="333"/>
      <c r="Z68" s="333"/>
      <c r="AA68" s="333"/>
      <c r="AB68" s="333"/>
      <c r="AC68" s="333"/>
      <c r="AD68" s="333"/>
      <c r="AE68" s="333"/>
      <c r="AF68" s="333"/>
      <c r="AG68" s="334"/>
      <c r="AH68" s="153"/>
    </row>
    <row r="69" spans="1:40" ht="17.399999999999999" customHeight="1" thickBot="1">
      <c r="A69" s="52"/>
      <c r="B69" s="119"/>
      <c r="C69" s="119"/>
      <c r="D69" s="119"/>
      <c r="E69" s="119"/>
      <c r="F69" s="119"/>
      <c r="G69" s="119"/>
      <c r="H69" s="119"/>
      <c r="I69" s="119"/>
      <c r="J69" s="264" t="s">
        <v>35</v>
      </c>
      <c r="K69" s="264"/>
      <c r="L69" s="264"/>
      <c r="M69" s="264" t="s">
        <v>36</v>
      </c>
      <c r="N69" s="264"/>
      <c r="O69" s="264"/>
      <c r="P69" s="264"/>
      <c r="Q69" s="264"/>
      <c r="R69" s="264"/>
      <c r="S69" s="264" t="s">
        <v>37</v>
      </c>
      <c r="T69" s="264"/>
      <c r="U69" s="264"/>
      <c r="V69" s="119"/>
      <c r="W69" s="119"/>
      <c r="X69" s="119"/>
      <c r="Y69" s="119"/>
      <c r="Z69" s="119"/>
      <c r="AA69" s="119"/>
      <c r="AB69" s="119"/>
      <c r="AC69" s="119"/>
      <c r="AD69" s="119"/>
      <c r="AE69" s="119"/>
      <c r="AF69" s="119"/>
      <c r="AG69" s="119"/>
      <c r="AH69" s="153"/>
    </row>
    <row r="70" spans="1:40" ht="22.8" thickBot="1">
      <c r="A70" s="52"/>
      <c r="B70" s="119"/>
      <c r="C70" s="119"/>
      <c r="D70" s="119" t="s">
        <v>29</v>
      </c>
      <c r="E70" s="119"/>
      <c r="F70" s="119"/>
      <c r="G70" s="119"/>
      <c r="H70" s="119"/>
      <c r="I70" s="119"/>
      <c r="J70" s="195" t="s">
        <v>172</v>
      </c>
      <c r="K70" s="195"/>
      <c r="L70" s="195"/>
      <c r="M70" s="195"/>
      <c r="N70" s="195"/>
      <c r="O70" s="195"/>
      <c r="P70" s="195"/>
      <c r="Q70" s="195"/>
      <c r="R70" s="195"/>
      <c r="S70" s="195"/>
      <c r="T70" s="195"/>
      <c r="U70" s="195"/>
      <c r="V70" s="194"/>
      <c r="W70" s="119"/>
      <c r="X70" s="119"/>
      <c r="Y70" s="119"/>
      <c r="Z70" s="119"/>
      <c r="AA70" s="119"/>
      <c r="AB70" s="273" t="str">
        <f>IFERROR(ROUNDDOWN(G24*10/110*J68/S68,0)+ROUNDDOWN(G24*8/108*M68/S68,0),"")</f>
        <v/>
      </c>
      <c r="AC70" s="274"/>
      <c r="AD70" s="274"/>
      <c r="AE70" s="274"/>
      <c r="AF70" s="274"/>
      <c r="AG70" s="275"/>
      <c r="AH70" s="124"/>
      <c r="AI70" s="19"/>
      <c r="AJ70" s="20"/>
      <c r="AK70" s="20"/>
      <c r="AL70" s="21"/>
      <c r="AM70" s="32"/>
      <c r="AN70" s="21"/>
    </row>
    <row r="71" spans="1:40" ht="15" customHeight="1">
      <c r="A71" s="52"/>
      <c r="B71" s="119"/>
      <c r="C71" s="119"/>
      <c r="D71" s="119"/>
      <c r="E71" s="119"/>
      <c r="F71" s="119"/>
      <c r="G71" s="119"/>
      <c r="H71" s="119"/>
      <c r="I71" s="119"/>
      <c r="J71" s="195" t="s">
        <v>173</v>
      </c>
      <c r="K71" s="195"/>
      <c r="L71" s="195"/>
      <c r="M71" s="195"/>
      <c r="N71" s="195"/>
      <c r="O71" s="195"/>
      <c r="P71" s="195"/>
      <c r="Q71" s="195"/>
      <c r="R71" s="195"/>
      <c r="S71" s="195"/>
      <c r="T71" s="195"/>
      <c r="U71" s="195"/>
      <c r="V71" s="119"/>
      <c r="W71" s="119"/>
      <c r="X71" s="119"/>
      <c r="Y71" s="119"/>
      <c r="Z71" s="119"/>
      <c r="AA71" s="119"/>
      <c r="AB71" s="119"/>
      <c r="AC71" s="119"/>
      <c r="AD71" s="119"/>
      <c r="AE71" s="119"/>
      <c r="AF71" s="119"/>
      <c r="AG71" s="119"/>
      <c r="AH71" s="153"/>
      <c r="AI71" s="20"/>
      <c r="AJ71" s="33"/>
      <c r="AK71" s="20"/>
      <c r="AL71" s="21"/>
      <c r="AM71" s="21"/>
      <c r="AN71" s="21"/>
    </row>
    <row r="72" spans="1:40" ht="15.6" customHeight="1" thickBot="1">
      <c r="A72" s="52"/>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53"/>
    </row>
    <row r="73" spans="1:40" ht="38.4" customHeight="1" thickTop="1" thickBot="1">
      <c r="A73" s="52"/>
      <c r="B73" s="160"/>
      <c r="C73" s="133" t="s">
        <v>107</v>
      </c>
      <c r="D73" s="265" t="s">
        <v>69</v>
      </c>
      <c r="E73" s="265"/>
      <c r="F73" s="265"/>
      <c r="G73" s="265"/>
      <c r="H73" s="265"/>
      <c r="I73" s="265"/>
      <c r="J73" s="265"/>
      <c r="K73" s="265"/>
      <c r="L73" s="265"/>
      <c r="M73" s="265"/>
      <c r="N73" s="265"/>
      <c r="O73" s="265"/>
      <c r="P73" s="265"/>
      <c r="Q73" s="265"/>
      <c r="R73" s="265"/>
      <c r="S73" s="265"/>
      <c r="T73" s="265"/>
      <c r="U73" s="265"/>
      <c r="V73" s="265"/>
      <c r="W73" s="265"/>
      <c r="X73" s="265"/>
      <c r="Y73" s="265"/>
      <c r="Z73" s="292"/>
      <c r="AA73" s="292"/>
      <c r="AB73" s="292"/>
      <c r="AC73" s="292"/>
      <c r="AD73" s="292"/>
      <c r="AE73" s="292"/>
      <c r="AF73" s="119"/>
      <c r="AG73" s="119"/>
      <c r="AH73" s="153"/>
      <c r="AI73" s="34" t="s">
        <v>63</v>
      </c>
    </row>
    <row r="74" spans="1:40" ht="18.600000000000001" thickTop="1">
      <c r="A74" s="52"/>
      <c r="B74" s="119"/>
      <c r="C74" s="119"/>
      <c r="D74" s="119" t="s">
        <v>214</v>
      </c>
      <c r="E74" s="119"/>
      <c r="F74" s="119"/>
      <c r="G74" s="119"/>
      <c r="H74" s="119"/>
      <c r="I74" s="119"/>
      <c r="J74" s="119"/>
      <c r="K74" s="119"/>
      <c r="L74" s="119"/>
      <c r="M74" s="119"/>
      <c r="N74" s="119"/>
      <c r="O74" s="119"/>
      <c r="P74" s="119"/>
      <c r="Q74" s="119"/>
      <c r="R74" s="119"/>
      <c r="S74" s="119"/>
      <c r="T74" s="119"/>
      <c r="U74" s="119"/>
      <c r="V74" s="119"/>
      <c r="W74" s="119" t="s">
        <v>93</v>
      </c>
      <c r="X74" s="119"/>
      <c r="Y74" s="119"/>
      <c r="Z74" s="119"/>
      <c r="AA74" s="119"/>
      <c r="AB74" s="119"/>
      <c r="AC74" s="119"/>
      <c r="AD74" s="119"/>
      <c r="AE74" s="119"/>
      <c r="AF74" s="119"/>
      <c r="AG74" s="119"/>
      <c r="AH74" s="153"/>
      <c r="AI74" s="34" t="s">
        <v>70</v>
      </c>
    </row>
    <row r="75" spans="1:40" ht="18.600000000000001" thickBot="1">
      <c r="A75" s="52"/>
      <c r="B75" s="119"/>
      <c r="C75" s="119"/>
      <c r="D75" s="290" t="s">
        <v>30</v>
      </c>
      <c r="E75" s="290"/>
      <c r="F75" s="290"/>
      <c r="G75" s="290"/>
      <c r="H75" s="290"/>
      <c r="I75" s="290"/>
      <c r="J75" s="289" t="s">
        <v>31</v>
      </c>
      <c r="K75" s="290"/>
      <c r="L75" s="290"/>
      <c r="M75" s="289" t="s">
        <v>32</v>
      </c>
      <c r="N75" s="290"/>
      <c r="O75" s="290"/>
      <c r="P75" s="289" t="s">
        <v>33</v>
      </c>
      <c r="Q75" s="290"/>
      <c r="R75" s="290"/>
      <c r="S75" s="289" t="s">
        <v>34</v>
      </c>
      <c r="T75" s="290"/>
      <c r="U75" s="290"/>
      <c r="V75" s="119"/>
      <c r="W75" s="64" t="s">
        <v>88</v>
      </c>
      <c r="X75" s="64"/>
      <c r="Y75" s="64"/>
      <c r="Z75" s="63"/>
      <c r="AA75" s="63"/>
      <c r="AB75" s="63"/>
      <c r="AC75" s="63"/>
      <c r="AD75" s="63"/>
      <c r="AE75" s="63"/>
      <c r="AF75" s="63"/>
      <c r="AG75" s="63"/>
      <c r="AH75" s="153"/>
    </row>
    <row r="76" spans="1:40" ht="18.600000000000001" thickBot="1">
      <c r="A76" s="52"/>
      <c r="B76" s="119"/>
      <c r="C76" s="119"/>
      <c r="D76" s="290"/>
      <c r="E76" s="290"/>
      <c r="F76" s="290"/>
      <c r="G76" s="290"/>
      <c r="H76" s="290"/>
      <c r="I76" s="290"/>
      <c r="J76" s="290"/>
      <c r="K76" s="290"/>
      <c r="L76" s="290"/>
      <c r="M76" s="290"/>
      <c r="N76" s="290"/>
      <c r="O76" s="290"/>
      <c r="P76" s="290"/>
      <c r="Q76" s="290"/>
      <c r="R76" s="290"/>
      <c r="S76" s="290"/>
      <c r="T76" s="290"/>
      <c r="U76" s="290"/>
      <c r="V76" s="119"/>
      <c r="W76" s="192"/>
      <c r="X76" s="267" t="s">
        <v>95</v>
      </c>
      <c r="Y76" s="268"/>
      <c r="Z76" s="268"/>
      <c r="AA76" s="268"/>
      <c r="AB76" s="268"/>
      <c r="AC76" s="268"/>
      <c r="AD76" s="268"/>
      <c r="AE76" s="268"/>
      <c r="AF76" s="268"/>
      <c r="AG76" s="268"/>
      <c r="AH76" s="153"/>
    </row>
    <row r="77" spans="1:40">
      <c r="A77" s="52"/>
      <c r="B77" s="119"/>
      <c r="C77" s="119"/>
      <c r="D77" s="249"/>
      <c r="E77" s="250"/>
      <c r="F77" s="250"/>
      <c r="G77" s="250"/>
      <c r="H77" s="250"/>
      <c r="I77" s="251"/>
      <c r="J77" s="253"/>
      <c r="K77" s="254"/>
      <c r="L77" s="255"/>
      <c r="M77" s="253"/>
      <c r="N77" s="254"/>
      <c r="O77" s="255"/>
      <c r="P77" s="253"/>
      <c r="Q77" s="254"/>
      <c r="R77" s="255"/>
      <c r="S77" s="272">
        <f t="shared" ref="S77:S83" si="1">SUM(J77:R77)</f>
        <v>0</v>
      </c>
      <c r="T77" s="272"/>
      <c r="U77" s="272"/>
      <c r="V77" s="119"/>
      <c r="W77" s="68"/>
      <c r="X77" s="268"/>
      <c r="Y77" s="268"/>
      <c r="Z77" s="268"/>
      <c r="AA77" s="268"/>
      <c r="AB77" s="268"/>
      <c r="AC77" s="268"/>
      <c r="AD77" s="268"/>
      <c r="AE77" s="268"/>
      <c r="AF77" s="268"/>
      <c r="AG77" s="268"/>
      <c r="AH77" s="153"/>
    </row>
    <row r="78" spans="1:40">
      <c r="A78" s="52"/>
      <c r="B78" s="119"/>
      <c r="C78" s="119"/>
      <c r="D78" s="249"/>
      <c r="E78" s="250"/>
      <c r="F78" s="250"/>
      <c r="G78" s="250"/>
      <c r="H78" s="250"/>
      <c r="I78" s="251"/>
      <c r="J78" s="253"/>
      <c r="K78" s="254"/>
      <c r="L78" s="255"/>
      <c r="M78" s="253"/>
      <c r="N78" s="254"/>
      <c r="O78" s="255"/>
      <c r="P78" s="253"/>
      <c r="Q78" s="254"/>
      <c r="R78" s="255"/>
      <c r="S78" s="272">
        <f t="shared" si="1"/>
        <v>0</v>
      </c>
      <c r="T78" s="272"/>
      <c r="U78" s="272"/>
      <c r="V78" s="119"/>
      <c r="W78" s="66"/>
      <c r="X78" s="268"/>
      <c r="Y78" s="268"/>
      <c r="Z78" s="268"/>
      <c r="AA78" s="268"/>
      <c r="AB78" s="268"/>
      <c r="AC78" s="268"/>
      <c r="AD78" s="268"/>
      <c r="AE78" s="268"/>
      <c r="AF78" s="268"/>
      <c r="AG78" s="268"/>
      <c r="AH78" s="153"/>
    </row>
    <row r="79" spans="1:40">
      <c r="A79" s="52"/>
      <c r="B79" s="119"/>
      <c r="C79" s="119"/>
      <c r="D79" s="249"/>
      <c r="E79" s="250"/>
      <c r="F79" s="250"/>
      <c r="G79" s="250"/>
      <c r="H79" s="250"/>
      <c r="I79" s="251"/>
      <c r="J79" s="253"/>
      <c r="K79" s="254"/>
      <c r="L79" s="255"/>
      <c r="M79" s="253"/>
      <c r="N79" s="254"/>
      <c r="O79" s="255"/>
      <c r="P79" s="253"/>
      <c r="Q79" s="254"/>
      <c r="R79" s="255"/>
      <c r="S79" s="272">
        <f t="shared" si="1"/>
        <v>0</v>
      </c>
      <c r="T79" s="272"/>
      <c r="U79" s="272"/>
      <c r="V79" s="119"/>
      <c r="W79" s="66"/>
      <c r="X79" s="69"/>
      <c r="Y79" s="69"/>
      <c r="Z79" s="69"/>
      <c r="AA79" s="69"/>
      <c r="AB79" s="69"/>
      <c r="AC79" s="69"/>
      <c r="AD79" s="69"/>
      <c r="AE79" s="69"/>
      <c r="AF79" s="69"/>
      <c r="AG79" s="69"/>
      <c r="AH79" s="153"/>
    </row>
    <row r="80" spans="1:40">
      <c r="A80" s="52"/>
      <c r="B80" s="119"/>
      <c r="C80" s="119"/>
      <c r="D80" s="249"/>
      <c r="E80" s="250"/>
      <c r="F80" s="250"/>
      <c r="G80" s="250"/>
      <c r="H80" s="250"/>
      <c r="I80" s="251"/>
      <c r="J80" s="253"/>
      <c r="K80" s="254"/>
      <c r="L80" s="255"/>
      <c r="M80" s="253"/>
      <c r="N80" s="254"/>
      <c r="O80" s="255"/>
      <c r="P80" s="253"/>
      <c r="Q80" s="254"/>
      <c r="R80" s="255"/>
      <c r="S80" s="272">
        <f t="shared" si="1"/>
        <v>0</v>
      </c>
      <c r="T80" s="272"/>
      <c r="U80" s="272"/>
      <c r="V80" s="119"/>
      <c r="W80" s="261" t="s">
        <v>200</v>
      </c>
      <c r="X80" s="261"/>
      <c r="Y80" s="261"/>
      <c r="Z80" s="261"/>
      <c r="AA80" s="261"/>
      <c r="AB80" s="261"/>
      <c r="AC80" s="261"/>
      <c r="AD80" s="261"/>
      <c r="AE80" s="261"/>
      <c r="AF80" s="261"/>
      <c r="AG80" s="261"/>
      <c r="AH80" s="153"/>
    </row>
    <row r="81" spans="1:35">
      <c r="A81" s="52"/>
      <c r="B81" s="119"/>
      <c r="C81" s="119"/>
      <c r="D81" s="249"/>
      <c r="E81" s="250"/>
      <c r="F81" s="250"/>
      <c r="G81" s="250"/>
      <c r="H81" s="250"/>
      <c r="I81" s="251"/>
      <c r="J81" s="253"/>
      <c r="K81" s="254"/>
      <c r="L81" s="255"/>
      <c r="M81" s="253"/>
      <c r="N81" s="254"/>
      <c r="O81" s="255"/>
      <c r="P81" s="253"/>
      <c r="Q81" s="254"/>
      <c r="R81" s="255"/>
      <c r="S81" s="272">
        <f t="shared" si="1"/>
        <v>0</v>
      </c>
      <c r="T81" s="272"/>
      <c r="U81" s="272"/>
      <c r="V81" s="119"/>
      <c r="W81" s="262"/>
      <c r="X81" s="262"/>
      <c r="Y81" s="262"/>
      <c r="Z81" s="262"/>
      <c r="AA81" s="262"/>
      <c r="AB81" s="262"/>
      <c r="AC81" s="262"/>
      <c r="AD81" s="262"/>
      <c r="AE81" s="262"/>
      <c r="AF81" s="262"/>
      <c r="AG81" s="262"/>
      <c r="AH81" s="153"/>
    </row>
    <row r="82" spans="1:35">
      <c r="A82" s="52"/>
      <c r="B82" s="119"/>
      <c r="C82" s="119"/>
      <c r="D82" s="249"/>
      <c r="E82" s="250"/>
      <c r="F82" s="250"/>
      <c r="G82" s="250"/>
      <c r="H82" s="250"/>
      <c r="I82" s="251"/>
      <c r="J82" s="253"/>
      <c r="K82" s="254"/>
      <c r="L82" s="255"/>
      <c r="M82" s="253"/>
      <c r="N82" s="254"/>
      <c r="O82" s="255"/>
      <c r="P82" s="253"/>
      <c r="Q82" s="254"/>
      <c r="R82" s="255"/>
      <c r="S82" s="272">
        <f t="shared" si="1"/>
        <v>0</v>
      </c>
      <c r="T82" s="272"/>
      <c r="U82" s="272"/>
      <c r="V82" s="119"/>
      <c r="W82" s="386" t="s">
        <v>115</v>
      </c>
      <c r="X82" s="341"/>
      <c r="Y82" s="341"/>
      <c r="Z82" s="341"/>
      <c r="AA82" s="341"/>
      <c r="AB82" s="341"/>
      <c r="AC82" s="341"/>
      <c r="AD82" s="341"/>
      <c r="AE82" s="341"/>
      <c r="AF82" s="341"/>
      <c r="AG82" s="342"/>
      <c r="AH82" s="153"/>
    </row>
    <row r="83" spans="1:35">
      <c r="A83" s="52"/>
      <c r="B83" s="119"/>
      <c r="C83" s="119"/>
      <c r="D83" s="249"/>
      <c r="E83" s="250"/>
      <c r="F83" s="250"/>
      <c r="G83" s="250"/>
      <c r="H83" s="250"/>
      <c r="I83" s="251"/>
      <c r="J83" s="253"/>
      <c r="K83" s="254"/>
      <c r="L83" s="255"/>
      <c r="M83" s="253"/>
      <c r="N83" s="254"/>
      <c r="O83" s="255"/>
      <c r="P83" s="253"/>
      <c r="Q83" s="254"/>
      <c r="R83" s="255"/>
      <c r="S83" s="272">
        <f t="shared" si="1"/>
        <v>0</v>
      </c>
      <c r="T83" s="272"/>
      <c r="U83" s="272"/>
      <c r="V83" s="119"/>
      <c r="W83" s="329"/>
      <c r="X83" s="330"/>
      <c r="Y83" s="330"/>
      <c r="Z83" s="330"/>
      <c r="AA83" s="330"/>
      <c r="AB83" s="330"/>
      <c r="AC83" s="330"/>
      <c r="AD83" s="330"/>
      <c r="AE83" s="330"/>
      <c r="AF83" s="330"/>
      <c r="AG83" s="331"/>
      <c r="AH83" s="153"/>
    </row>
    <row r="84" spans="1:35">
      <c r="A84" s="52"/>
      <c r="B84" s="119"/>
      <c r="C84" s="119"/>
      <c r="D84" s="269" t="s">
        <v>34</v>
      </c>
      <c r="E84" s="270"/>
      <c r="F84" s="270"/>
      <c r="G84" s="270"/>
      <c r="H84" s="270"/>
      <c r="I84" s="271"/>
      <c r="J84" s="272">
        <f>SUM(J77:L83)</f>
        <v>0</v>
      </c>
      <c r="K84" s="272"/>
      <c r="L84" s="272"/>
      <c r="M84" s="272">
        <f>SUM(M77:O83)</f>
        <v>0</v>
      </c>
      <c r="N84" s="272"/>
      <c r="O84" s="272"/>
      <c r="P84" s="272">
        <f t="shared" ref="P84" si="2">SUM(P77:R83)</f>
        <v>0</v>
      </c>
      <c r="Q84" s="272"/>
      <c r="R84" s="272"/>
      <c r="S84" s="272">
        <f t="shared" ref="S84" si="3">SUM(S77:U83)</f>
        <v>0</v>
      </c>
      <c r="T84" s="272"/>
      <c r="U84" s="272"/>
      <c r="V84" s="119"/>
      <c r="W84" s="332"/>
      <c r="X84" s="333"/>
      <c r="Y84" s="333"/>
      <c r="Z84" s="333"/>
      <c r="AA84" s="333"/>
      <c r="AB84" s="333"/>
      <c r="AC84" s="333"/>
      <c r="AD84" s="333"/>
      <c r="AE84" s="333"/>
      <c r="AF84" s="333"/>
      <c r="AG84" s="334"/>
      <c r="AH84" s="153"/>
    </row>
    <row r="85" spans="1:35">
      <c r="A85" s="52"/>
      <c r="B85" s="119"/>
      <c r="C85" s="119"/>
      <c r="D85" s="119"/>
      <c r="E85" s="119"/>
      <c r="F85" s="119"/>
      <c r="G85" s="119"/>
      <c r="H85" s="119"/>
      <c r="I85" s="119"/>
      <c r="J85" s="264" t="s">
        <v>179</v>
      </c>
      <c r="K85" s="264"/>
      <c r="L85" s="264"/>
      <c r="M85" s="264" t="s">
        <v>180</v>
      </c>
      <c r="N85" s="264"/>
      <c r="O85" s="264"/>
      <c r="P85" s="264"/>
      <c r="Q85" s="264"/>
      <c r="R85" s="264"/>
      <c r="S85" s="276" t="s">
        <v>181</v>
      </c>
      <c r="T85" s="276"/>
      <c r="U85" s="276"/>
      <c r="V85" s="119"/>
      <c r="W85" s="119"/>
      <c r="X85" s="119"/>
      <c r="Y85" s="119"/>
      <c r="Z85" s="119"/>
      <c r="AA85" s="119"/>
      <c r="AB85" s="119"/>
      <c r="AC85" s="119"/>
      <c r="AD85" s="119"/>
      <c r="AE85" s="119"/>
      <c r="AF85" s="119"/>
      <c r="AG85" s="119"/>
      <c r="AH85" s="153"/>
    </row>
    <row r="86" spans="1:35" ht="10.199999999999999" customHeight="1">
      <c r="A86" s="52"/>
      <c r="B86" s="119"/>
      <c r="C86" s="119"/>
      <c r="D86" s="119"/>
      <c r="E86" s="119"/>
      <c r="F86" s="119"/>
      <c r="G86" s="119"/>
      <c r="H86" s="119"/>
      <c r="I86" s="119"/>
      <c r="J86" s="118"/>
      <c r="K86" s="118"/>
      <c r="L86" s="118"/>
      <c r="M86" s="118"/>
      <c r="N86" s="118"/>
      <c r="O86" s="118"/>
      <c r="P86" s="118"/>
      <c r="Q86" s="118"/>
      <c r="R86" s="118"/>
      <c r="S86" s="118"/>
      <c r="T86" s="118"/>
      <c r="U86" s="118"/>
      <c r="V86" s="119"/>
      <c r="W86" s="119"/>
      <c r="X86" s="119"/>
      <c r="Y86" s="119"/>
      <c r="Z86" s="119"/>
      <c r="AA86" s="119"/>
      <c r="AB86" s="119"/>
      <c r="AC86" s="119"/>
      <c r="AD86" s="119"/>
      <c r="AE86" s="119"/>
      <c r="AF86" s="119"/>
      <c r="AG86" s="119"/>
      <c r="AH86" s="153"/>
    </row>
    <row r="87" spans="1:35" ht="18.600000000000001" thickBot="1">
      <c r="A87" s="52"/>
      <c r="B87" s="119"/>
      <c r="C87" s="119"/>
      <c r="D87" s="212" t="s">
        <v>29</v>
      </c>
      <c r="E87" s="212"/>
      <c r="F87" s="212"/>
      <c r="G87" s="212"/>
      <c r="H87" s="212"/>
      <c r="I87" s="212"/>
      <c r="J87" s="212" t="s">
        <v>182</v>
      </c>
      <c r="K87" s="212"/>
      <c r="L87" s="212"/>
      <c r="M87" s="212"/>
      <c r="N87" s="212"/>
      <c r="O87" s="212"/>
      <c r="P87" s="212"/>
      <c r="Q87" s="212"/>
      <c r="R87" s="212"/>
      <c r="S87" s="212"/>
      <c r="T87" s="212"/>
      <c r="U87" s="212"/>
      <c r="V87" s="119"/>
      <c r="W87" s="119"/>
      <c r="X87" s="119"/>
      <c r="Y87" s="119"/>
      <c r="Z87" s="119"/>
      <c r="AA87" s="119"/>
      <c r="AB87" s="119"/>
      <c r="AC87" s="119"/>
      <c r="AD87" s="119"/>
      <c r="AE87" s="119"/>
      <c r="AF87" s="119"/>
      <c r="AG87" s="119"/>
      <c r="AH87" s="153"/>
    </row>
    <row r="88" spans="1:35" ht="22.8" thickBot="1">
      <c r="A88" s="52"/>
      <c r="B88" s="119"/>
      <c r="C88" s="119"/>
      <c r="D88" s="212"/>
      <c r="E88" s="212"/>
      <c r="F88" s="212"/>
      <c r="G88" s="212"/>
      <c r="H88" s="212"/>
      <c r="I88" s="212"/>
      <c r="J88" s="212" t="s">
        <v>183</v>
      </c>
      <c r="K88" s="212"/>
      <c r="L88" s="212"/>
      <c r="M88" s="212"/>
      <c r="N88" s="212"/>
      <c r="O88" s="212"/>
      <c r="P88" s="212"/>
      <c r="Q88" s="212"/>
      <c r="R88" s="212"/>
      <c r="S88" s="212"/>
      <c r="T88" s="212"/>
      <c r="U88" s="212"/>
      <c r="V88" s="119"/>
      <c r="W88" s="119"/>
      <c r="X88" s="119"/>
      <c r="Y88" s="119"/>
      <c r="Z88" s="119"/>
      <c r="AA88" s="119"/>
      <c r="AB88" s="273" t="str">
        <f>IFERROR(ROUNDDOWN(G24*10/110*J53*J84/S84,0)+ROUNDDOWN(G24*8/108*J53*M84/S84,0),"")</f>
        <v/>
      </c>
      <c r="AC88" s="274"/>
      <c r="AD88" s="274"/>
      <c r="AE88" s="274"/>
      <c r="AF88" s="274"/>
      <c r="AG88" s="275"/>
      <c r="AH88" s="124"/>
    </row>
    <row r="89" spans="1:35" ht="9.9" customHeight="1">
      <c r="A89" s="52"/>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53"/>
    </row>
    <row r="90" spans="1:35" ht="9.9" customHeight="1" thickBot="1">
      <c r="A90" s="52"/>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53"/>
    </row>
    <row r="91" spans="1:35" ht="36.6" customHeight="1" thickTop="1" thickBot="1">
      <c r="A91" s="52"/>
      <c r="B91" s="160"/>
      <c r="C91" s="136" t="s">
        <v>108</v>
      </c>
      <c r="D91" s="265" t="s">
        <v>68</v>
      </c>
      <c r="E91" s="291"/>
      <c r="F91" s="291"/>
      <c r="G91" s="291"/>
      <c r="H91" s="291"/>
      <c r="I91" s="291"/>
      <c r="J91" s="291"/>
      <c r="K91" s="291"/>
      <c r="L91" s="291"/>
      <c r="M91" s="291"/>
      <c r="N91" s="291"/>
      <c r="O91" s="291"/>
      <c r="P91" s="291"/>
      <c r="Q91" s="291"/>
      <c r="R91" s="291"/>
      <c r="S91" s="291"/>
      <c r="T91" s="291"/>
      <c r="U91" s="291"/>
      <c r="V91" s="291"/>
      <c r="W91" s="291"/>
      <c r="X91" s="291"/>
      <c r="Y91" s="291"/>
      <c r="Z91" s="291"/>
      <c r="AA91" s="292"/>
      <c r="AB91" s="292"/>
      <c r="AC91" s="292"/>
      <c r="AD91" s="292"/>
      <c r="AE91" s="292"/>
      <c r="AF91" s="119"/>
      <c r="AG91" s="119"/>
      <c r="AH91" s="153"/>
      <c r="AI91" s="34" t="s">
        <v>63</v>
      </c>
    </row>
    <row r="92" spans="1:35" ht="18.600000000000001" thickTop="1">
      <c r="A92" s="52"/>
      <c r="B92" s="119"/>
      <c r="C92" s="119"/>
      <c r="D92" s="119" t="s">
        <v>214</v>
      </c>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53"/>
      <c r="AI92" s="34" t="s">
        <v>70</v>
      </c>
    </row>
    <row r="93" spans="1:35">
      <c r="A93" s="52"/>
      <c r="B93" s="119"/>
      <c r="C93" s="119"/>
      <c r="D93" s="277" t="s">
        <v>30</v>
      </c>
      <c r="E93" s="278"/>
      <c r="F93" s="278"/>
      <c r="G93" s="278"/>
      <c r="H93" s="278"/>
      <c r="I93" s="279"/>
      <c r="J93" s="290" t="s">
        <v>38</v>
      </c>
      <c r="K93" s="290"/>
      <c r="L93" s="290"/>
      <c r="M93" s="290"/>
      <c r="N93" s="290"/>
      <c r="O93" s="290"/>
      <c r="P93" s="290"/>
      <c r="Q93" s="290"/>
      <c r="R93" s="290"/>
      <c r="S93" s="290" t="s">
        <v>39</v>
      </c>
      <c r="T93" s="290"/>
      <c r="U93" s="290"/>
      <c r="V93" s="290"/>
      <c r="W93" s="290"/>
      <c r="X93" s="290"/>
      <c r="Y93" s="290"/>
      <c r="Z93" s="290"/>
      <c r="AA93" s="290"/>
      <c r="AB93" s="289" t="s">
        <v>33</v>
      </c>
      <c r="AC93" s="290"/>
      <c r="AD93" s="290"/>
      <c r="AE93" s="290" t="s">
        <v>34</v>
      </c>
      <c r="AF93" s="290"/>
      <c r="AG93" s="290"/>
      <c r="AH93" s="121"/>
    </row>
    <row r="94" spans="1:35">
      <c r="A94" s="52"/>
      <c r="B94" s="119"/>
      <c r="C94" s="119"/>
      <c r="D94" s="280"/>
      <c r="E94" s="281"/>
      <c r="F94" s="281"/>
      <c r="G94" s="281"/>
      <c r="H94" s="281"/>
      <c r="I94" s="282"/>
      <c r="J94" s="289" t="s">
        <v>40</v>
      </c>
      <c r="K94" s="290"/>
      <c r="L94" s="290"/>
      <c r="M94" s="289" t="s">
        <v>41</v>
      </c>
      <c r="N94" s="290"/>
      <c r="O94" s="290"/>
      <c r="P94" s="289" t="s">
        <v>42</v>
      </c>
      <c r="Q94" s="290"/>
      <c r="R94" s="290"/>
      <c r="S94" s="289" t="s">
        <v>40</v>
      </c>
      <c r="T94" s="290"/>
      <c r="U94" s="290"/>
      <c r="V94" s="289" t="s">
        <v>41</v>
      </c>
      <c r="W94" s="290"/>
      <c r="X94" s="290"/>
      <c r="Y94" s="289" t="s">
        <v>42</v>
      </c>
      <c r="Z94" s="290"/>
      <c r="AA94" s="290"/>
      <c r="AB94" s="290"/>
      <c r="AC94" s="290"/>
      <c r="AD94" s="290"/>
      <c r="AE94" s="290"/>
      <c r="AF94" s="290"/>
      <c r="AG94" s="290"/>
      <c r="AH94" s="121"/>
    </row>
    <row r="95" spans="1:35">
      <c r="A95" s="52"/>
      <c r="B95" s="119"/>
      <c r="C95" s="119"/>
      <c r="D95" s="283"/>
      <c r="E95" s="284"/>
      <c r="F95" s="284"/>
      <c r="G95" s="284"/>
      <c r="H95" s="284"/>
      <c r="I95" s="285"/>
      <c r="J95" s="290"/>
      <c r="K95" s="290"/>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121"/>
    </row>
    <row r="96" spans="1:35">
      <c r="A96" s="52"/>
      <c r="B96" s="119"/>
      <c r="C96" s="119"/>
      <c r="D96" s="249"/>
      <c r="E96" s="250"/>
      <c r="F96" s="250"/>
      <c r="G96" s="250"/>
      <c r="H96" s="250"/>
      <c r="I96" s="251"/>
      <c r="J96" s="263"/>
      <c r="K96" s="263"/>
      <c r="L96" s="263"/>
      <c r="M96" s="263"/>
      <c r="N96" s="263"/>
      <c r="O96" s="263"/>
      <c r="P96" s="263"/>
      <c r="Q96" s="263"/>
      <c r="R96" s="263"/>
      <c r="S96" s="263"/>
      <c r="T96" s="263"/>
      <c r="U96" s="263"/>
      <c r="V96" s="263"/>
      <c r="W96" s="263"/>
      <c r="X96" s="263"/>
      <c r="Y96" s="263"/>
      <c r="Z96" s="263"/>
      <c r="AA96" s="263"/>
      <c r="AB96" s="263"/>
      <c r="AC96" s="263"/>
      <c r="AD96" s="263"/>
      <c r="AE96" s="246">
        <f>SUM(J96:AD96)</f>
        <v>0</v>
      </c>
      <c r="AF96" s="247"/>
      <c r="AG96" s="248"/>
      <c r="AH96" s="124"/>
    </row>
    <row r="97" spans="1:37">
      <c r="A97" s="52"/>
      <c r="B97" s="119"/>
      <c r="C97" s="119"/>
      <c r="D97" s="249"/>
      <c r="E97" s="250"/>
      <c r="F97" s="250"/>
      <c r="G97" s="250"/>
      <c r="H97" s="250"/>
      <c r="I97" s="251"/>
      <c r="J97" s="263"/>
      <c r="K97" s="263"/>
      <c r="L97" s="263"/>
      <c r="M97" s="263"/>
      <c r="N97" s="263"/>
      <c r="O97" s="263"/>
      <c r="P97" s="263"/>
      <c r="Q97" s="263"/>
      <c r="R97" s="263"/>
      <c r="S97" s="263"/>
      <c r="T97" s="263"/>
      <c r="U97" s="263"/>
      <c r="V97" s="263"/>
      <c r="W97" s="263"/>
      <c r="X97" s="263"/>
      <c r="Y97" s="263"/>
      <c r="Z97" s="263"/>
      <c r="AA97" s="263"/>
      <c r="AB97" s="263"/>
      <c r="AC97" s="263"/>
      <c r="AD97" s="263"/>
      <c r="AE97" s="246">
        <f t="shared" ref="AE97:AE102" si="4">SUM(J97:AD97)</f>
        <v>0</v>
      </c>
      <c r="AF97" s="247"/>
      <c r="AG97" s="248"/>
      <c r="AH97" s="124"/>
    </row>
    <row r="98" spans="1:37">
      <c r="A98" s="52"/>
      <c r="B98" s="119"/>
      <c r="C98" s="119"/>
      <c r="D98" s="249"/>
      <c r="E98" s="250"/>
      <c r="F98" s="250"/>
      <c r="G98" s="250"/>
      <c r="H98" s="250"/>
      <c r="I98" s="251"/>
      <c r="J98" s="263"/>
      <c r="K98" s="263"/>
      <c r="L98" s="263"/>
      <c r="M98" s="263"/>
      <c r="N98" s="263"/>
      <c r="O98" s="263"/>
      <c r="P98" s="263"/>
      <c r="Q98" s="263"/>
      <c r="R98" s="263"/>
      <c r="S98" s="263"/>
      <c r="T98" s="263"/>
      <c r="U98" s="263"/>
      <c r="V98" s="263"/>
      <c r="W98" s="263"/>
      <c r="X98" s="263"/>
      <c r="Y98" s="263"/>
      <c r="Z98" s="263"/>
      <c r="AA98" s="263"/>
      <c r="AB98" s="263"/>
      <c r="AC98" s="263"/>
      <c r="AD98" s="263"/>
      <c r="AE98" s="246">
        <f t="shared" si="4"/>
        <v>0</v>
      </c>
      <c r="AF98" s="247"/>
      <c r="AG98" s="248"/>
      <c r="AH98" s="124"/>
    </row>
    <row r="99" spans="1:37">
      <c r="A99" s="52"/>
      <c r="B99" s="119"/>
      <c r="C99" s="119"/>
      <c r="D99" s="249"/>
      <c r="E99" s="250"/>
      <c r="F99" s="250"/>
      <c r="G99" s="250"/>
      <c r="H99" s="250"/>
      <c r="I99" s="251"/>
      <c r="J99" s="263"/>
      <c r="K99" s="263"/>
      <c r="L99" s="263"/>
      <c r="M99" s="263"/>
      <c r="N99" s="263"/>
      <c r="O99" s="263"/>
      <c r="P99" s="263"/>
      <c r="Q99" s="263"/>
      <c r="R99" s="263"/>
      <c r="S99" s="263"/>
      <c r="T99" s="263"/>
      <c r="U99" s="263"/>
      <c r="V99" s="263"/>
      <c r="W99" s="263"/>
      <c r="X99" s="263"/>
      <c r="Y99" s="263"/>
      <c r="Z99" s="263"/>
      <c r="AA99" s="263"/>
      <c r="AB99" s="263"/>
      <c r="AC99" s="263"/>
      <c r="AD99" s="263"/>
      <c r="AE99" s="246">
        <f t="shared" si="4"/>
        <v>0</v>
      </c>
      <c r="AF99" s="247"/>
      <c r="AG99" s="248"/>
      <c r="AH99" s="124"/>
    </row>
    <row r="100" spans="1:37">
      <c r="A100" s="52"/>
      <c r="B100" s="119"/>
      <c r="C100" s="119"/>
      <c r="D100" s="249"/>
      <c r="E100" s="250"/>
      <c r="F100" s="250"/>
      <c r="G100" s="250"/>
      <c r="H100" s="250"/>
      <c r="I100" s="251"/>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46">
        <f t="shared" si="4"/>
        <v>0</v>
      </c>
      <c r="AF100" s="247"/>
      <c r="AG100" s="248"/>
      <c r="AH100" s="124"/>
    </row>
    <row r="101" spans="1:37">
      <c r="A101" s="52"/>
      <c r="B101" s="119"/>
      <c r="C101" s="119"/>
      <c r="D101" s="249"/>
      <c r="E101" s="250"/>
      <c r="F101" s="250"/>
      <c r="G101" s="250"/>
      <c r="H101" s="250"/>
      <c r="I101" s="251"/>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46">
        <f t="shared" si="4"/>
        <v>0</v>
      </c>
      <c r="AF101" s="247"/>
      <c r="AG101" s="248"/>
      <c r="AH101" s="124"/>
    </row>
    <row r="102" spans="1:37">
      <c r="A102" s="52"/>
      <c r="B102" s="119"/>
      <c r="C102" s="119"/>
      <c r="D102" s="249"/>
      <c r="E102" s="250"/>
      <c r="F102" s="250"/>
      <c r="G102" s="250"/>
      <c r="H102" s="250"/>
      <c r="I102" s="251"/>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46">
        <f t="shared" si="4"/>
        <v>0</v>
      </c>
      <c r="AF102" s="247"/>
      <c r="AG102" s="248"/>
      <c r="AH102" s="124"/>
    </row>
    <row r="103" spans="1:37">
      <c r="A103" s="52"/>
      <c r="B103" s="119"/>
      <c r="C103" s="119"/>
      <c r="D103" s="269" t="s">
        <v>34</v>
      </c>
      <c r="E103" s="270"/>
      <c r="F103" s="270"/>
      <c r="G103" s="270"/>
      <c r="H103" s="270"/>
      <c r="I103" s="271"/>
      <c r="J103" s="246">
        <f>SUM(J96:L102)</f>
        <v>0</v>
      </c>
      <c r="K103" s="247"/>
      <c r="L103" s="248"/>
      <c r="M103" s="246">
        <f t="shared" ref="M103" si="5">SUM(M96:O102)</f>
        <v>0</v>
      </c>
      <c r="N103" s="247"/>
      <c r="O103" s="248"/>
      <c r="P103" s="246">
        <f t="shared" ref="P103" si="6">SUM(P96:R102)</f>
        <v>0</v>
      </c>
      <c r="Q103" s="247"/>
      <c r="R103" s="248"/>
      <c r="S103" s="246">
        <f t="shared" ref="S103" si="7">SUM(S96:U102)</f>
        <v>0</v>
      </c>
      <c r="T103" s="247"/>
      <c r="U103" s="248"/>
      <c r="V103" s="246">
        <f t="shared" ref="V103" si="8">SUM(V96:X102)</f>
        <v>0</v>
      </c>
      <c r="W103" s="247"/>
      <c r="X103" s="248"/>
      <c r="Y103" s="246">
        <f t="shared" ref="Y103" si="9">SUM(Y96:AA102)</f>
        <v>0</v>
      </c>
      <c r="Z103" s="247"/>
      <c r="AA103" s="248"/>
      <c r="AB103" s="246">
        <f t="shared" ref="AB103" si="10">SUM(AB96:AD102)</f>
        <v>0</v>
      </c>
      <c r="AC103" s="247"/>
      <c r="AD103" s="248"/>
      <c r="AE103" s="246">
        <f t="shared" ref="AE103" si="11">SUM(AE96:AG102)</f>
        <v>0</v>
      </c>
      <c r="AF103" s="247"/>
      <c r="AG103" s="248"/>
      <c r="AH103" s="124"/>
    </row>
    <row r="104" spans="1:37">
      <c r="A104" s="52"/>
      <c r="B104" s="119"/>
      <c r="C104" s="119"/>
      <c r="D104" s="119"/>
      <c r="E104" s="119"/>
      <c r="F104" s="119"/>
      <c r="G104" s="119"/>
      <c r="H104" s="119"/>
      <c r="I104" s="119"/>
      <c r="J104" s="264" t="s">
        <v>184</v>
      </c>
      <c r="K104" s="264"/>
      <c r="L104" s="264"/>
      <c r="M104" s="264" t="s">
        <v>185</v>
      </c>
      <c r="N104" s="264"/>
      <c r="O104" s="264"/>
      <c r="P104" s="212"/>
      <c r="Q104" s="212"/>
      <c r="R104" s="212"/>
      <c r="S104" s="264" t="s">
        <v>186</v>
      </c>
      <c r="T104" s="264"/>
      <c r="U104" s="264"/>
      <c r="V104" s="264" t="s">
        <v>187</v>
      </c>
      <c r="W104" s="264"/>
      <c r="X104" s="264"/>
      <c r="Y104" s="212"/>
      <c r="Z104" s="212"/>
      <c r="AA104" s="212"/>
      <c r="AB104" s="212"/>
      <c r="AC104" s="212"/>
      <c r="AD104" s="212"/>
      <c r="AE104" s="264" t="s">
        <v>188</v>
      </c>
      <c r="AF104" s="264"/>
      <c r="AG104" s="264"/>
      <c r="AH104" s="121"/>
    </row>
    <row r="105" spans="1:37">
      <c r="A105" s="52"/>
      <c r="B105" s="119"/>
      <c r="C105" s="119"/>
      <c r="D105" s="119"/>
      <c r="E105" s="119"/>
      <c r="F105" s="119"/>
      <c r="G105" s="119"/>
      <c r="H105" s="119"/>
      <c r="I105" s="119"/>
      <c r="J105" s="118"/>
      <c r="K105" s="118"/>
      <c r="L105" s="118"/>
      <c r="M105" s="118"/>
      <c r="N105" s="118"/>
      <c r="O105" s="118"/>
      <c r="P105" s="119"/>
      <c r="Q105" s="119"/>
      <c r="R105" s="119"/>
      <c r="S105" s="118"/>
      <c r="T105" s="118"/>
      <c r="U105" s="118"/>
      <c r="V105" s="118"/>
      <c r="W105" s="118"/>
      <c r="X105" s="118"/>
      <c r="Y105" s="119"/>
      <c r="Z105" s="119"/>
      <c r="AA105" s="119"/>
      <c r="AB105" s="119"/>
      <c r="AC105" s="119"/>
      <c r="AD105" s="119"/>
      <c r="AE105" s="118"/>
      <c r="AF105" s="118"/>
      <c r="AG105" s="118"/>
      <c r="AH105" s="121"/>
    </row>
    <row r="106" spans="1:37">
      <c r="A106" s="52"/>
      <c r="B106" s="119"/>
      <c r="C106" s="119"/>
      <c r="D106" s="212" t="s">
        <v>29</v>
      </c>
      <c r="E106" s="212"/>
      <c r="F106" s="212"/>
      <c r="G106" s="212"/>
      <c r="H106" s="212"/>
      <c r="I106" s="212"/>
      <c r="J106" s="132" t="s">
        <v>189</v>
      </c>
      <c r="K106" s="212"/>
      <c r="L106" s="212"/>
      <c r="M106" s="212"/>
      <c r="N106" s="212"/>
      <c r="O106" s="212"/>
      <c r="P106" s="212"/>
      <c r="Q106" s="212"/>
      <c r="R106" s="212"/>
      <c r="S106" s="212"/>
      <c r="T106" s="212"/>
      <c r="U106" s="212"/>
      <c r="V106" s="212"/>
      <c r="W106" s="212"/>
      <c r="X106" s="212"/>
      <c r="Y106" s="212"/>
      <c r="Z106" s="212"/>
      <c r="AA106" s="212"/>
      <c r="AB106" s="212"/>
      <c r="AC106" s="119"/>
      <c r="AD106" s="119"/>
      <c r="AE106" s="119"/>
      <c r="AF106" s="119"/>
      <c r="AG106" s="119"/>
      <c r="AH106" s="153"/>
    </row>
    <row r="107" spans="1:37" ht="18.600000000000001" thickBot="1">
      <c r="A107" s="52"/>
      <c r="B107" s="119"/>
      <c r="C107" s="119"/>
      <c r="D107" s="212"/>
      <c r="E107" s="212"/>
      <c r="F107" s="212"/>
      <c r="G107" s="212"/>
      <c r="H107" s="212"/>
      <c r="I107" s="212"/>
      <c r="J107" s="132" t="s">
        <v>190</v>
      </c>
      <c r="K107" s="212"/>
      <c r="L107" s="212"/>
      <c r="M107" s="212"/>
      <c r="N107" s="212"/>
      <c r="O107" s="212"/>
      <c r="P107" s="212"/>
      <c r="Q107" s="212"/>
      <c r="R107" s="212"/>
      <c r="S107" s="212"/>
      <c r="T107" s="212"/>
      <c r="U107" s="212"/>
      <c r="V107" s="212"/>
      <c r="W107" s="212"/>
      <c r="X107" s="212"/>
      <c r="Y107" s="212"/>
      <c r="Z107" s="212"/>
      <c r="AA107" s="212"/>
      <c r="AB107" s="212"/>
      <c r="AC107" s="119"/>
      <c r="AD107" s="119"/>
      <c r="AE107" s="119"/>
      <c r="AF107" s="119"/>
      <c r="AG107" s="119"/>
      <c r="AH107" s="153"/>
    </row>
    <row r="108" spans="1:37" ht="22.8" thickBot="1">
      <c r="A108" s="52"/>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273" t="str">
        <f>IFERROR((ROUNDDOWN(G24*10/110*J103/AE103,0)+ROUNDDOWN(G24*10/110*J53*M103/AE103,0))+(ROUNDDOWN(G24*8/108*S103/AE103,0)+ROUNDDOWN(G24*8/108*J53*V103/AE103,0)),"")</f>
        <v/>
      </c>
      <c r="AC108" s="274"/>
      <c r="AD108" s="274"/>
      <c r="AE108" s="274"/>
      <c r="AF108" s="274"/>
      <c r="AG108" s="275"/>
      <c r="AH108" s="124"/>
      <c r="AI108" s="26" t="str">
        <f>IF(OR(B29="○",B32="○",B35="○",B37="○",B39="○"),0,IF(B57="○",AB70,IF(B73="○",AB88,IF(B91="○",AB108,"（計算シートより自動転記）"))))</f>
        <v>（計算シートより自動転記）</v>
      </c>
      <c r="AJ108" s="27">
        <f>IF(AI108="（計算シートより自動転記）",0,1)</f>
        <v>0</v>
      </c>
    </row>
    <row r="109" spans="1:37">
      <c r="A109" s="52"/>
      <c r="B109" s="119"/>
      <c r="C109" s="119"/>
      <c r="D109" s="119" t="s">
        <v>96</v>
      </c>
      <c r="E109" s="119"/>
      <c r="F109" s="119"/>
      <c r="G109" s="119"/>
      <c r="H109" s="119"/>
      <c r="I109" s="119"/>
      <c r="J109" s="119"/>
      <c r="K109" s="119"/>
      <c r="L109" s="119"/>
      <c r="M109" s="119"/>
      <c r="N109" s="119"/>
      <c r="O109" s="138"/>
      <c r="P109" s="138"/>
      <c r="Q109" s="265" t="s">
        <v>198</v>
      </c>
      <c r="R109" s="265"/>
      <c r="S109" s="265"/>
      <c r="T109" s="265"/>
      <c r="U109" s="265"/>
      <c r="V109" s="265"/>
      <c r="W109" s="265"/>
      <c r="X109" s="265"/>
      <c r="Y109" s="265"/>
      <c r="Z109" s="265"/>
      <c r="AA109" s="265"/>
      <c r="AB109" s="119"/>
      <c r="AC109" s="119"/>
      <c r="AD109" s="119"/>
      <c r="AE109" s="119"/>
      <c r="AF109" s="119"/>
      <c r="AG109" s="119"/>
      <c r="AH109" s="153"/>
    </row>
    <row r="110" spans="1:37" ht="18.600000000000001" thickBot="1">
      <c r="A110" s="52"/>
      <c r="B110" s="119"/>
      <c r="C110" s="119"/>
      <c r="D110" s="64" t="s">
        <v>88</v>
      </c>
      <c r="E110" s="64"/>
      <c r="F110" s="64"/>
      <c r="G110" s="64"/>
      <c r="H110" s="64"/>
      <c r="I110" s="64"/>
      <c r="J110" s="64"/>
      <c r="K110" s="64"/>
      <c r="L110" s="64"/>
      <c r="M110" s="64"/>
      <c r="N110" s="64"/>
      <c r="O110" s="139"/>
      <c r="P110" s="139"/>
      <c r="Q110" s="266"/>
      <c r="R110" s="266"/>
      <c r="S110" s="266"/>
      <c r="T110" s="266"/>
      <c r="U110" s="266"/>
      <c r="V110" s="266"/>
      <c r="W110" s="266"/>
      <c r="X110" s="266"/>
      <c r="Y110" s="266"/>
      <c r="Z110" s="266"/>
      <c r="AA110" s="266"/>
      <c r="AB110" s="119"/>
      <c r="AC110" s="119"/>
      <c r="AD110" s="119"/>
      <c r="AE110" s="119"/>
      <c r="AF110" s="146"/>
      <c r="AG110" s="146"/>
      <c r="AH110" s="52"/>
      <c r="AI110" s="8"/>
      <c r="AJ110" s="8"/>
      <c r="AK110" s="8"/>
    </row>
    <row r="111" spans="1:37" ht="19.5" customHeight="1" thickBot="1">
      <c r="A111" s="52"/>
      <c r="B111" s="119"/>
      <c r="C111" s="119"/>
      <c r="D111" s="193"/>
      <c r="E111" s="267" t="s">
        <v>89</v>
      </c>
      <c r="F111" s="268"/>
      <c r="G111" s="268"/>
      <c r="H111" s="268"/>
      <c r="I111" s="268"/>
      <c r="J111" s="268"/>
      <c r="K111" s="268"/>
      <c r="L111" s="268"/>
      <c r="M111" s="268"/>
      <c r="N111" s="268"/>
      <c r="O111" s="139"/>
      <c r="P111" s="140"/>
      <c r="Q111" s="379" t="s">
        <v>115</v>
      </c>
      <c r="R111" s="338"/>
      <c r="S111" s="338"/>
      <c r="T111" s="338"/>
      <c r="U111" s="338"/>
      <c r="V111" s="338"/>
      <c r="W111" s="338"/>
      <c r="X111" s="338"/>
      <c r="Y111" s="338"/>
      <c r="Z111" s="338"/>
      <c r="AA111" s="339"/>
      <c r="AB111" s="119"/>
      <c r="AC111" s="119"/>
      <c r="AD111" s="119"/>
      <c r="AE111" s="119"/>
      <c r="AF111" s="146"/>
      <c r="AG111" s="146"/>
      <c r="AH111" s="52"/>
      <c r="AI111" s="8"/>
      <c r="AJ111" s="8"/>
      <c r="AK111" s="8"/>
    </row>
    <row r="112" spans="1:37">
      <c r="A112" s="52"/>
      <c r="B112" s="119"/>
      <c r="C112" s="119"/>
      <c r="D112" s="66"/>
      <c r="E112" s="268"/>
      <c r="F112" s="268"/>
      <c r="G112" s="268"/>
      <c r="H112" s="268"/>
      <c r="I112" s="268"/>
      <c r="J112" s="268"/>
      <c r="K112" s="268"/>
      <c r="L112" s="268"/>
      <c r="M112" s="268"/>
      <c r="N112" s="268"/>
      <c r="O112" s="139"/>
      <c r="P112" s="140"/>
      <c r="Q112" s="329"/>
      <c r="R112" s="330"/>
      <c r="S112" s="330"/>
      <c r="T112" s="330"/>
      <c r="U112" s="330"/>
      <c r="V112" s="330"/>
      <c r="W112" s="330"/>
      <c r="X112" s="330"/>
      <c r="Y112" s="330"/>
      <c r="Z112" s="330"/>
      <c r="AA112" s="331"/>
      <c r="AB112" s="119"/>
      <c r="AC112" s="119"/>
      <c r="AD112" s="119"/>
      <c r="AE112" s="119"/>
      <c r="AF112" s="119"/>
      <c r="AG112" s="119"/>
      <c r="AH112" s="153"/>
    </row>
    <row r="113" spans="1:34">
      <c r="A113" s="52"/>
      <c r="B113" s="119"/>
      <c r="C113" s="119"/>
      <c r="D113" s="66"/>
      <c r="E113" s="268"/>
      <c r="F113" s="268"/>
      <c r="G113" s="268"/>
      <c r="H113" s="268"/>
      <c r="I113" s="268"/>
      <c r="J113" s="268"/>
      <c r="K113" s="268"/>
      <c r="L113" s="268"/>
      <c r="M113" s="268"/>
      <c r="N113" s="268"/>
      <c r="O113" s="119"/>
      <c r="P113" s="119"/>
      <c r="Q113" s="332"/>
      <c r="R113" s="333"/>
      <c r="S113" s="333"/>
      <c r="T113" s="333"/>
      <c r="U113" s="333"/>
      <c r="V113" s="333"/>
      <c r="W113" s="333"/>
      <c r="X113" s="333"/>
      <c r="Y113" s="333"/>
      <c r="Z113" s="333"/>
      <c r="AA113" s="334"/>
      <c r="AB113" s="119"/>
      <c r="AC113" s="119"/>
      <c r="AD113" s="119"/>
      <c r="AE113" s="119"/>
      <c r="AF113" s="119"/>
      <c r="AG113" s="119"/>
      <c r="AH113" s="153"/>
    </row>
    <row r="114" spans="1:34">
      <c r="A114" s="52"/>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row>
  </sheetData>
  <sheetProtection algorithmName="SHA-512" hashValue="bBPJS8jF5wv+7S1kZpN0rrnpL2tRhfC9cI0FbHbxuTfPiEu8rTntFvjWCvygl8qsR+NnnAN3ai+NsdxTXiETew==" saltValue="Bx8Gl/lORgzLkMMU4Mq2WQ==" spinCount="100000" sheet="1" objects="1" scenarios="1"/>
  <mergeCells count="252">
    <mergeCell ref="J69:L69"/>
    <mergeCell ref="M69:O69"/>
    <mergeCell ref="P69:R69"/>
    <mergeCell ref="S69:U69"/>
    <mergeCell ref="W82:AG82"/>
    <mergeCell ref="Q111:AA111"/>
    <mergeCell ref="W67:AG68"/>
    <mergeCell ref="W83:AG84"/>
    <mergeCell ref="Q112:AA113"/>
    <mergeCell ref="AB70:AG70"/>
    <mergeCell ref="D73:AE73"/>
    <mergeCell ref="S79:U79"/>
    <mergeCell ref="D80:I80"/>
    <mergeCell ref="J80:L80"/>
    <mergeCell ref="M80:O80"/>
    <mergeCell ref="P80:R80"/>
    <mergeCell ref="S80:U80"/>
    <mergeCell ref="D81:I81"/>
    <mergeCell ref="J81:L81"/>
    <mergeCell ref="M81:O81"/>
    <mergeCell ref="P81:R81"/>
    <mergeCell ref="S81:U81"/>
    <mergeCell ref="D82:I82"/>
    <mergeCell ref="J82:L82"/>
    <mergeCell ref="AB97:AD97"/>
    <mergeCell ref="AE97:AG97"/>
    <mergeCell ref="M94:O95"/>
    <mergeCell ref="P94:R95"/>
    <mergeCell ref="G14:Q14"/>
    <mergeCell ref="B15:F15"/>
    <mergeCell ref="G15:Q15"/>
    <mergeCell ref="B16:F16"/>
    <mergeCell ref="G16:Q16"/>
    <mergeCell ref="S66:U66"/>
    <mergeCell ref="S67:U67"/>
    <mergeCell ref="S68:U68"/>
    <mergeCell ref="S62:U62"/>
    <mergeCell ref="S59:U60"/>
    <mergeCell ref="D59:I60"/>
    <mergeCell ref="J59:L60"/>
    <mergeCell ref="M59:O60"/>
    <mergeCell ref="P59:R60"/>
    <mergeCell ref="B21:F21"/>
    <mergeCell ref="N21:P21"/>
    <mergeCell ref="J51:N51"/>
    <mergeCell ref="J53:O53"/>
    <mergeCell ref="B45:AG45"/>
    <mergeCell ref="J50:N50"/>
    <mergeCell ref="B24:F24"/>
    <mergeCell ref="G24:P24"/>
    <mergeCell ref="AA37:AF37"/>
    <mergeCell ref="W66:AG66"/>
    <mergeCell ref="B1:AG1"/>
    <mergeCell ref="B2:AG2"/>
    <mergeCell ref="B10:AG10"/>
    <mergeCell ref="B12:F12"/>
    <mergeCell ref="G12:H12"/>
    <mergeCell ref="I12:J12"/>
    <mergeCell ref="L12:M12"/>
    <mergeCell ref="O12:P12"/>
    <mergeCell ref="B20:F20"/>
    <mergeCell ref="G20:H20"/>
    <mergeCell ref="I20:J20"/>
    <mergeCell ref="L20:M20"/>
    <mergeCell ref="O20:P20"/>
    <mergeCell ref="B13:F13"/>
    <mergeCell ref="B5:AG8"/>
    <mergeCell ref="F3:H3"/>
    <mergeCell ref="B19:Q19"/>
    <mergeCell ref="G13:Q13"/>
    <mergeCell ref="G18:H18"/>
    <mergeCell ref="I18:Q18"/>
    <mergeCell ref="B17:F18"/>
    <mergeCell ref="G17:H17"/>
    <mergeCell ref="I17:Q17"/>
    <mergeCell ref="B14:F14"/>
    <mergeCell ref="I21:L21"/>
    <mergeCell ref="AB88:AG88"/>
    <mergeCell ref="D91:AE91"/>
    <mergeCell ref="D61:I61"/>
    <mergeCell ref="J61:L61"/>
    <mergeCell ref="M61:O61"/>
    <mergeCell ref="P61:R61"/>
    <mergeCell ref="D62:I62"/>
    <mergeCell ref="J62:L62"/>
    <mergeCell ref="M62:O62"/>
    <mergeCell ref="P62:R62"/>
    <mergeCell ref="D79:I79"/>
    <mergeCell ref="J79:L79"/>
    <mergeCell ref="M79:O79"/>
    <mergeCell ref="P79:R79"/>
    <mergeCell ref="S63:U63"/>
    <mergeCell ref="S64:U64"/>
    <mergeCell ref="S65:U65"/>
    <mergeCell ref="D63:I63"/>
    <mergeCell ref="J63:L63"/>
    <mergeCell ref="D65:I65"/>
    <mergeCell ref="J65:L65"/>
    <mergeCell ref="M65:O65"/>
    <mergeCell ref="P65:R65"/>
    <mergeCell ref="X60:AG62"/>
    <mergeCell ref="D93:I95"/>
    <mergeCell ref="J93:R93"/>
    <mergeCell ref="S93:AA93"/>
    <mergeCell ref="M82:O82"/>
    <mergeCell ref="P82:R82"/>
    <mergeCell ref="S82:U82"/>
    <mergeCell ref="J85:L85"/>
    <mergeCell ref="M85:O85"/>
    <mergeCell ref="P85:R85"/>
    <mergeCell ref="S85:U85"/>
    <mergeCell ref="D83:I83"/>
    <mergeCell ref="J83:L83"/>
    <mergeCell ref="M83:O83"/>
    <mergeCell ref="P83:R83"/>
    <mergeCell ref="S83:U83"/>
    <mergeCell ref="D84:I84"/>
    <mergeCell ref="J84:L84"/>
    <mergeCell ref="M84:O84"/>
    <mergeCell ref="P84:R84"/>
    <mergeCell ref="S84:U84"/>
    <mergeCell ref="AB93:AD95"/>
    <mergeCell ref="AE93:AG95"/>
    <mergeCell ref="J94:L95"/>
    <mergeCell ref="S94:U95"/>
    <mergeCell ref="V94:X95"/>
    <mergeCell ref="AB96:AD96"/>
    <mergeCell ref="AE96:AG96"/>
    <mergeCell ref="Y94:AA95"/>
    <mergeCell ref="D96:I96"/>
    <mergeCell ref="J96:L96"/>
    <mergeCell ref="M96:O96"/>
    <mergeCell ref="P96:R96"/>
    <mergeCell ref="S96:U96"/>
    <mergeCell ref="V96:X96"/>
    <mergeCell ref="Y96:AA96"/>
    <mergeCell ref="S98:U98"/>
    <mergeCell ref="V98:X98"/>
    <mergeCell ref="Y98:AA98"/>
    <mergeCell ref="D97:I97"/>
    <mergeCell ref="J97:L97"/>
    <mergeCell ref="M97:O97"/>
    <mergeCell ref="P97:R97"/>
    <mergeCell ref="S97:U97"/>
    <mergeCell ref="V97:X97"/>
    <mergeCell ref="Y97:AA97"/>
    <mergeCell ref="AB98:AD98"/>
    <mergeCell ref="AE98:AG98"/>
    <mergeCell ref="Y99:AA99"/>
    <mergeCell ref="AB99:AD99"/>
    <mergeCell ref="AE99:AG99"/>
    <mergeCell ref="D100:I100"/>
    <mergeCell ref="J100:L100"/>
    <mergeCell ref="M100:O100"/>
    <mergeCell ref="P100:R100"/>
    <mergeCell ref="S100:U100"/>
    <mergeCell ref="V100:X100"/>
    <mergeCell ref="Y100:AA100"/>
    <mergeCell ref="D99:I99"/>
    <mergeCell ref="J99:L99"/>
    <mergeCell ref="M99:O99"/>
    <mergeCell ref="P99:R99"/>
    <mergeCell ref="S99:U99"/>
    <mergeCell ref="V99:X99"/>
    <mergeCell ref="AB100:AD100"/>
    <mergeCell ref="AE100:AG100"/>
    <mergeCell ref="D98:I98"/>
    <mergeCell ref="J98:L98"/>
    <mergeCell ref="M98:O98"/>
    <mergeCell ref="P98:R98"/>
    <mergeCell ref="S101:U101"/>
    <mergeCell ref="V101:X101"/>
    <mergeCell ref="Y101:AA101"/>
    <mergeCell ref="AB101:AD101"/>
    <mergeCell ref="D103:I103"/>
    <mergeCell ref="J103:L103"/>
    <mergeCell ref="M103:O103"/>
    <mergeCell ref="P103:R103"/>
    <mergeCell ref="S103:U103"/>
    <mergeCell ref="V103:X103"/>
    <mergeCell ref="G21:H21"/>
    <mergeCell ref="AB108:AG108"/>
    <mergeCell ref="Y103:AA103"/>
    <mergeCell ref="AB103:AD103"/>
    <mergeCell ref="AE103:AG103"/>
    <mergeCell ref="J104:L104"/>
    <mergeCell ref="M104:O104"/>
    <mergeCell ref="S104:U104"/>
    <mergeCell ref="V104:X104"/>
    <mergeCell ref="AE104:AG104"/>
    <mergeCell ref="AE101:AG101"/>
    <mergeCell ref="D102:I102"/>
    <mergeCell ref="J102:L102"/>
    <mergeCell ref="M102:O102"/>
    <mergeCell ref="P102:R102"/>
    <mergeCell ref="S102:U102"/>
    <mergeCell ref="V102:X102"/>
    <mergeCell ref="Y102:AA102"/>
    <mergeCell ref="AB102:AD102"/>
    <mergeCell ref="AE102:AG102"/>
    <mergeCell ref="D101:I101"/>
    <mergeCell ref="J101:L101"/>
    <mergeCell ref="M101:O101"/>
    <mergeCell ref="B23:Q23"/>
    <mergeCell ref="B22:Q22"/>
    <mergeCell ref="P29:Z29"/>
    <mergeCell ref="AA29:AF29"/>
    <mergeCell ref="M30:Z30"/>
    <mergeCell ref="AA30:AF30"/>
    <mergeCell ref="AC33:AF33"/>
    <mergeCell ref="X76:AG78"/>
    <mergeCell ref="D77:I77"/>
    <mergeCell ref="J77:L77"/>
    <mergeCell ref="M77:O77"/>
    <mergeCell ref="P77:R77"/>
    <mergeCell ref="S77:U77"/>
    <mergeCell ref="D78:I78"/>
    <mergeCell ref="J78:L78"/>
    <mergeCell ref="M78:O78"/>
    <mergeCell ref="P78:R78"/>
    <mergeCell ref="S78:U78"/>
    <mergeCell ref="D75:I76"/>
    <mergeCell ref="J75:L76"/>
    <mergeCell ref="M75:O76"/>
    <mergeCell ref="P75:R76"/>
    <mergeCell ref="S75:U76"/>
    <mergeCell ref="B26:AG26"/>
    <mergeCell ref="S61:U61"/>
    <mergeCell ref="W80:AG81"/>
    <mergeCell ref="Q109:AA110"/>
    <mergeCell ref="E111:N113"/>
    <mergeCell ref="S24:AC24"/>
    <mergeCell ref="D66:I66"/>
    <mergeCell ref="J66:L66"/>
    <mergeCell ref="M66:O66"/>
    <mergeCell ref="P66:R66"/>
    <mergeCell ref="D67:I67"/>
    <mergeCell ref="J67:L67"/>
    <mergeCell ref="M67:O67"/>
    <mergeCell ref="P67:R67"/>
    <mergeCell ref="D68:I68"/>
    <mergeCell ref="J68:L68"/>
    <mergeCell ref="M68:O68"/>
    <mergeCell ref="P68:R68"/>
    <mergeCell ref="M63:O63"/>
    <mergeCell ref="P63:R63"/>
    <mergeCell ref="D64:I64"/>
    <mergeCell ref="J64:L64"/>
    <mergeCell ref="M64:O64"/>
    <mergeCell ref="P64:R64"/>
    <mergeCell ref="W64:AG65"/>
    <mergeCell ref="P101:R101"/>
  </mergeCells>
  <phoneticPr fontId="4"/>
  <conditionalFormatting sqref="B57:B68 B73 B91 B43:B44">
    <cfRule type="containsText" dxfId="22" priority="2" operator="containsText" text="複数選択不可">
      <formula>NOT(ISERROR(SEARCH("複数選択不可",B43)))</formula>
    </cfRule>
  </conditionalFormatting>
  <conditionalFormatting sqref="B29:B39">
    <cfRule type="containsText" dxfId="21" priority="1" operator="containsText" text="複数選択不可">
      <formula>NOT(ISERROR(SEARCH("複数選択不可",B29)))</formula>
    </cfRule>
  </conditionalFormatting>
  <dataValidations count="3">
    <dataValidation type="list" allowBlank="1" showInputMessage="1" showErrorMessage="1" sqref="B91 B44 B73 B32 B35 B37 B39 B29 B57" xr:uid="{00000000-0002-0000-0300-000000000000}">
      <formula1>$AI$27</formula1>
    </dataValidation>
    <dataValidation type="list" allowBlank="1" showInputMessage="1" showErrorMessage="1" sqref="W60 D111" xr:uid="{00000000-0002-0000-0300-000001000000}">
      <formula1>"　,✔"</formula1>
    </dataValidation>
    <dataValidation type="list" allowBlank="1" showInputMessage="1" showErrorMessage="1" sqref="W76" xr:uid="{00000000-0002-0000-0300-000002000000}">
      <formula1>" 　,✔"</formula1>
    </dataValidation>
  </dataValidations>
  <pageMargins left="0.7" right="0.7" top="0.75" bottom="0.75" header="0.3" footer="0.3"/>
  <pageSetup paperSize="9" scale="53" fitToWidth="0" fitToHeight="0" orientation="portrait" r:id="rId1"/>
  <rowBreaks count="1" manualBreakCount="1">
    <brk id="43" max="33" man="1"/>
  </rowBreaks>
  <colBreaks count="1" manualBreakCount="1">
    <brk id="34"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'計算シート(別紙２）㈠'!$AM$25</xm:f>
          </x14:formula1>
          <xm:sqref>AA30:AF30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A1:AI60"/>
  <sheetViews>
    <sheetView view="pageBreakPreview" zoomScale="70" zoomScaleNormal="70" zoomScaleSheetLayoutView="70" zoomScalePageLayoutView="25" workbookViewId="0">
      <selection sqref="A1:N1"/>
    </sheetView>
  </sheetViews>
  <sheetFormatPr defaultRowHeight="18"/>
  <cols>
    <col min="2" max="2" width="3.59765625" customWidth="1"/>
    <col min="14" max="15" width="10.59765625" customWidth="1"/>
    <col min="16" max="16" width="8.796875" customWidth="1"/>
    <col min="17" max="17" width="3.59765625" customWidth="1"/>
    <col min="18" max="28" width="8.796875" customWidth="1"/>
    <col min="29" max="29" width="10.59765625" customWidth="1"/>
    <col min="30" max="31" width="8.69921875" hidden="1" customWidth="1"/>
    <col min="32" max="34" width="9" hidden="1" customWidth="1"/>
    <col min="35" max="35" width="8.796875" hidden="1" customWidth="1"/>
    <col min="36" max="45" width="8.796875" customWidth="1"/>
  </cols>
  <sheetData>
    <row r="1" spans="1:34" ht="27" thickBot="1">
      <c r="A1" s="388" t="s">
        <v>230</v>
      </c>
      <c r="B1" s="389"/>
      <c r="C1" s="389"/>
      <c r="D1" s="389"/>
      <c r="E1" s="389"/>
      <c r="F1" s="389"/>
      <c r="G1" s="389"/>
      <c r="H1" s="389"/>
      <c r="I1" s="389"/>
      <c r="J1" s="389"/>
      <c r="K1" s="389"/>
      <c r="L1" s="389"/>
      <c r="M1" s="389"/>
      <c r="N1" s="390"/>
      <c r="O1" s="190" t="s">
        <v>170</v>
      </c>
      <c r="P1" s="388" t="s">
        <v>231</v>
      </c>
      <c r="Q1" s="389"/>
      <c r="R1" s="389"/>
      <c r="S1" s="389"/>
      <c r="T1" s="389"/>
      <c r="U1" s="389"/>
      <c r="V1" s="389"/>
      <c r="W1" s="389"/>
      <c r="X1" s="389"/>
      <c r="Y1" s="389"/>
      <c r="Z1" s="389"/>
      <c r="AA1" s="389"/>
      <c r="AB1" s="389"/>
      <c r="AC1" s="390"/>
    </row>
    <row r="2" spans="1:34" ht="21" customHeight="1">
      <c r="A2" s="174"/>
      <c r="B2" s="159"/>
      <c r="C2" s="159"/>
      <c r="D2" s="159"/>
      <c r="E2" s="159"/>
      <c r="F2" s="159"/>
      <c r="G2" s="159"/>
      <c r="H2" s="159"/>
      <c r="I2" s="159"/>
      <c r="J2" s="159"/>
      <c r="K2" s="159"/>
      <c r="L2" s="159"/>
      <c r="M2" s="159"/>
      <c r="N2" s="173"/>
      <c r="O2" s="159"/>
      <c r="P2" s="174"/>
      <c r="Q2" s="159"/>
      <c r="R2" s="159"/>
      <c r="S2" s="159"/>
      <c r="T2" s="159"/>
      <c r="U2" s="159"/>
      <c r="V2" s="159"/>
      <c r="W2" s="159"/>
      <c r="X2" s="159"/>
      <c r="Y2" s="159"/>
      <c r="Z2" s="159"/>
      <c r="AA2" s="159"/>
      <c r="AB2" s="159"/>
      <c r="AC2" s="173"/>
      <c r="AE2" t="s">
        <v>157</v>
      </c>
      <c r="AG2" t="s">
        <v>159</v>
      </c>
    </row>
    <row r="3" spans="1:34" ht="22.2">
      <c r="A3" s="175" t="str">
        <f>IF(AF3="",AE9,"＜チェックリストの使用方法＞")</f>
        <v xml:space="preserve"> 計算シート（別紙2）㈠にて消費税の計算方法に応じて、①～⑥ウのいずれかに〇を選択してください。</v>
      </c>
      <c r="B3" s="159"/>
      <c r="C3" s="159"/>
      <c r="D3" s="159"/>
      <c r="E3" s="159"/>
      <c r="F3" s="159"/>
      <c r="G3" s="159"/>
      <c r="H3" s="159"/>
      <c r="I3" s="159"/>
      <c r="J3" s="159"/>
      <c r="K3" s="159"/>
      <c r="L3" s="159"/>
      <c r="M3" s="159"/>
      <c r="N3" s="173"/>
      <c r="O3" s="159"/>
      <c r="P3" s="175" t="str">
        <f>IF(AG4="〇",IF(AF4="",AE9,"＜リストの使用方法＞"),"")</f>
        <v/>
      </c>
      <c r="Q3" s="159"/>
      <c r="R3" s="159"/>
      <c r="S3" s="159"/>
      <c r="T3" s="159"/>
      <c r="U3" s="159"/>
      <c r="V3" s="159"/>
      <c r="W3" s="159"/>
      <c r="X3" s="159"/>
      <c r="Y3" s="159"/>
      <c r="Z3" s="159"/>
      <c r="AA3" s="159"/>
      <c r="AB3" s="159"/>
      <c r="AC3" s="173"/>
      <c r="AE3" s="81" t="s">
        <v>235</v>
      </c>
      <c r="AF3" s="80" t="str">
        <f>IF('計算シート(別紙２）㈠'!B29="○","①",IF('計算シート(別紙２）㈠'!B32="○","②",IF('計算シート(別紙２）㈠'!B35="○","③",IF('計算シート(別紙２）㈠'!B37="○","④",IF('計算シート(別紙２）㈠'!B39="○","⑤",IF('計算シート(別紙２）㈠'!B57="○","⑥",IF('計算シート(別紙２）㈠'!B73="○","⑥",IF('計算シート(別紙２）㈠'!B91="○","⑥",""))))))))</f>
        <v/>
      </c>
      <c r="AG3" s="83" t="s">
        <v>158</v>
      </c>
    </row>
    <row r="4" spans="1:34" ht="19.8">
      <c r="A4" s="176" t="s">
        <v>160</v>
      </c>
      <c r="B4" s="159"/>
      <c r="C4" s="159"/>
      <c r="D4" s="159"/>
      <c r="E4" s="159"/>
      <c r="F4" s="159"/>
      <c r="G4" s="159"/>
      <c r="H4" s="159"/>
      <c r="I4" s="159"/>
      <c r="J4" s="159"/>
      <c r="K4" s="159"/>
      <c r="L4" s="159"/>
      <c r="M4" s="159"/>
      <c r="N4" s="173"/>
      <c r="O4" s="159"/>
      <c r="P4" s="176" t="s">
        <v>160</v>
      </c>
      <c r="Q4" s="159"/>
      <c r="R4" s="159"/>
      <c r="S4" s="159"/>
      <c r="T4" s="159"/>
      <c r="U4" s="159"/>
      <c r="V4" s="159"/>
      <c r="W4" s="159"/>
      <c r="X4" s="159"/>
      <c r="Y4" s="159"/>
      <c r="Z4" s="159"/>
      <c r="AA4" s="159"/>
      <c r="AB4" s="159"/>
      <c r="AC4" s="173"/>
      <c r="AE4" s="81" t="s">
        <v>236</v>
      </c>
      <c r="AF4" s="80" t="str">
        <f>IF('計算シート(別紙２）㈡'!B29="○","①",IF('計算シート(別紙２）㈡'!B32="○","②",IF('計算シート(別紙２）㈡'!B35="○","③",IF('計算シート(別紙２）㈡'!B37="○","④",IF('計算シート(別紙２）㈡'!B39="○","⑤",IF('計算シート(別紙２）㈡'!B57="○","⑥",IF('計算シート(別紙２）㈡'!B73="○","⑥",IF('計算シート(別紙２）㈡'!B91="○","⑥",""))))))))</f>
        <v/>
      </c>
      <c r="AG4" s="84" t="str">
        <f>IF('計算シート(別紙２）㈡'!AI24=1,"〇","")</f>
        <v/>
      </c>
    </row>
    <row r="5" spans="1:34" ht="19.8">
      <c r="A5" s="176" t="s">
        <v>164</v>
      </c>
      <c r="B5" s="159"/>
      <c r="C5" s="159"/>
      <c r="D5" s="159"/>
      <c r="E5" s="159"/>
      <c r="F5" s="159"/>
      <c r="G5" s="159"/>
      <c r="H5" s="159"/>
      <c r="I5" s="159"/>
      <c r="J5" s="159"/>
      <c r="K5" s="159"/>
      <c r="L5" s="159"/>
      <c r="M5" s="159"/>
      <c r="N5" s="173"/>
      <c r="O5" s="159"/>
      <c r="P5" s="176" t="s">
        <v>164</v>
      </c>
      <c r="Q5" s="159"/>
      <c r="R5" s="159"/>
      <c r="S5" s="159"/>
      <c r="T5" s="159"/>
      <c r="U5" s="159"/>
      <c r="V5" s="159"/>
      <c r="W5" s="159"/>
      <c r="X5" s="159"/>
      <c r="Y5" s="159"/>
      <c r="Z5" s="159"/>
      <c r="AA5" s="159"/>
      <c r="AB5" s="159"/>
      <c r="AC5" s="173"/>
      <c r="AG5" s="92"/>
      <c r="AH5" s="92"/>
    </row>
    <row r="6" spans="1:34">
      <c r="A6" s="167"/>
      <c r="B6" s="159"/>
      <c r="C6" s="159"/>
      <c r="D6" s="159"/>
      <c r="E6" s="159"/>
      <c r="F6" s="159"/>
      <c r="G6" s="159"/>
      <c r="H6" s="159"/>
      <c r="I6" s="159"/>
      <c r="J6" s="159"/>
      <c r="K6" s="159"/>
      <c r="L6" s="159"/>
      <c r="M6" s="159"/>
      <c r="N6" s="173"/>
      <c r="O6" s="159"/>
      <c r="P6" s="167"/>
      <c r="Q6" s="159"/>
      <c r="R6" s="159"/>
      <c r="S6" s="159"/>
      <c r="T6" s="159"/>
      <c r="U6" s="159"/>
      <c r="V6" s="159"/>
      <c r="W6" s="159"/>
      <c r="X6" s="159"/>
      <c r="Y6" s="159"/>
      <c r="Z6" s="159"/>
      <c r="AA6" s="159"/>
      <c r="AB6" s="159"/>
      <c r="AC6" s="173"/>
    </row>
    <row r="7" spans="1:34" ht="22.2">
      <c r="A7" s="167"/>
      <c r="B7" s="159"/>
      <c r="C7" s="159"/>
      <c r="D7" s="159"/>
      <c r="E7" s="159"/>
      <c r="F7" s="159"/>
      <c r="G7" s="159"/>
      <c r="H7" s="159"/>
      <c r="I7" s="159"/>
      <c r="J7" s="159"/>
      <c r="K7" s="159"/>
      <c r="L7" s="159"/>
      <c r="M7" s="159"/>
      <c r="N7" s="173"/>
      <c r="O7" s="159"/>
      <c r="P7" s="167"/>
      <c r="Q7" s="178"/>
      <c r="R7" s="159"/>
      <c r="S7" s="159"/>
      <c r="T7" s="159"/>
      <c r="U7" s="159"/>
      <c r="V7" s="159"/>
      <c r="W7" s="159"/>
      <c r="X7" s="159"/>
      <c r="Y7" s="159"/>
      <c r="Z7" s="159"/>
      <c r="AA7" s="159"/>
      <c r="AB7" s="159"/>
      <c r="AC7" s="173"/>
      <c r="AD7" t="s">
        <v>139</v>
      </c>
      <c r="AE7" s="73" t="s">
        <v>237</v>
      </c>
    </row>
    <row r="8" spans="1:34" ht="22.2">
      <c r="A8" s="167"/>
      <c r="B8" s="391" t="s">
        <v>234</v>
      </c>
      <c r="C8" s="392"/>
      <c r="D8" s="392"/>
      <c r="E8" s="162"/>
      <c r="F8" s="159"/>
      <c r="G8" s="159"/>
      <c r="H8" s="159"/>
      <c r="I8" s="159"/>
      <c r="J8" s="159"/>
      <c r="K8" s="159"/>
      <c r="L8" s="159"/>
      <c r="M8" s="159"/>
      <c r="N8" s="173"/>
      <c r="O8" s="159"/>
      <c r="P8" s="167"/>
      <c r="Q8" s="180" t="str">
        <f>IF(AF4="⑥",AE8,AE7)</f>
        <v>２【仕入控除税額（返還額）がない場合】　①～⑤を選択された方</v>
      </c>
      <c r="R8" s="162"/>
      <c r="S8" s="162"/>
      <c r="T8" s="162"/>
      <c r="U8" s="162"/>
      <c r="V8" s="162"/>
      <c r="W8" s="162"/>
      <c r="X8" s="162"/>
      <c r="Y8" s="162"/>
      <c r="Z8" s="159"/>
      <c r="AA8" s="159"/>
      <c r="AB8" s="159"/>
      <c r="AC8" s="173"/>
      <c r="AD8" t="s">
        <v>140</v>
      </c>
      <c r="AE8" s="73" t="s">
        <v>238</v>
      </c>
    </row>
    <row r="9" spans="1:34" ht="22.2">
      <c r="A9" s="167"/>
      <c r="B9" s="159"/>
      <c r="C9" s="159"/>
      <c r="D9" s="159"/>
      <c r="E9" s="159"/>
      <c r="F9" s="159"/>
      <c r="G9" s="159"/>
      <c r="H9" s="159"/>
      <c r="I9" s="159"/>
      <c r="J9" s="159"/>
      <c r="K9" s="159"/>
      <c r="L9" s="159"/>
      <c r="M9" s="159"/>
      <c r="N9" s="173"/>
      <c r="O9" s="159"/>
      <c r="P9" s="167"/>
      <c r="Q9" s="181"/>
      <c r="R9" s="159"/>
      <c r="S9" s="159"/>
      <c r="T9" s="159"/>
      <c r="U9" s="159"/>
      <c r="V9" s="159"/>
      <c r="W9" s="159"/>
      <c r="X9" s="159"/>
      <c r="Y9" s="159"/>
      <c r="Z9" s="159"/>
      <c r="AA9" s="159"/>
      <c r="AB9" s="159"/>
      <c r="AC9" s="173"/>
      <c r="AD9" t="s">
        <v>142</v>
      </c>
      <c r="AE9" s="78" t="s">
        <v>232</v>
      </c>
    </row>
    <row r="10" spans="1:34">
      <c r="A10" s="167"/>
      <c r="B10" s="2"/>
      <c r="C10" s="393" t="s">
        <v>161</v>
      </c>
      <c r="D10" s="387"/>
      <c r="E10" s="387"/>
      <c r="F10" s="387"/>
      <c r="G10" s="387"/>
      <c r="H10" s="387"/>
      <c r="I10" s="387"/>
      <c r="J10" s="387"/>
      <c r="K10" s="387"/>
      <c r="L10" s="387"/>
      <c r="M10" s="387"/>
      <c r="N10" s="163" t="str">
        <f>IF(B10="✔",IF(OR('計算シート(別紙２）㈠'!I12="",'計算シート(別紙２）㈠'!L12="",'計算シート(別紙２）㈠'!O12="",'計算シート(別紙２）㈠'!G13="",'計算シート(別紙２）㈠'!G14=""),"未記入有り",""),"")</f>
        <v/>
      </c>
      <c r="O10" s="189"/>
      <c r="P10" s="167"/>
      <c r="Q10" s="2"/>
      <c r="R10" s="387" t="str">
        <f>IF(AF4="⑥",AE16,IF(AF4="①",AE11,IF(AF4="②",AE13,IF(AF4="③",AE25,IF(AF4="④",AE15,AE23)))))</f>
        <v>残高試算表等で経費の集計科目について確認する可能性がございますので、ご提出いただいた資料を確認次第、改めてご連絡いたします</v>
      </c>
      <c r="S10" s="387"/>
      <c r="T10" s="387"/>
      <c r="U10" s="387"/>
      <c r="V10" s="387"/>
      <c r="W10" s="387"/>
      <c r="X10" s="387"/>
      <c r="Y10" s="387"/>
      <c r="Z10" s="387"/>
      <c r="AA10" s="387"/>
      <c r="AB10" s="387"/>
      <c r="AC10" s="163" t="str">
        <f>IF(Q10="✔",
IF(AF4="①",IF(COUNTA('計算シート(別紙２）㈡'!$AA$29:$AF$29)=0,"未記入有り",""),
IF(AF4="②",IF(OR(COUNTA('計算シート(別紙２）㈠'!$AA$32:$AG$32)=4,AND(COUNTA('計算シート(別紙２）㈠'!$L$33)=1,COUNTA('計算シート(別紙２）㈠'!$AC$33:$AF$33)=0),AND(COUNTA('計算シート(別紙２）㈠'!$L$33)=0,COUNTA('計算シート(別紙２）㈠'!$AC$33:$AF$33)=1)),"未記入有り",""),
IF(AF4="③",IF('計算シート(別紙２）㈡'!$AK$24=1," ",""),
IF(AF4="④",IF(COUNTA('計算シート(別紙２）㈡'!$AA$37:$AF$37)=0,"未記入有り",""),
IF(AF4="⑤",IF('計算シート(別紙２）㈡'!$AJ$24=1," ",""),
IF(AF4="⑥",IF(COUNTA('計算シート(別紙２）㈡'!$J$50:$N$51)=0,"未記入有り","")
)))))),"")</f>
        <v/>
      </c>
      <c r="AD10" t="s">
        <v>143</v>
      </c>
      <c r="AE10" s="78" t="s">
        <v>233</v>
      </c>
    </row>
    <row r="11" spans="1:34">
      <c r="A11" s="167"/>
      <c r="B11" s="159"/>
      <c r="C11" s="387"/>
      <c r="D11" s="387"/>
      <c r="E11" s="387"/>
      <c r="F11" s="387"/>
      <c r="G11" s="387"/>
      <c r="H11" s="387"/>
      <c r="I11" s="387"/>
      <c r="J11" s="387"/>
      <c r="K11" s="387"/>
      <c r="L11" s="387"/>
      <c r="M11" s="387"/>
      <c r="N11" s="173"/>
      <c r="O11" s="159"/>
      <c r="P11" s="167"/>
      <c r="Q11" s="159"/>
      <c r="R11" s="387"/>
      <c r="S11" s="387"/>
      <c r="T11" s="387"/>
      <c r="U11" s="387"/>
      <c r="V11" s="387"/>
      <c r="W11" s="387"/>
      <c r="X11" s="387"/>
      <c r="Y11" s="387"/>
      <c r="Z11" s="387"/>
      <c r="AA11" s="387"/>
      <c r="AB11" s="387"/>
      <c r="AC11" s="163"/>
      <c r="AD11" t="s">
        <v>144</v>
      </c>
      <c r="AE11" s="73" t="s">
        <v>145</v>
      </c>
    </row>
    <row r="12" spans="1:34">
      <c r="A12" s="167"/>
      <c r="B12" s="159"/>
      <c r="C12" s="159"/>
      <c r="D12" s="159"/>
      <c r="E12" s="159"/>
      <c r="F12" s="159"/>
      <c r="G12" s="159"/>
      <c r="H12" s="159"/>
      <c r="I12" s="159"/>
      <c r="J12" s="159"/>
      <c r="K12" s="159"/>
      <c r="L12" s="159"/>
      <c r="M12" s="159"/>
      <c r="N12" s="173"/>
      <c r="O12" s="159"/>
      <c r="P12" s="167"/>
      <c r="Q12" s="159"/>
      <c r="R12" s="387"/>
      <c r="S12" s="387"/>
      <c r="T12" s="387"/>
      <c r="U12" s="387"/>
      <c r="V12" s="387"/>
      <c r="W12" s="387"/>
      <c r="X12" s="387"/>
      <c r="Y12" s="387"/>
      <c r="Z12" s="387"/>
      <c r="AA12" s="387"/>
      <c r="AB12" s="387"/>
      <c r="AC12" s="173"/>
      <c r="AD12" t="s">
        <v>147</v>
      </c>
      <c r="AE12" s="73" t="s">
        <v>148</v>
      </c>
    </row>
    <row r="13" spans="1:34">
      <c r="A13" s="167"/>
      <c r="B13" s="2"/>
      <c r="C13" s="394" t="s">
        <v>146</v>
      </c>
      <c r="D13" s="394"/>
      <c r="E13" s="394"/>
      <c r="F13" s="394"/>
      <c r="G13" s="394"/>
      <c r="H13" s="394"/>
      <c r="I13" s="394"/>
      <c r="J13" s="394"/>
      <c r="K13" s="394"/>
      <c r="L13" s="394"/>
      <c r="M13" s="394"/>
      <c r="N13" s="163" t="str">
        <f>IF(B13="✔",IF(OR('計算シート(別紙２）㈠'!G16="",'計算シート(別紙２）㈠'!I17="",'計算シート(別紙２）㈠'!I18=""),"未記入有り",""),"")</f>
        <v/>
      </c>
      <c r="O13" s="189"/>
      <c r="P13" s="167"/>
      <c r="Q13" s="159"/>
      <c r="R13" s="188"/>
      <c r="S13" s="188"/>
      <c r="T13" s="188"/>
      <c r="U13" s="188"/>
      <c r="V13" s="188"/>
      <c r="W13" s="188"/>
      <c r="X13" s="188"/>
      <c r="Y13" s="188"/>
      <c r="Z13" s="188"/>
      <c r="AA13" s="188"/>
      <c r="AB13" s="188"/>
      <c r="AC13" s="173"/>
      <c r="AD13" t="s">
        <v>149</v>
      </c>
      <c r="AE13" s="73" t="s">
        <v>150</v>
      </c>
    </row>
    <row r="14" spans="1:34">
      <c r="A14" s="167"/>
      <c r="B14" s="82"/>
      <c r="C14" s="179"/>
      <c r="D14" s="159"/>
      <c r="E14" s="159"/>
      <c r="F14" s="159"/>
      <c r="G14" s="159"/>
      <c r="H14" s="159"/>
      <c r="I14" s="159"/>
      <c r="J14" s="159"/>
      <c r="K14" s="159"/>
      <c r="L14" s="159"/>
      <c r="M14" s="159"/>
      <c r="N14" s="173"/>
      <c r="O14" s="159"/>
      <c r="P14" s="167"/>
      <c r="Q14" s="2"/>
      <c r="R14" s="387" t="str">
        <f>IF(AF4="⑥",AE17,IF(AF4="①",AE12,AE21))</f>
        <v>①～⑤を選択した場合は　計算シート下段【仕入控除税額（返還額）がある場合】への記入は不要です</v>
      </c>
      <c r="S14" s="387"/>
      <c r="T14" s="387"/>
      <c r="U14" s="387"/>
      <c r="V14" s="387"/>
      <c r="W14" s="387"/>
      <c r="X14" s="387"/>
      <c r="Y14" s="387"/>
      <c r="Z14" s="387"/>
      <c r="AA14" s="387"/>
      <c r="AB14" s="387"/>
      <c r="AC14" s="163" t="str">
        <f>IF(Q14="✔",
    IF(AF4="①", IF(COUNTA('計算シート(別紙２）㈡'!$AA$30:$AF$30)=0, "未記入有り", ""),
    IF(AND($AF$4="⑥", '計算シート(別紙２）㈡'!B57="○", OR(COUNTA('計算シート(別紙２）㈡'!$D$61:$I$67)=0, COUNTA('計算シート(別紙２）㈡'!$J$61:$O$67)=0)), "未記入有り",
    IF(AND($AF$4="⑥", '計算シート(別紙２）㈡'!B73="○", OR(COUNTA('計算シート(別紙２）㈡'!$D$77:$I$83)=0, COUNTA('計算シート(別紙２）㈡'!$J$77:$R$83)=0)), "未記入有り",
    IF(AND($AF$4="⑥", '計算シート(別紙２）㈡'!B91="○", OR(COUNTA('計算シート(別紙２）㈡'!$D$96:$I$102)=0, COUNTA('計算シート(別紙２）㈡'!$J$96:$AD$102)=0)), "未記入有り", "")
    ))),"")</f>
        <v/>
      </c>
      <c r="AD14" t="s">
        <v>151</v>
      </c>
      <c r="AE14" s="73" t="s">
        <v>145</v>
      </c>
    </row>
    <row r="15" spans="1:34" ht="18" customHeight="1">
      <c r="A15" s="167"/>
      <c r="B15" s="159"/>
      <c r="C15" s="159"/>
      <c r="D15" s="159"/>
      <c r="E15" s="159"/>
      <c r="F15" s="159"/>
      <c r="G15" s="159"/>
      <c r="H15" s="159"/>
      <c r="I15" s="159"/>
      <c r="J15" s="159"/>
      <c r="K15" s="159"/>
      <c r="L15" s="159"/>
      <c r="M15" s="159"/>
      <c r="N15" s="173"/>
      <c r="O15" s="159"/>
      <c r="P15" s="167"/>
      <c r="Q15" s="159"/>
      <c r="R15" s="387"/>
      <c r="S15" s="387"/>
      <c r="T15" s="387"/>
      <c r="U15" s="387"/>
      <c r="V15" s="387"/>
      <c r="W15" s="387"/>
      <c r="X15" s="387"/>
      <c r="Y15" s="387"/>
      <c r="Z15" s="387"/>
      <c r="AA15" s="387"/>
      <c r="AB15" s="387"/>
      <c r="AC15" s="163"/>
      <c r="AE15" s="73" t="s">
        <v>152</v>
      </c>
    </row>
    <row r="16" spans="1:34">
      <c r="A16" s="167"/>
      <c r="B16" s="2"/>
      <c r="C16" s="387" t="s">
        <v>155</v>
      </c>
      <c r="D16" s="395"/>
      <c r="E16" s="395"/>
      <c r="F16" s="395"/>
      <c r="G16" s="395"/>
      <c r="H16" s="395"/>
      <c r="I16" s="395"/>
      <c r="J16" s="395"/>
      <c r="K16" s="395"/>
      <c r="L16" s="395"/>
      <c r="M16" s="396"/>
      <c r="N16" s="163" t="str">
        <f>IF(B16="✔",IF(OR('計算シート(別紙２）㈠'!G23="",'計算シート(別紙２）㈠'!G24=""),"未記入有り",""),"")</f>
        <v/>
      </c>
      <c r="O16" s="189"/>
      <c r="P16" s="167"/>
      <c r="Q16" s="159"/>
      <c r="R16" s="387"/>
      <c r="S16" s="387"/>
      <c r="T16" s="387"/>
      <c r="U16" s="387"/>
      <c r="V16" s="387"/>
      <c r="W16" s="387"/>
      <c r="X16" s="387"/>
      <c r="Y16" s="387"/>
      <c r="Z16" s="387"/>
      <c r="AA16" s="387"/>
      <c r="AB16" s="387"/>
      <c r="AC16" s="173"/>
      <c r="AD16" t="s">
        <v>141</v>
      </c>
      <c r="AE16" s="73" t="s">
        <v>153</v>
      </c>
    </row>
    <row r="17" spans="1:31">
      <c r="A17" s="167"/>
      <c r="B17" s="82"/>
      <c r="C17" s="397"/>
      <c r="D17" s="397"/>
      <c r="E17" s="397"/>
      <c r="F17" s="397"/>
      <c r="G17" s="397"/>
      <c r="H17" s="397"/>
      <c r="I17" s="397"/>
      <c r="J17" s="397"/>
      <c r="K17" s="397"/>
      <c r="L17" s="397"/>
      <c r="M17" s="398"/>
      <c r="N17" s="173"/>
      <c r="O17" s="159"/>
      <c r="P17" s="167"/>
      <c r="Q17" s="159"/>
      <c r="R17" s="188"/>
      <c r="S17" s="188"/>
      <c r="T17" s="188"/>
      <c r="U17" s="188"/>
      <c r="V17" s="188"/>
      <c r="W17" s="188"/>
      <c r="X17" s="188"/>
      <c r="Y17" s="188"/>
      <c r="Z17" s="188"/>
      <c r="AA17" s="188"/>
      <c r="AB17" s="188"/>
      <c r="AC17" s="173"/>
      <c r="AE17" s="73" t="s">
        <v>168</v>
      </c>
    </row>
    <row r="18" spans="1:31">
      <c r="A18" s="167"/>
      <c r="B18" s="159"/>
      <c r="C18" s="177"/>
      <c r="D18" s="177"/>
      <c r="E18" s="177"/>
      <c r="F18" s="177"/>
      <c r="G18" s="177"/>
      <c r="H18" s="177"/>
      <c r="I18" s="177"/>
      <c r="J18" s="177"/>
      <c r="K18" s="177"/>
      <c r="L18" s="177"/>
      <c r="M18" s="177"/>
      <c r="N18" s="173"/>
      <c r="O18" s="159"/>
      <c r="P18" s="167"/>
      <c r="Q18" s="2"/>
      <c r="R18" s="387" t="str">
        <f>IF(AF4="⑥",AE18,IF(AF4="①",AE21,AE22))</f>
        <v>お疲れ様でした。全てのボックスにチェックを入れ、かつ未記入のアラートがなければ、報告書(別紙１)と計算シート（別紙２）を添付資料とともに所定のメールアドレスに提出してください。ご提出いただいた報告書について、内容に関するご質問や追加資料をお願いすることがございますので予めご了承ください。</v>
      </c>
      <c r="S18" s="387"/>
      <c r="T18" s="387"/>
      <c r="U18" s="387"/>
      <c r="V18" s="387"/>
      <c r="W18" s="387"/>
      <c r="X18" s="387"/>
      <c r="Y18" s="387"/>
      <c r="Z18" s="387"/>
      <c r="AA18" s="387"/>
      <c r="AB18" s="387"/>
      <c r="AC18" s="163" t="str">
        <f>IF(Q18="✔",
   IF(AND($AF$4="⑥",'計算シート(別紙２）㈡'!B57="○",COUNTA('計算シート(別紙２）㈡'!$W$60)=0),"未記入有り",
   IF(AND($AF$4="⑥",'計算シート(別紙２）㈡'!B73="○",COUNTA('計算シート(別紙２）㈡'!$W$76)=0),"未記入有り",
   IF(AND($AF$4="⑥",'計算シート(別紙２）㈡'!B91="○",COUNTA('計算シート(別紙２）㈡'!$D$111)=0),"未記入有り",""
  ))),"" )</f>
        <v/>
      </c>
      <c r="AE18" s="73" t="s">
        <v>154</v>
      </c>
    </row>
    <row r="19" spans="1:31">
      <c r="A19" s="167"/>
      <c r="B19" s="159"/>
      <c r="C19" s="177"/>
      <c r="D19" s="177"/>
      <c r="E19" s="177"/>
      <c r="F19" s="177"/>
      <c r="G19" s="177"/>
      <c r="H19" s="177"/>
      <c r="I19" s="177"/>
      <c r="J19" s="177"/>
      <c r="K19" s="177"/>
      <c r="L19" s="177"/>
      <c r="M19" s="177"/>
      <c r="N19" s="173"/>
      <c r="O19" s="159"/>
      <c r="P19" s="167"/>
      <c r="Q19" s="159"/>
      <c r="R19" s="387"/>
      <c r="S19" s="387"/>
      <c r="T19" s="387"/>
      <c r="U19" s="387"/>
      <c r="V19" s="387"/>
      <c r="W19" s="387"/>
      <c r="X19" s="387"/>
      <c r="Y19" s="387"/>
      <c r="Z19" s="387"/>
      <c r="AA19" s="387"/>
      <c r="AB19" s="387"/>
      <c r="AC19" s="173"/>
      <c r="AE19" s="73" t="s">
        <v>195</v>
      </c>
    </row>
    <row r="20" spans="1:31">
      <c r="A20" s="167"/>
      <c r="B20" s="159"/>
      <c r="C20" s="159"/>
      <c r="D20" s="159"/>
      <c r="E20" s="159"/>
      <c r="F20" s="159"/>
      <c r="G20" s="159"/>
      <c r="H20" s="159"/>
      <c r="I20" s="159"/>
      <c r="J20" s="159"/>
      <c r="K20" s="159"/>
      <c r="L20" s="159"/>
      <c r="M20" s="159"/>
      <c r="N20" s="173"/>
      <c r="O20" s="159"/>
      <c r="P20" s="167"/>
      <c r="Q20" s="159"/>
      <c r="R20" s="387"/>
      <c r="S20" s="387"/>
      <c r="T20" s="387"/>
      <c r="U20" s="387"/>
      <c r="V20" s="387"/>
      <c r="W20" s="387"/>
      <c r="X20" s="387"/>
      <c r="Y20" s="387"/>
      <c r="Z20" s="387"/>
      <c r="AA20" s="387"/>
      <c r="AB20" s="387"/>
      <c r="AC20" s="173"/>
      <c r="AE20" s="78" t="s">
        <v>156</v>
      </c>
    </row>
    <row r="21" spans="1:31" ht="22.2">
      <c r="A21" s="167"/>
      <c r="B21" s="178"/>
      <c r="C21" s="159"/>
      <c r="D21" s="159"/>
      <c r="E21" s="159"/>
      <c r="F21" s="159"/>
      <c r="G21" s="159"/>
      <c r="H21" s="159"/>
      <c r="I21" s="159"/>
      <c r="J21" s="159"/>
      <c r="K21" s="159"/>
      <c r="L21" s="159"/>
      <c r="M21" s="159"/>
      <c r="N21" s="173"/>
      <c r="O21" s="159"/>
      <c r="P21" s="167"/>
      <c r="Q21" s="159"/>
      <c r="R21" s="188"/>
      <c r="S21" s="188"/>
      <c r="T21" s="188"/>
      <c r="U21" s="188"/>
      <c r="V21" s="188"/>
      <c r="W21" s="188"/>
      <c r="X21" s="188"/>
      <c r="Y21" s="188"/>
      <c r="Z21" s="188"/>
      <c r="AA21" s="188"/>
      <c r="AB21" s="188"/>
      <c r="AC21" s="163"/>
      <c r="AE21" s="73" t="s">
        <v>163</v>
      </c>
    </row>
    <row r="22" spans="1:31" ht="22.2">
      <c r="A22" s="167"/>
      <c r="B22" s="180" t="str">
        <f>IF(AF3="⑥",AE8,AE7)</f>
        <v>２【仕入控除税額（返還額）がない場合】　①～⑤を選択された方</v>
      </c>
      <c r="C22" s="162"/>
      <c r="D22" s="162"/>
      <c r="E22" s="162"/>
      <c r="F22" s="162"/>
      <c r="G22" s="162"/>
      <c r="H22" s="162"/>
      <c r="I22" s="162"/>
      <c r="J22" s="162"/>
      <c r="K22" s="159"/>
      <c r="L22" s="159"/>
      <c r="M22" s="159"/>
      <c r="N22" s="173"/>
      <c r="O22" s="159"/>
      <c r="P22" s="167"/>
      <c r="Q22" s="2"/>
      <c r="R22" s="387" t="str">
        <f>IF(AF4="⑥",AE19,IF(AF4="①",AE22,""))</f>
        <v/>
      </c>
      <c r="S22" s="387"/>
      <c r="T22" s="387"/>
      <c r="U22" s="387"/>
      <c r="V22" s="387"/>
      <c r="W22" s="387"/>
      <c r="X22" s="387"/>
      <c r="Y22" s="387"/>
      <c r="Z22" s="387"/>
      <c r="AA22" s="387"/>
      <c r="AB22" s="387"/>
      <c r="AC22" s="163" t="str">
        <f>IF(Q22="✔",
  IF(AND($AF$4="⑥",'計算シート(別紙２）㈡'!B57="○",EXACT('計算シート(別紙２）㈡'!$G$24,'計算シート(別紙２）㈡'!$S$68)=FALSE,COUNTA('計算シート(別紙２）㈡'!$W$67)=0),"未記入有り",
  IF(AND($AF$4="⑥",'計算シート(別紙２）㈡'!B73="○",EXACT('計算シート(別紙２）㈡'!$G$24,'計算シート(別紙２）㈡'!$S$84)=FALSE,COUNTA('計算シート(別紙２）㈡'!$W$83)=0),"未記入有り",
  IF(AND($AF$4="⑥",'計算シート(別紙２）㈡'!B91="○",EXACT('計算シート(別紙２）㈡'!$G$24,'計算シート(別紙２）㈡'!$AE$103)=FALSE,COUNTA('計算シート(別紙２）㈡'!$Q$112)=0),"未記入有り",""
))),"")</f>
        <v/>
      </c>
      <c r="AE22" s="76" t="s">
        <v>191</v>
      </c>
    </row>
    <row r="23" spans="1:31" ht="22.2">
      <c r="A23" s="167"/>
      <c r="B23" s="181"/>
      <c r="C23" s="159"/>
      <c r="D23" s="159"/>
      <c r="E23" s="159"/>
      <c r="F23" s="159"/>
      <c r="G23" s="159"/>
      <c r="H23" s="159"/>
      <c r="I23" s="159"/>
      <c r="J23" s="159"/>
      <c r="K23" s="159"/>
      <c r="L23" s="159"/>
      <c r="M23" s="159"/>
      <c r="N23" s="173"/>
      <c r="O23" s="159"/>
      <c r="P23" s="167"/>
      <c r="Q23" s="159"/>
      <c r="R23" s="387"/>
      <c r="S23" s="387"/>
      <c r="T23" s="387"/>
      <c r="U23" s="387"/>
      <c r="V23" s="387"/>
      <c r="W23" s="387"/>
      <c r="X23" s="387"/>
      <c r="Y23" s="387"/>
      <c r="Z23" s="387"/>
      <c r="AA23" s="387"/>
      <c r="AB23" s="387"/>
      <c r="AC23" s="173"/>
      <c r="AE23" s="76" t="s">
        <v>196</v>
      </c>
    </row>
    <row r="24" spans="1:31">
      <c r="A24" s="167"/>
      <c r="B24" s="2"/>
      <c r="C24" s="387" t="str">
        <f>IF(AF3="⑥",$AE16,IF(AF3="①",AE11,IF(AF3="②",AE13,IF(AF3="③",AE25,IF(AF3="④",AE15,AE23)))))</f>
        <v>残高試算表等で経費の集計科目について確認する可能性がございますので、ご提出いただいた資料を確認次第、改めてご連絡いたします</v>
      </c>
      <c r="D24" s="387"/>
      <c r="E24" s="387"/>
      <c r="F24" s="387"/>
      <c r="G24" s="387"/>
      <c r="H24" s="387"/>
      <c r="I24" s="387"/>
      <c r="J24" s="387"/>
      <c r="K24" s="387"/>
      <c r="L24" s="387"/>
      <c r="M24" s="387"/>
      <c r="N24" s="163" t="str">
        <f>IF($B24="✔",
IF($AF$3="①",IF(COUNTA('計算シート(別紙２）㈠'!AA29:AF29)=0,"未記入有り",""),
IF($AF$3="②",IF(OR(COUNTA('計算シート(別紙２）㈠'!AA32:AG32)=4,AND(COUNTA('計算シート(別紙２）㈠'!L33)=1,COUNTA('計算シート(別紙２）㈠'!AC33:AF33)=0),AND(COUNTA('計算シート(別紙２）㈠'!L33)=0,COUNTA('計算シート(別紙２）㈠'!AC33:AF33)=1)),"未記入有り",""),
IF($AF$3="③",IF('計算シート(別紙２）㈠'!AK24=1," ",""),
IF($AF$3="④",IF(COUNTA('計算シート(別紙２）㈠'!AA37:AF37)=0,"未記入有り",""),
IF($AF$3="⑤",IF('計算シート(別紙２）㈠'!AJ24=1," ",""),
IF($AF$3="⑥",IF(COUNTA('計算シート(別紙２）㈠'!J50:N51)=0,"未記入有り","")
)))))),"")</f>
        <v/>
      </c>
      <c r="O24" s="189"/>
      <c r="P24" s="167"/>
      <c r="Q24" s="159"/>
      <c r="R24" s="387"/>
      <c r="S24" s="387"/>
      <c r="T24" s="387"/>
      <c r="U24" s="387"/>
      <c r="V24" s="387"/>
      <c r="W24" s="387"/>
      <c r="X24" s="387"/>
      <c r="Y24" s="387"/>
      <c r="Z24" s="387"/>
      <c r="AA24" s="387"/>
      <c r="AB24" s="387"/>
      <c r="AC24" s="173"/>
      <c r="AE24" s="76" t="s">
        <v>169</v>
      </c>
    </row>
    <row r="25" spans="1:31">
      <c r="A25" s="167"/>
      <c r="B25" s="159"/>
      <c r="C25" s="387"/>
      <c r="D25" s="387"/>
      <c r="E25" s="387"/>
      <c r="F25" s="387"/>
      <c r="G25" s="387"/>
      <c r="H25" s="387"/>
      <c r="I25" s="387"/>
      <c r="J25" s="387"/>
      <c r="K25" s="387"/>
      <c r="L25" s="387"/>
      <c r="M25" s="387"/>
      <c r="N25" s="163"/>
      <c r="O25" s="189"/>
      <c r="P25" s="167"/>
      <c r="Q25" s="159"/>
      <c r="R25" s="188"/>
      <c r="S25" s="188"/>
      <c r="T25" s="188"/>
      <c r="U25" s="188"/>
      <c r="V25" s="188"/>
      <c r="W25" s="188"/>
      <c r="X25" s="188"/>
      <c r="Y25" s="188"/>
      <c r="Z25" s="188"/>
      <c r="AA25" s="188"/>
      <c r="AB25" s="188"/>
      <c r="AC25" s="173"/>
      <c r="AE25" s="76" t="s">
        <v>177</v>
      </c>
    </row>
    <row r="26" spans="1:31">
      <c r="A26" s="167"/>
      <c r="B26" s="159"/>
      <c r="C26" s="387"/>
      <c r="D26" s="387"/>
      <c r="E26" s="387"/>
      <c r="F26" s="387"/>
      <c r="G26" s="387"/>
      <c r="H26" s="387"/>
      <c r="I26" s="387"/>
      <c r="J26" s="387"/>
      <c r="K26" s="387"/>
      <c r="L26" s="387"/>
      <c r="M26" s="387"/>
      <c r="N26" s="173"/>
      <c r="O26" s="159"/>
      <c r="P26" s="167"/>
      <c r="Q26" s="159"/>
      <c r="R26" s="387" t="str">
        <f>IF(AF4="⑥",AE22,"")</f>
        <v/>
      </c>
      <c r="S26" s="387"/>
      <c r="T26" s="387"/>
      <c r="U26" s="387"/>
      <c r="V26" s="387"/>
      <c r="W26" s="387"/>
      <c r="X26" s="387"/>
      <c r="Y26" s="387"/>
      <c r="Z26" s="387"/>
      <c r="AA26" s="387"/>
      <c r="AB26" s="387"/>
      <c r="AC26" s="173"/>
    </row>
    <row r="27" spans="1:31">
      <c r="A27" s="167"/>
      <c r="B27" s="159"/>
      <c r="C27" s="168"/>
      <c r="D27" s="168"/>
      <c r="E27" s="168"/>
      <c r="F27" s="168"/>
      <c r="G27" s="168"/>
      <c r="H27" s="168"/>
      <c r="I27" s="168"/>
      <c r="J27" s="168"/>
      <c r="K27" s="168"/>
      <c r="L27" s="168"/>
      <c r="M27" s="168"/>
      <c r="N27" s="173"/>
      <c r="O27" s="159"/>
      <c r="P27" s="167"/>
      <c r="Q27" s="159"/>
      <c r="R27" s="387"/>
      <c r="S27" s="387"/>
      <c r="T27" s="387"/>
      <c r="U27" s="387"/>
      <c r="V27" s="387"/>
      <c r="W27" s="387"/>
      <c r="X27" s="387"/>
      <c r="Y27" s="387"/>
      <c r="Z27" s="387"/>
      <c r="AA27" s="387"/>
      <c r="AB27" s="387"/>
      <c r="AC27" s="173"/>
    </row>
    <row r="28" spans="1:31">
      <c r="A28" s="167"/>
      <c r="B28" s="2"/>
      <c r="C28" s="387" t="str">
        <f>IF(AF3="⑥",AE17,IF(AF3="①",AE12,AE21))</f>
        <v>①～⑤を選択した場合は　計算シート下段【仕入控除税額（返還額）がある場合】への記入は不要です</v>
      </c>
      <c r="D28" s="387"/>
      <c r="E28" s="387"/>
      <c r="F28" s="387"/>
      <c r="G28" s="387"/>
      <c r="H28" s="387"/>
      <c r="I28" s="387"/>
      <c r="J28" s="387"/>
      <c r="K28" s="387"/>
      <c r="L28" s="387"/>
      <c r="M28" s="387"/>
      <c r="N28" s="163" t="str">
        <f>IF($B28="✔",
    IF($AF$3="①", IF(COUNTA('計算シート(別紙２）㈠'!AA30:AF30)=0, "未記入有り", ""),
    IF(AND($AF$3="⑥", '計算シート(別紙２）㈠'!B57="○", OR(COUNTA('計算シート(別紙２）㈠'!D61:I67)=0, COUNTA('計算シート(別紙２）㈠'!J61:O67)=0)), "未記入有り",
    IF(AND($AF$3="⑥", '計算シート(別紙２）㈠'!B73="○", OR(COUNTA('計算シート(別紙２）㈠'!D77:I83)=0, COUNTA('計算シート(別紙２）㈠'!J77:R83)=0)), "未記入有り",
    IF(AND($AF$3="⑥", '計算シート(別紙２）㈠'!B91="○", OR(COUNTA('計算シート(別紙２）㈠'!D96:I102)=0, COUNTA('計算シート(別紙２）㈠'!J96:AD102)=0)), "未記入有り", "")
    ))),"")</f>
        <v/>
      </c>
      <c r="O28" s="189"/>
      <c r="P28" s="167"/>
      <c r="Q28" s="159"/>
      <c r="R28" s="387"/>
      <c r="S28" s="387"/>
      <c r="T28" s="387"/>
      <c r="U28" s="387"/>
      <c r="V28" s="387"/>
      <c r="W28" s="387"/>
      <c r="X28" s="387"/>
      <c r="Y28" s="387"/>
      <c r="Z28" s="387"/>
      <c r="AA28" s="387"/>
      <c r="AB28" s="387"/>
      <c r="AC28" s="173"/>
    </row>
    <row r="29" spans="1:31" ht="22.8" thickBot="1">
      <c r="A29" s="167"/>
      <c r="B29" s="162"/>
      <c r="C29" s="387"/>
      <c r="D29" s="387"/>
      <c r="E29" s="387"/>
      <c r="F29" s="387"/>
      <c r="G29" s="387"/>
      <c r="H29" s="387"/>
      <c r="I29" s="387"/>
      <c r="J29" s="387"/>
      <c r="K29" s="387"/>
      <c r="L29" s="387"/>
      <c r="M29" s="387"/>
      <c r="N29" s="163"/>
      <c r="O29" s="189"/>
      <c r="P29" s="170"/>
      <c r="Q29" s="182" t="str">
        <f>IF(AG5="〇","〇計算シート（別紙１）②","")</f>
        <v/>
      </c>
      <c r="R29" s="172"/>
      <c r="S29" s="172"/>
      <c r="T29" s="172"/>
      <c r="U29" s="172"/>
      <c r="V29" s="172"/>
      <c r="W29" s="172"/>
      <c r="X29" s="172"/>
      <c r="Y29" s="172"/>
      <c r="Z29" s="172"/>
      <c r="AA29" s="172"/>
      <c r="AB29" s="172"/>
      <c r="AC29" s="183"/>
    </row>
    <row r="30" spans="1:31">
      <c r="A30" s="167"/>
      <c r="B30" s="159"/>
      <c r="C30" s="387"/>
      <c r="D30" s="387"/>
      <c r="E30" s="387"/>
      <c r="F30" s="387"/>
      <c r="G30" s="387"/>
      <c r="H30" s="387"/>
      <c r="I30" s="387"/>
      <c r="J30" s="387"/>
      <c r="K30" s="387"/>
      <c r="L30" s="387"/>
      <c r="M30" s="387"/>
      <c r="N30" s="173"/>
      <c r="O30" s="159"/>
      <c r="P30" s="159"/>
      <c r="Q30" s="159"/>
      <c r="R30" s="159"/>
      <c r="S30" s="159"/>
      <c r="T30" s="159"/>
      <c r="U30" s="159"/>
      <c r="V30" s="159"/>
      <c r="W30" s="159"/>
      <c r="X30" s="159"/>
      <c r="Y30" s="159"/>
      <c r="Z30" s="159"/>
      <c r="AA30" s="159"/>
      <c r="AB30" s="159"/>
      <c r="AC30" s="159"/>
    </row>
    <row r="31" spans="1:31">
      <c r="A31" s="167"/>
      <c r="B31" s="159"/>
      <c r="C31" s="168"/>
      <c r="D31" s="168"/>
      <c r="E31" s="168"/>
      <c r="F31" s="168"/>
      <c r="G31" s="168"/>
      <c r="H31" s="168"/>
      <c r="I31" s="168"/>
      <c r="J31" s="168"/>
      <c r="K31" s="168"/>
      <c r="L31" s="168"/>
      <c r="M31" s="168"/>
      <c r="N31" s="173"/>
      <c r="O31" s="159"/>
      <c r="P31" s="159"/>
      <c r="Q31" s="159"/>
      <c r="R31" s="159"/>
      <c r="S31" s="159"/>
      <c r="T31" s="159"/>
      <c r="U31" s="159"/>
      <c r="V31" s="159"/>
      <c r="W31" s="159"/>
      <c r="X31" s="159"/>
      <c r="Y31" s="159"/>
      <c r="Z31" s="159"/>
      <c r="AA31" s="159"/>
      <c r="AB31" s="159"/>
      <c r="AC31" s="159"/>
    </row>
    <row r="32" spans="1:31">
      <c r="A32" s="167"/>
      <c r="B32" s="2"/>
      <c r="C32" s="387" t="str">
        <f>IF(AF3="⑥",$AE18,IF(AF3="①",AE21,IF(AG4="",AE22,AE24)))</f>
        <v>お疲れ様でした。全てのボックスにチェックを入れ、かつ未記入のアラートがなければ、報告書(別紙１)と計算シート（別紙２）を添付資料とともに所定のメールアドレスに提出してください。ご提出いただいた報告書について、内容に関するご質問や追加資料をお願いすることがございますので予めご了承ください。</v>
      </c>
      <c r="D32" s="387"/>
      <c r="E32" s="387"/>
      <c r="F32" s="387"/>
      <c r="G32" s="387"/>
      <c r="H32" s="387"/>
      <c r="I32" s="387"/>
      <c r="J32" s="387"/>
      <c r="K32" s="387"/>
      <c r="L32" s="387"/>
      <c r="M32" s="387"/>
      <c r="N32" s="163" t="str">
        <f>IF($B32="✔",
   IF(AND(提出前チェックシート!$AF$3="⑥",'計算シート(別紙２）㈠'!B57="○",COUNTA('計算シート(別紙２）㈠'!W60)=0),"未記入有り",
   IF(AND(提出前チェックシート!$AF$3="⑥",'計算シート(別紙２）㈠'!B73="○",COUNTA('計算シート(別紙２）㈠'!W76)=0),"未記入有り",
   IF(AND(提出前チェックシート!$AF$3="⑥",'計算シート(別紙２）㈠'!B91="○",COUNTA('計算シート(別紙２）㈠'!D111)=0),"未記入有り",""
  ))),"" )</f>
        <v/>
      </c>
      <c r="O32" s="189"/>
      <c r="P32" s="189"/>
      <c r="Q32" s="189"/>
      <c r="R32" s="189"/>
      <c r="S32" s="189"/>
      <c r="T32" s="189"/>
      <c r="U32" s="189"/>
      <c r="V32" s="189"/>
      <c r="W32" s="189"/>
      <c r="X32" s="189"/>
      <c r="Y32" s="189"/>
      <c r="Z32" s="189"/>
      <c r="AA32" s="189"/>
      <c r="AB32" s="189"/>
      <c r="AC32" s="189"/>
    </row>
    <row r="33" spans="1:29">
      <c r="A33" s="167"/>
      <c r="B33" s="159"/>
      <c r="C33" s="387"/>
      <c r="D33" s="387"/>
      <c r="E33" s="387"/>
      <c r="F33" s="387"/>
      <c r="G33" s="387"/>
      <c r="H33" s="387"/>
      <c r="I33" s="387"/>
      <c r="J33" s="387"/>
      <c r="K33" s="387"/>
      <c r="L33" s="387"/>
      <c r="M33" s="387"/>
      <c r="N33" s="173"/>
      <c r="O33" s="159"/>
      <c r="P33" s="159"/>
      <c r="Q33" s="159"/>
      <c r="R33" s="159"/>
      <c r="S33" s="159"/>
      <c r="T33" s="159"/>
      <c r="U33" s="159"/>
      <c r="V33" s="159"/>
      <c r="W33" s="159"/>
      <c r="X33" s="159"/>
      <c r="Y33" s="159"/>
      <c r="Z33" s="159"/>
      <c r="AA33" s="159"/>
      <c r="AB33" s="159"/>
      <c r="AC33" s="159"/>
    </row>
    <row r="34" spans="1:29" ht="18" customHeight="1">
      <c r="A34" s="167"/>
      <c r="B34" s="159"/>
      <c r="C34" s="387"/>
      <c r="D34" s="387"/>
      <c r="E34" s="387"/>
      <c r="F34" s="387"/>
      <c r="G34" s="387"/>
      <c r="H34" s="387"/>
      <c r="I34" s="387"/>
      <c r="J34" s="387"/>
      <c r="K34" s="387"/>
      <c r="L34" s="387"/>
      <c r="M34" s="387"/>
      <c r="N34" s="173"/>
      <c r="O34" s="159"/>
      <c r="P34" s="159"/>
      <c r="Q34" s="159"/>
      <c r="R34" s="159"/>
      <c r="S34" s="159"/>
      <c r="T34" s="159"/>
      <c r="U34" s="159"/>
      <c r="V34" s="159"/>
      <c r="W34" s="159"/>
      <c r="X34" s="159"/>
      <c r="Y34" s="159"/>
      <c r="Z34" s="159"/>
      <c r="AA34" s="159"/>
      <c r="AB34" s="159"/>
      <c r="AC34" s="159"/>
    </row>
    <row r="35" spans="1:29">
      <c r="A35" s="167"/>
      <c r="B35" s="159"/>
      <c r="C35" s="168"/>
      <c r="D35" s="168"/>
      <c r="E35" s="168"/>
      <c r="F35" s="168"/>
      <c r="G35" s="168"/>
      <c r="H35" s="168"/>
      <c r="I35" s="168"/>
      <c r="J35" s="168"/>
      <c r="K35" s="168"/>
      <c r="L35" s="168"/>
      <c r="M35" s="168"/>
      <c r="N35" s="173"/>
      <c r="O35" s="159"/>
      <c r="P35" s="159"/>
      <c r="Q35" s="159"/>
      <c r="R35" s="159"/>
      <c r="S35" s="159"/>
      <c r="T35" s="159"/>
      <c r="U35" s="159"/>
      <c r="V35" s="159"/>
      <c r="W35" s="159"/>
      <c r="X35" s="159"/>
      <c r="Y35" s="159"/>
      <c r="Z35" s="159"/>
      <c r="AA35" s="159"/>
      <c r="AB35" s="159"/>
      <c r="AC35" s="159"/>
    </row>
    <row r="36" spans="1:29">
      <c r="A36" s="167"/>
      <c r="B36" s="2"/>
      <c r="C36" s="387" t="str">
        <f>IF(AF3="⑥",AE19,IF(AND(AF3="①",AG4=""),AE22,IF(AND(AF3="①",AG4="〇"),AE24,"")))</f>
        <v/>
      </c>
      <c r="D36" s="387"/>
      <c r="E36" s="387"/>
      <c r="F36" s="387"/>
      <c r="G36" s="387"/>
      <c r="H36" s="387"/>
      <c r="I36" s="387"/>
      <c r="J36" s="387"/>
      <c r="K36" s="387"/>
      <c r="L36" s="387"/>
      <c r="M36" s="387"/>
      <c r="N36" s="163" t="str">
        <f>IF($B36="✔",
  IF(AND(提出前チェックシート!$AF$3="⑥",'計算シート(別紙２）㈠'!B57="○",EXACT('計算シート(別紙２）㈠'!$G$24,'計算シート(別紙２）㈠'!S68)=FALSE,COUNTA('計算シート(別紙２）㈠'!W67)=0),"未記入有り",
  IF(AND(提出前チェックシート!$AF$3="⑥",'計算シート(別紙２）㈠'!B73="○",EXACT('計算シート(別紙２）㈠'!$G$24,'計算シート(別紙２）㈠'!S84)=FALSE,COUNTA('計算シート(別紙２）㈠'!W83)=0),"未記入有り",
  IF(AND(提出前チェックシート!$AF$3="⑥",'計算シート(別紙２）㈠'!B91="○",EXACT('計算シート(別紙２）㈠'!$G$24,'計算シート(別紙２）㈠'!AE103)=FALSE,COUNTA('計算シート(別紙２）㈠'!Q112)=0),"未記入有り",""
))),"")</f>
        <v/>
      </c>
      <c r="O36" s="189"/>
      <c r="P36" s="189"/>
      <c r="Q36" s="189"/>
      <c r="R36" s="189"/>
      <c r="S36" s="189"/>
      <c r="T36" s="189"/>
      <c r="U36" s="189"/>
      <c r="V36" s="189"/>
      <c r="W36" s="189"/>
      <c r="X36" s="189"/>
      <c r="Y36" s="189"/>
      <c r="Z36" s="189"/>
      <c r="AA36" s="189"/>
      <c r="AB36" s="189"/>
      <c r="AC36" s="189"/>
    </row>
    <row r="37" spans="1:29">
      <c r="A37" s="167"/>
      <c r="B37" s="159"/>
      <c r="C37" s="387"/>
      <c r="D37" s="387"/>
      <c r="E37" s="387"/>
      <c r="F37" s="387"/>
      <c r="G37" s="387"/>
      <c r="H37" s="387"/>
      <c r="I37" s="387"/>
      <c r="J37" s="387"/>
      <c r="K37" s="387"/>
      <c r="L37" s="387"/>
      <c r="M37" s="387"/>
      <c r="N37" s="163"/>
      <c r="O37" s="189"/>
      <c r="P37" s="189"/>
      <c r="Q37" s="189"/>
      <c r="R37" s="189"/>
      <c r="S37" s="189"/>
      <c r="T37" s="189"/>
      <c r="U37" s="189"/>
      <c r="V37" s="189"/>
      <c r="W37" s="189"/>
      <c r="X37" s="189"/>
      <c r="Y37" s="189"/>
      <c r="Z37" s="189"/>
      <c r="AA37" s="189"/>
      <c r="AB37" s="189"/>
      <c r="AC37" s="189"/>
    </row>
    <row r="38" spans="1:29">
      <c r="A38" s="167"/>
      <c r="B38" s="159"/>
      <c r="C38" s="387"/>
      <c r="D38" s="387"/>
      <c r="E38" s="387"/>
      <c r="F38" s="387"/>
      <c r="G38" s="387"/>
      <c r="H38" s="387"/>
      <c r="I38" s="387"/>
      <c r="J38" s="387"/>
      <c r="K38" s="387"/>
      <c r="L38" s="387"/>
      <c r="M38" s="387"/>
      <c r="N38" s="173"/>
      <c r="O38" s="159"/>
      <c r="P38" s="159"/>
      <c r="Q38" s="159"/>
      <c r="R38" s="159"/>
      <c r="S38" s="159"/>
      <c r="T38" s="159"/>
      <c r="U38" s="159"/>
      <c r="V38" s="159"/>
      <c r="W38" s="159"/>
      <c r="X38" s="159"/>
      <c r="Y38" s="159"/>
      <c r="Z38" s="159"/>
      <c r="AA38" s="159"/>
      <c r="AB38" s="159"/>
      <c r="AC38" s="159"/>
    </row>
    <row r="39" spans="1:29">
      <c r="A39" s="167"/>
      <c r="B39" s="159"/>
      <c r="C39" s="168"/>
      <c r="D39" s="168"/>
      <c r="E39" s="168"/>
      <c r="F39" s="168"/>
      <c r="G39" s="168"/>
      <c r="H39" s="168"/>
      <c r="I39" s="168"/>
      <c r="J39" s="168"/>
      <c r="K39" s="168"/>
      <c r="L39" s="168"/>
      <c r="M39" s="168"/>
      <c r="N39" s="173"/>
      <c r="O39" s="159"/>
      <c r="P39" s="159"/>
      <c r="Q39" s="159"/>
      <c r="R39" s="159"/>
      <c r="S39" s="159"/>
      <c r="T39" s="159"/>
      <c r="U39" s="159"/>
      <c r="V39" s="159"/>
      <c r="W39" s="159"/>
      <c r="X39" s="159"/>
      <c r="Y39" s="159"/>
      <c r="Z39" s="159"/>
      <c r="AA39" s="159"/>
      <c r="AB39" s="159"/>
      <c r="AC39" s="159"/>
    </row>
    <row r="40" spans="1:29">
      <c r="A40" s="167"/>
      <c r="B40" s="2"/>
      <c r="C40" s="387" t="str">
        <f>IF(AND(AF3="⑥",AG4="〇"),AE24,IF(AND(AF3="⑥",AG4=""),AE22,""))</f>
        <v/>
      </c>
      <c r="D40" s="387"/>
      <c r="E40" s="387"/>
      <c r="F40" s="387"/>
      <c r="G40" s="387"/>
      <c r="H40" s="387"/>
      <c r="I40" s="387"/>
      <c r="J40" s="387"/>
      <c r="K40" s="387"/>
      <c r="L40" s="387"/>
      <c r="M40" s="387"/>
      <c r="N40" s="173"/>
      <c r="O40" s="159"/>
      <c r="P40" s="159"/>
      <c r="Q40" s="159"/>
      <c r="R40" s="159"/>
      <c r="S40" s="159"/>
      <c r="T40" s="159"/>
      <c r="U40" s="159"/>
      <c r="V40" s="159"/>
      <c r="W40" s="159"/>
      <c r="X40" s="159"/>
      <c r="Y40" s="159"/>
      <c r="Z40" s="159"/>
      <c r="AA40" s="159"/>
      <c r="AB40" s="159"/>
      <c r="AC40" s="159"/>
    </row>
    <row r="41" spans="1:29" ht="18.600000000000001" thickBot="1">
      <c r="A41" s="167"/>
      <c r="B41" s="169"/>
      <c r="C41" s="387"/>
      <c r="D41" s="387"/>
      <c r="E41" s="387"/>
      <c r="F41" s="387"/>
      <c r="G41" s="387"/>
      <c r="H41" s="387"/>
      <c r="I41" s="387"/>
      <c r="J41" s="387"/>
      <c r="K41" s="387"/>
      <c r="L41" s="387"/>
      <c r="M41" s="387"/>
      <c r="N41" s="173"/>
      <c r="O41" s="159"/>
      <c r="P41" s="159"/>
      <c r="Q41" s="159"/>
      <c r="R41" s="159"/>
      <c r="S41" s="159"/>
      <c r="T41" s="159"/>
      <c r="U41" s="159"/>
      <c r="V41" s="159"/>
      <c r="W41" s="159"/>
      <c r="X41" s="159"/>
      <c r="Y41" s="159"/>
      <c r="Z41" s="159"/>
      <c r="AA41" s="159"/>
      <c r="AB41" s="159"/>
      <c r="AC41" s="159"/>
    </row>
    <row r="42" spans="1:29" ht="18.600000000000001" thickTop="1">
      <c r="A42" s="167"/>
      <c r="B42" s="159"/>
      <c r="C42" s="387"/>
      <c r="D42" s="387"/>
      <c r="E42" s="387"/>
      <c r="F42" s="387"/>
      <c r="G42" s="387"/>
      <c r="H42" s="387"/>
      <c r="I42" s="387"/>
      <c r="J42" s="387"/>
      <c r="K42" s="387"/>
      <c r="L42" s="387"/>
      <c r="M42" s="387"/>
      <c r="N42" s="173"/>
      <c r="O42" s="159"/>
      <c r="P42" s="159"/>
      <c r="Q42" s="159"/>
      <c r="R42" s="159"/>
      <c r="S42" s="159"/>
      <c r="T42" s="159"/>
      <c r="U42" s="159"/>
      <c r="V42" s="159"/>
      <c r="W42" s="159"/>
      <c r="X42" s="159"/>
      <c r="Y42" s="159"/>
      <c r="Z42" s="159"/>
      <c r="AA42" s="159"/>
      <c r="AB42" s="159"/>
      <c r="AC42" s="159"/>
    </row>
    <row r="43" spans="1:29" ht="18.600000000000001" thickBot="1">
      <c r="A43" s="170"/>
      <c r="B43" s="171"/>
      <c r="C43" s="172"/>
      <c r="D43" s="172"/>
      <c r="E43" s="172"/>
      <c r="F43" s="172"/>
      <c r="G43" s="172"/>
      <c r="H43" s="172"/>
      <c r="I43" s="172"/>
      <c r="J43" s="172"/>
      <c r="K43" s="172"/>
      <c r="L43" s="172"/>
      <c r="M43" s="172"/>
      <c r="N43" s="183"/>
      <c r="O43" s="159"/>
      <c r="P43" s="159"/>
      <c r="Q43" s="159"/>
      <c r="R43" s="159"/>
      <c r="S43" s="159"/>
      <c r="T43" s="159"/>
      <c r="U43" s="159"/>
      <c r="V43" s="159"/>
      <c r="W43" s="159"/>
      <c r="X43" s="159"/>
      <c r="Y43" s="159"/>
      <c r="Z43" s="159"/>
      <c r="AA43" s="159"/>
      <c r="AB43" s="159"/>
      <c r="AC43" s="159"/>
    </row>
    <row r="44" spans="1:29" ht="18.600000000000001" thickBot="1">
      <c r="A44" s="159"/>
      <c r="B44" s="86"/>
      <c r="C44" s="87"/>
      <c r="D44" s="87"/>
      <c r="E44" s="87"/>
      <c r="F44" s="87"/>
      <c r="G44" s="87"/>
      <c r="H44" s="87"/>
      <c r="I44" s="87"/>
      <c r="J44" s="87"/>
      <c r="K44" s="87"/>
      <c r="L44" s="87"/>
      <c r="M44" s="87"/>
      <c r="N44" s="82"/>
      <c r="O44" s="82"/>
      <c r="P44" s="82"/>
      <c r="Q44" s="82"/>
      <c r="R44" s="82"/>
      <c r="S44" s="82"/>
      <c r="T44" s="82"/>
      <c r="U44" s="82"/>
      <c r="V44" s="82"/>
      <c r="W44" s="82"/>
      <c r="X44" s="82"/>
      <c r="Y44" s="82"/>
      <c r="Z44" s="82"/>
      <c r="AA44" s="82"/>
      <c r="AB44" s="82"/>
      <c r="AC44" s="82"/>
    </row>
    <row r="45" spans="1:29" ht="18.600000000000001" thickTop="1">
      <c r="A45" s="159"/>
      <c r="C45" s="77"/>
      <c r="D45" s="77"/>
      <c r="E45" s="77"/>
      <c r="F45" s="77"/>
      <c r="G45" s="77"/>
      <c r="H45" s="77"/>
      <c r="I45" s="77"/>
      <c r="J45" s="77"/>
      <c r="K45" s="77"/>
      <c r="L45" s="77"/>
      <c r="M45" s="77"/>
    </row>
    <row r="46" spans="1:29" ht="22.2">
      <c r="B46" s="74" t="str">
        <f>IF(AG5="〇","〇計算シート（別紙１）②","")</f>
        <v/>
      </c>
    </row>
    <row r="47" spans="1:29" ht="22.2">
      <c r="B47" s="75" t="str">
        <f>IF(AG5="〇",IF(AF4="⑥",AE8,AE7),"")</f>
        <v/>
      </c>
    </row>
    <row r="48" spans="1:29" ht="22.2">
      <c r="B48" s="75"/>
    </row>
    <row r="49" spans="3:13">
      <c r="C49" s="87"/>
      <c r="D49" s="87"/>
      <c r="E49" s="87"/>
      <c r="F49" s="87"/>
      <c r="G49" s="87"/>
      <c r="H49" s="87"/>
      <c r="I49" s="87"/>
      <c r="J49" s="87"/>
      <c r="K49" s="87"/>
      <c r="L49" s="87"/>
      <c r="M49" s="87"/>
    </row>
    <row r="50" spans="3:13">
      <c r="C50" s="87"/>
      <c r="D50" s="87"/>
      <c r="E50" s="87"/>
      <c r="F50" s="87"/>
      <c r="G50" s="87"/>
      <c r="H50" s="87"/>
      <c r="I50" s="87"/>
      <c r="J50" s="87"/>
      <c r="K50" s="87"/>
      <c r="L50" s="87"/>
      <c r="M50" s="87"/>
    </row>
    <row r="51" spans="3:13">
      <c r="C51" s="87"/>
      <c r="D51" s="87"/>
      <c r="E51" s="87"/>
      <c r="F51" s="87"/>
      <c r="G51" s="87"/>
      <c r="H51" s="87"/>
      <c r="I51" s="87"/>
      <c r="J51" s="87"/>
      <c r="K51" s="87"/>
      <c r="L51" s="87"/>
      <c r="M51" s="87"/>
    </row>
    <row r="52" spans="3:13">
      <c r="C52" s="87"/>
      <c r="D52" s="87"/>
      <c r="E52" s="87"/>
      <c r="F52" s="87"/>
      <c r="G52" s="87"/>
      <c r="H52" s="87"/>
      <c r="I52" s="87"/>
      <c r="J52" s="87"/>
      <c r="K52" s="87"/>
      <c r="L52" s="87"/>
      <c r="M52" s="87"/>
    </row>
    <row r="53" spans="3:13">
      <c r="C53" s="87"/>
      <c r="D53" s="87"/>
      <c r="E53" s="87"/>
      <c r="F53" s="87"/>
      <c r="G53" s="87"/>
      <c r="H53" s="87"/>
      <c r="I53" s="87"/>
      <c r="J53" s="87"/>
      <c r="K53" s="87"/>
      <c r="L53" s="87"/>
      <c r="M53" s="87"/>
    </row>
    <row r="54" spans="3:13">
      <c r="C54" s="87"/>
      <c r="D54" s="87"/>
      <c r="E54" s="87"/>
      <c r="F54" s="87"/>
      <c r="G54" s="87"/>
      <c r="H54" s="87"/>
      <c r="I54" s="87"/>
      <c r="J54" s="87"/>
      <c r="K54" s="87"/>
      <c r="L54" s="87"/>
      <c r="M54" s="87"/>
    </row>
    <row r="55" spans="3:13">
      <c r="C55" s="87"/>
      <c r="D55" s="87"/>
      <c r="E55" s="87"/>
      <c r="F55" s="87"/>
      <c r="G55" s="87"/>
      <c r="H55" s="87"/>
      <c r="I55" s="87"/>
      <c r="J55" s="87"/>
      <c r="K55" s="87"/>
      <c r="L55" s="87"/>
      <c r="M55" s="87"/>
    </row>
    <row r="56" spans="3:13">
      <c r="C56" s="87"/>
      <c r="D56" s="87"/>
      <c r="E56" s="87"/>
      <c r="F56" s="87"/>
      <c r="G56" s="87"/>
      <c r="H56" s="87"/>
      <c r="I56" s="87"/>
      <c r="J56" s="87"/>
      <c r="K56" s="87"/>
      <c r="L56" s="87"/>
      <c r="M56" s="87"/>
    </row>
    <row r="57" spans="3:13">
      <c r="C57" s="87"/>
      <c r="D57" s="87"/>
      <c r="E57" s="87"/>
      <c r="F57" s="87"/>
      <c r="G57" s="87"/>
      <c r="H57" s="87"/>
      <c r="I57" s="87"/>
      <c r="J57" s="87"/>
      <c r="K57" s="87"/>
      <c r="L57" s="87"/>
      <c r="M57" s="87"/>
    </row>
    <row r="58" spans="3:13">
      <c r="C58" s="87"/>
      <c r="D58" s="87"/>
      <c r="E58" s="87"/>
      <c r="F58" s="87"/>
      <c r="G58" s="87"/>
      <c r="H58" s="87"/>
      <c r="I58" s="87"/>
      <c r="J58" s="87"/>
      <c r="K58" s="87"/>
      <c r="L58" s="87"/>
      <c r="M58" s="87"/>
    </row>
    <row r="59" spans="3:13">
      <c r="C59" s="87"/>
      <c r="D59" s="87"/>
      <c r="E59" s="87"/>
      <c r="F59" s="87"/>
      <c r="G59" s="87"/>
      <c r="H59" s="87"/>
      <c r="I59" s="87"/>
      <c r="J59" s="87"/>
      <c r="K59" s="87"/>
      <c r="L59" s="87"/>
      <c r="M59" s="87"/>
    </row>
    <row r="60" spans="3:13">
      <c r="C60" s="87"/>
      <c r="D60" s="87"/>
      <c r="E60" s="87"/>
      <c r="F60" s="87"/>
      <c r="G60" s="87"/>
      <c r="H60" s="87"/>
      <c r="I60" s="87"/>
      <c r="J60" s="87"/>
      <c r="K60" s="87"/>
      <c r="L60" s="87"/>
      <c r="M60" s="87"/>
    </row>
  </sheetData>
  <sheetProtection password="CAD0" sheet="1" objects="1" scenarios="1"/>
  <mergeCells count="16">
    <mergeCell ref="A1:N1"/>
    <mergeCell ref="B8:D8"/>
    <mergeCell ref="C10:M11"/>
    <mergeCell ref="C13:M13"/>
    <mergeCell ref="C40:M42"/>
    <mergeCell ref="C16:M17"/>
    <mergeCell ref="C24:M26"/>
    <mergeCell ref="C28:M30"/>
    <mergeCell ref="C36:M38"/>
    <mergeCell ref="C32:M34"/>
    <mergeCell ref="R26:AB28"/>
    <mergeCell ref="P1:AC1"/>
    <mergeCell ref="R10:AB12"/>
    <mergeCell ref="R14:AB16"/>
    <mergeCell ref="R18:AB20"/>
    <mergeCell ref="R22:AB24"/>
  </mergeCells>
  <phoneticPr fontId="4"/>
  <conditionalFormatting sqref="N13:O13">
    <cfRule type="expression" dxfId="20" priority="61">
      <formula>IF(N13="未記入有り",TRUE,FALSE)</formula>
    </cfRule>
  </conditionalFormatting>
  <conditionalFormatting sqref="N16:O16">
    <cfRule type="expression" dxfId="19" priority="59">
      <formula>IF(N16="未記入有り",TRUE,FALSE)</formula>
    </cfRule>
  </conditionalFormatting>
  <conditionalFormatting sqref="N36:AC36">
    <cfRule type="expression" dxfId="18" priority="46">
      <formula>IF(N36="未記入有り",TRUE,FALSE)</formula>
    </cfRule>
  </conditionalFormatting>
  <conditionalFormatting sqref="N10:O10">
    <cfRule type="expression" dxfId="17" priority="45">
      <formula>IF(N10="未記入有り",TRUE,FALSE)</formula>
    </cfRule>
  </conditionalFormatting>
  <conditionalFormatting sqref="N24:O25 N32:AC32">
    <cfRule type="expression" dxfId="16" priority="44">
      <formula>IF(N24="未記入有り",TRUE,FALSE)</formula>
    </cfRule>
  </conditionalFormatting>
  <conditionalFormatting sqref="N28:O29">
    <cfRule type="expression" dxfId="15" priority="42">
      <formula>IF(N28="未記入有り",TRUE,FALSE)</formula>
    </cfRule>
  </conditionalFormatting>
  <conditionalFormatting sqref="B32">
    <cfRule type="expression" dxfId="14" priority="28">
      <formula>IF(OR(LEFT($C$32,1)="お",$C$32=""),TRUE,FALSE)</formula>
    </cfRule>
  </conditionalFormatting>
  <conditionalFormatting sqref="B36">
    <cfRule type="expression" dxfId="13" priority="27">
      <formula>IF(OR(LEFT($C$36,1)="お",$C$36=""),TRUE,FALSE)</formula>
    </cfRule>
  </conditionalFormatting>
  <conditionalFormatting sqref="B40">
    <cfRule type="expression" dxfId="12" priority="26">
      <formula>IF(OR(LEFT($C$40,1)="お",$C$40=""),TRUE,FALSE)</formula>
    </cfRule>
  </conditionalFormatting>
  <conditionalFormatting sqref="C32:M34">
    <cfRule type="expression" dxfId="11" priority="23">
      <formula>IF(LEFT(C32,1)="お",TRUE,FALSE)</formula>
    </cfRule>
  </conditionalFormatting>
  <conditionalFormatting sqref="C36:M38">
    <cfRule type="expression" dxfId="10" priority="22">
      <formula>IF(LEFT(C36,1)="お",TRUE,FALSE)</formula>
    </cfRule>
  </conditionalFormatting>
  <conditionalFormatting sqref="C40:M42">
    <cfRule type="expression" dxfId="9" priority="21">
      <formula>IF(LEFT(C40,1)="お",TRUE,FALSE)</formula>
    </cfRule>
  </conditionalFormatting>
  <conditionalFormatting sqref="Q22">
    <cfRule type="expression" dxfId="8" priority="15">
      <formula>IF(OR(LEFT($R$22,1)="お",$R$22=""),TRUE,FALSE)</formula>
    </cfRule>
  </conditionalFormatting>
  <conditionalFormatting sqref="R18:AB20">
    <cfRule type="expression" dxfId="7" priority="13">
      <formula>IF(LEFT(R18,1)="お",TRUE,FALSE)</formula>
    </cfRule>
  </conditionalFormatting>
  <conditionalFormatting sqref="R22:AB24">
    <cfRule type="expression" dxfId="6" priority="12">
      <formula>IF(LEFT(R22,1)="お",TRUE,FALSE)</formula>
    </cfRule>
  </conditionalFormatting>
  <conditionalFormatting sqref="R26">
    <cfRule type="expression" dxfId="5" priority="11">
      <formula>IF(LEFT(R26,1)="お",TRUE,FALSE)</formula>
    </cfRule>
  </conditionalFormatting>
  <conditionalFormatting sqref="Q18">
    <cfRule type="expression" dxfId="4" priority="20">
      <formula>IF(OR(LEFT($R$18,1)="お",$R$18=""),TRUE,FALSE)</formula>
    </cfRule>
  </conditionalFormatting>
  <conditionalFormatting sqref="AC22">
    <cfRule type="expression" dxfId="3" priority="6">
      <formula>IF(AC22="未記入有り",TRUE,FALSE)</formula>
    </cfRule>
  </conditionalFormatting>
  <conditionalFormatting sqref="AC10">
    <cfRule type="expression" dxfId="2" priority="5">
      <formula>IF(AC10="未記入有り",TRUE,FALSE)</formula>
    </cfRule>
  </conditionalFormatting>
  <conditionalFormatting sqref="AC18">
    <cfRule type="expression" dxfId="1" priority="3">
      <formula>IF(AC18="未記入有り",TRUE,FALSE)</formula>
    </cfRule>
  </conditionalFormatting>
  <conditionalFormatting sqref="AC14">
    <cfRule type="expression" dxfId="0" priority="1">
      <formula>IF(AC14="未記入有り",TRUE,FALSE)</formula>
    </cfRule>
  </conditionalFormatting>
  <dataValidations count="1">
    <dataValidation type="list" allowBlank="1" showInputMessage="1" showErrorMessage="1" sqref="B10 B13 B16 Q14 B28:B29 B32 B24 B40 Q10:Q11 Q22 Q18 B36" xr:uid="{00000000-0002-0000-0400-000000000000}">
      <formula1>"　,✔"</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colBreaks count="1" manualBreakCount="1">
    <brk id="14" max="4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view="pageBreakPreview" zoomScaleNormal="100" zoomScaleSheetLayoutView="100" workbookViewId="0"/>
  </sheetViews>
  <sheetFormatPr defaultRowHeight="18"/>
  <cols>
    <col min="10" max="10" width="2.3984375" customWidth="1"/>
  </cols>
  <sheetData>
    <row r="1" spans="1:1">
      <c r="A1" t="s">
        <v>64</v>
      </c>
    </row>
    <row r="3" spans="1:1">
      <c r="A3" t="s">
        <v>59</v>
      </c>
    </row>
  </sheetData>
  <sheetProtection password="CAD0" sheet="1" objects="1" scenarios="1"/>
  <phoneticPr fontId="4"/>
  <pageMargins left="0.7" right="0.7" top="0.75" bottom="0.75" header="0.3" footer="0.3"/>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view="pageBreakPreview" zoomScaleNormal="100" zoomScaleSheetLayoutView="100" workbookViewId="0"/>
  </sheetViews>
  <sheetFormatPr defaultRowHeight="18"/>
  <cols>
    <col min="10" max="10" width="2.3984375" customWidth="1"/>
  </cols>
  <sheetData>
    <row r="1" spans="1:1">
      <c r="A1" t="s">
        <v>65</v>
      </c>
    </row>
    <row r="3" spans="1:1">
      <c r="A3" t="s">
        <v>66</v>
      </c>
    </row>
  </sheetData>
  <sheetProtection password="CAD0" sheet="1" objects="1" scenarios="1"/>
  <phoneticPr fontId="4"/>
  <pageMargins left="0.7" right="0.7" top="0.75" bottom="0.75" header="0.3" footer="0.3"/>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view="pageBreakPreview" zoomScaleNormal="100" zoomScaleSheetLayoutView="100" workbookViewId="0"/>
  </sheetViews>
  <sheetFormatPr defaultRowHeight="18"/>
  <cols>
    <col min="28" max="28" width="2.3984375" customWidth="1"/>
  </cols>
  <sheetData>
    <row r="1" spans="1:1">
      <c r="A1" t="s">
        <v>65</v>
      </c>
    </row>
    <row r="3" spans="1:1">
      <c r="A3" t="s">
        <v>76</v>
      </c>
    </row>
  </sheetData>
  <sheetProtection algorithmName="SHA-512" hashValue="81lt0DKVdQBuhP2ut5kTKF4iATuDBohk3AsipYxt1GVb05n7WS3ayriBQfVL8hnd5Oa475+Eo7uphEsuZUIO+g==" saltValue="SZs3dzqwbpQKds1mO7F73g==" spinCount="100000" sheet="1" objects="1" scenarios="1"/>
  <phoneticPr fontId="4"/>
  <printOptions horizontalCentered="1"/>
  <pageMargins left="0.70866141732283472" right="0.70866141732283472" top="0.74803149606299213" bottom="0.74803149606299213" header="0.31496062992125984" footer="0.31496062992125984"/>
  <pageSetup paperSize="9" orientation="portrait" r:id="rId1"/>
  <colBreaks count="2" manualBreakCount="2">
    <brk id="8" max="1048575" man="1"/>
    <brk id="1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view="pageBreakPreview" zoomScaleNormal="100" zoomScaleSheetLayoutView="100" workbookViewId="0"/>
  </sheetViews>
  <sheetFormatPr defaultRowHeight="18"/>
  <cols>
    <col min="9" max="9" width="5.69921875" customWidth="1"/>
    <col min="18" max="18" width="5.5" customWidth="1"/>
    <col min="27" max="27" width="5.8984375" customWidth="1"/>
    <col min="40" max="40" width="2.3984375" customWidth="1"/>
  </cols>
  <sheetData>
    <row r="1" spans="1:1">
      <c r="A1" t="s">
        <v>65</v>
      </c>
    </row>
    <row r="2" spans="1:1">
      <c r="A2" t="s">
        <v>77</v>
      </c>
    </row>
  </sheetData>
  <sheetProtection password="CAD0" sheet="1" objects="1" scenarios="1"/>
  <phoneticPr fontId="4"/>
  <printOptions horizontalCentered="1"/>
  <pageMargins left="0.70866141732283472" right="0.70866141732283472" top="0.74803149606299213" bottom="0.74803149606299213" header="0.31496062992125984" footer="0.31496062992125984"/>
  <pageSetup paperSize="9" scale="98" orientation="portrait" r:id="rId1"/>
  <colBreaks count="4" manualBreakCount="4">
    <brk id="9" max="1048575" man="1"/>
    <brk id="18" max="1048575" man="1"/>
    <brk id="27" max="1048575" man="1"/>
    <brk id="4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入力提出方法</vt:lpstr>
      <vt:lpstr>報告書(別紙１）</vt:lpstr>
      <vt:lpstr>計算シート(別紙２）㈠</vt:lpstr>
      <vt:lpstr>計算シート(別紙２）㈡</vt:lpstr>
      <vt:lpstr>提出前チェックシート</vt:lpstr>
      <vt:lpstr>確定申告（第３―（３）号様式）【簡易課税用】</vt:lpstr>
      <vt:lpstr>確定申告書（第３―（１）号様式）【一般用】</vt:lpstr>
      <vt:lpstr>課税売上割合・控除対象仕入れ額等の計算表（付表２）</vt:lpstr>
      <vt:lpstr>特定収入割合の計算表（計算表１～３)</vt:lpstr>
      <vt:lpstr>'課税売上割合・控除対象仕入れ額等の計算表（付表２）'!Print_Area</vt:lpstr>
      <vt:lpstr>'確定申告（第３―（３）号様式）【簡易課税用】'!Print_Area</vt:lpstr>
      <vt:lpstr>'確定申告書（第３―（１）号様式）【一般用】'!Print_Area</vt:lpstr>
      <vt:lpstr>'計算シート(別紙２）㈡'!Print_Area</vt:lpstr>
      <vt:lpstr>提出前チェックシート!Print_Area</vt:lpstr>
      <vt:lpstr>'特定収入割合の計算表（計算表１～３)'!Print_Area</vt:lpstr>
      <vt:lpstr>入力提出方法!Print_Area</vt:lpstr>
      <vt:lpstr>'報告書(別紙１）'!Print_Area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植江田　崇</cp:lastModifiedBy>
  <cp:lastPrinted>2024-04-30T04:31:35Z</cp:lastPrinted>
  <dcterms:created xsi:type="dcterms:W3CDTF">2021-08-25T03:06:45Z</dcterms:created>
  <dcterms:modified xsi:type="dcterms:W3CDTF">2024-04-30T05:15:55Z</dcterms:modified>
</cp:coreProperties>
</file>