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2 R6開催\01 第1回\資料\★各圏域の会議資料★\06　西多摩\○元データPDF前\"/>
    </mc:Choice>
  </mc:AlternateContent>
  <bookViews>
    <workbookView xWindow="9900" yWindow="0" windowWidth="2688" windowHeight="2052" tabRatio="822"/>
  </bookViews>
  <sheets>
    <sheet name="対応方針（病院）" sheetId="46" r:id="rId1"/>
    <sheet name="記入例" sheetId="47" state="hidden"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 r:id="rId10"/>
  </externalReferences>
  <definedNames>
    <definedName name="_xlnm._FilterDatabase" localSheetId="1" hidden="1">記入例!$A$11:$AS$15</definedName>
    <definedName name="_xlnm._FilterDatabase" localSheetId="0" hidden="1">'対応方針（病院）'!$A$9:$AT$1794</definedName>
    <definedName name="_xlnm.Print_Area" localSheetId="1">記入例!$A$1:$AQ$24</definedName>
    <definedName name="_xlnm.Print_Area" localSheetId="0">'対応方針（病院）'!$B$1:$AQ$1795</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514" i="46" l="1"/>
  <c r="AC1671" i="46" l="1"/>
  <c r="AC1650" i="46"/>
  <c r="AC1542" i="46"/>
  <c r="AC1541" i="46"/>
  <c r="AC1533" i="46"/>
  <c r="AC1532" i="46"/>
  <c r="AC1485" i="46"/>
  <c r="AC1484" i="46"/>
  <c r="AC1473" i="46"/>
  <c r="AC1472" i="46"/>
  <c r="AC1404" i="46"/>
  <c r="AC1403" i="46"/>
  <c r="AC1386" i="46"/>
  <c r="AC1385" i="46"/>
  <c r="AC1335" i="46"/>
  <c r="AC1332" i="46"/>
  <c r="AC1331" i="46"/>
  <c r="AC1330" i="46"/>
  <c r="AC1224" i="46"/>
  <c r="AC1223" i="46"/>
  <c r="AC1222" i="46"/>
  <c r="AC1205" i="46"/>
  <c r="AC1038" i="46"/>
  <c r="AC1037" i="46"/>
  <c r="AC1036" i="46"/>
  <c r="AC975" i="46"/>
  <c r="AC974" i="46"/>
  <c r="AC973" i="46"/>
  <c r="AC950" i="46"/>
  <c r="AC885" i="46"/>
  <c r="AC884" i="46"/>
  <c r="AC883" i="46"/>
  <c r="AC803" i="46"/>
  <c r="AC804" i="46"/>
  <c r="AC802" i="46"/>
  <c r="AC723" i="46"/>
  <c r="AC677" i="46"/>
  <c r="AC630" i="46"/>
  <c r="AC617" i="46"/>
  <c r="AC618" i="46"/>
  <c r="AC616" i="46"/>
  <c r="AC605" i="46"/>
  <c r="AC606" i="46"/>
  <c r="AC604" i="46"/>
  <c r="AC509" i="46"/>
  <c r="AC510" i="46"/>
  <c r="AC508" i="46"/>
  <c r="AC464" i="46"/>
  <c r="AC455" i="46"/>
  <c r="AC456" i="46"/>
  <c r="AC454" i="46"/>
  <c r="AC383" i="46"/>
  <c r="AC384" i="46"/>
  <c r="AC382" i="46"/>
  <c r="AC326" i="46"/>
  <c r="AC327" i="46"/>
  <c r="AC325" i="46"/>
  <c r="AC299" i="46"/>
  <c r="AC245" i="46"/>
  <c r="AC244" i="46"/>
  <c r="AC120" i="46" l="1"/>
  <c r="AC119" i="46"/>
  <c r="AC118" i="46"/>
  <c r="AC113" i="46"/>
  <c r="AC114" i="46"/>
  <c r="AC112" i="46"/>
  <c r="AC95" i="46"/>
  <c r="AC93" i="46"/>
  <c r="AC92" i="46"/>
  <c r="AC91" i="46"/>
  <c r="AC1359" i="46" l="1"/>
  <c r="AC642" i="46" l="1"/>
  <c r="AC641" i="46"/>
  <c r="AC640" i="46"/>
  <c r="AK1395" i="46" l="1"/>
  <c r="AC1395" i="46"/>
  <c r="AK1394" i="46"/>
  <c r="AC1394" i="46"/>
  <c r="W1394" i="46"/>
  <c r="C1394" i="46"/>
  <c r="C1395" i="46" s="1"/>
  <c r="B1394" i="46"/>
  <c r="B1395" i="46" s="1"/>
  <c r="AK1393" i="46"/>
  <c r="AC1393" i="46"/>
  <c r="AC396" i="46" l="1"/>
  <c r="AK1408" i="46" l="1"/>
  <c r="W11" i="46" l="1"/>
  <c r="W1223" i="46" l="1"/>
  <c r="W1289" i="46"/>
  <c r="W1334" i="46"/>
  <c r="W1631" i="46"/>
  <c r="W1610" i="46"/>
  <c r="W1292" i="46"/>
  <c r="W803" i="46"/>
  <c r="W1154" i="46"/>
  <c r="W1205" i="46"/>
  <c r="W1331" i="46"/>
  <c r="W1418" i="46"/>
  <c r="W1490" i="46"/>
  <c r="W1595" i="46"/>
  <c r="W1718" i="46"/>
  <c r="W1700" i="46"/>
  <c r="W1649" i="46"/>
  <c r="W1646" i="46"/>
  <c r="W1568" i="46"/>
  <c r="W1541" i="46"/>
  <c r="W1532" i="46"/>
  <c r="W1484" i="46"/>
  <c r="W1472" i="46"/>
  <c r="W1403" i="46"/>
  <c r="W1385" i="46"/>
  <c r="W1376" i="46"/>
  <c r="W1358" i="46"/>
  <c r="W1037" i="46"/>
  <c r="W974" i="46"/>
  <c r="W950" i="46"/>
  <c r="W884" i="46"/>
  <c r="W881" i="46"/>
  <c r="W821" i="46"/>
  <c r="W641" i="46"/>
  <c r="W617" i="46"/>
  <c r="W605" i="46"/>
  <c r="W515" i="46"/>
  <c r="W509" i="46"/>
  <c r="W461" i="46"/>
  <c r="W383" i="46"/>
  <c r="W326" i="46"/>
  <c r="W299" i="46"/>
  <c r="W245" i="46"/>
  <c r="W215" i="46"/>
  <c r="W119" i="46"/>
  <c r="W113" i="46"/>
  <c r="W92" i="46"/>
  <c r="W80" i="46"/>
  <c r="W74" i="46"/>
  <c r="W59" i="46"/>
  <c r="W44" i="46"/>
  <c r="W47" i="46"/>
  <c r="AB1481" i="46" l="1"/>
  <c r="Y1481" i="46"/>
  <c r="Z1481" i="46"/>
  <c r="AA1481" i="46"/>
  <c r="X1481" i="46"/>
  <c r="X1235" i="46"/>
  <c r="W1481" i="46" l="1"/>
  <c r="W152" i="46"/>
  <c r="AD273" i="46" l="1"/>
  <c r="AD271" i="46"/>
  <c r="AD272" i="46"/>
  <c r="AD1780" i="46"/>
  <c r="I149" i="46" l="1"/>
  <c r="H431" i="46" l="1"/>
  <c r="AC300" i="46" l="1"/>
  <c r="AC1670" i="46"/>
  <c r="AC1649" i="46"/>
  <c r="AC1646" i="46"/>
  <c r="AC1610" i="46"/>
  <c r="AC1540" i="46"/>
  <c r="AC1531" i="46"/>
  <c r="AC1483" i="46"/>
  <c r="AC1293" i="46"/>
  <c r="AC1292" i="46"/>
  <c r="AC1291" i="46"/>
  <c r="AC1290" i="46"/>
  <c r="AC1289" i="46"/>
  <c r="AC1288" i="46"/>
  <c r="W1670" i="46" l="1"/>
  <c r="AK1599" i="46" l="1"/>
  <c r="AC1599" i="46"/>
  <c r="AK1598" i="46"/>
  <c r="AC1598" i="46"/>
  <c r="W1598" i="46"/>
  <c r="AK1597" i="46"/>
  <c r="AC1597" i="46"/>
  <c r="AK1575" i="46" l="1"/>
  <c r="AC1575" i="46"/>
  <c r="AK1574" i="46"/>
  <c r="AC1574" i="46"/>
  <c r="W1574" i="46"/>
  <c r="AK1573" i="46"/>
  <c r="AC1573" i="46"/>
  <c r="AK822" i="46" l="1"/>
  <c r="AC822" i="46"/>
  <c r="AK821" i="46"/>
  <c r="AC821" i="46"/>
  <c r="AK820" i="46"/>
  <c r="AC820" i="46"/>
  <c r="AK618" i="46" l="1"/>
  <c r="AK616" i="46"/>
  <c r="AK1767" i="46" l="1"/>
  <c r="AC1767" i="46"/>
  <c r="AK1766" i="46"/>
  <c r="AC1766" i="46"/>
  <c r="W1766" i="46"/>
  <c r="AK1765" i="46"/>
  <c r="AC1765" i="46"/>
  <c r="AK447" i="46" l="1"/>
  <c r="AC447" i="46"/>
  <c r="AK446" i="46"/>
  <c r="AC446" i="46"/>
  <c r="W446" i="46"/>
  <c r="AK445" i="46"/>
  <c r="AC445" i="46"/>
  <c r="AK1662" i="46" l="1"/>
  <c r="AC1662" i="46"/>
  <c r="AK1661" i="46"/>
  <c r="AC1661" i="46"/>
  <c r="W1661" i="46"/>
  <c r="AK1660" i="46"/>
  <c r="AC1660" i="46"/>
  <c r="AK1263" i="46" l="1"/>
  <c r="AC1263" i="46"/>
  <c r="AK1262" i="46"/>
  <c r="AC1262" i="46"/>
  <c r="W1262" i="46"/>
  <c r="AK1261" i="46"/>
  <c r="AC1261" i="46"/>
  <c r="AK597" i="46" l="1"/>
  <c r="AC597" i="46"/>
  <c r="AK596" i="46"/>
  <c r="AC596" i="46"/>
  <c r="W596" i="46"/>
  <c r="AK595" i="46"/>
  <c r="AC595" i="46"/>
  <c r="AK258" i="46" l="1"/>
  <c r="AC258" i="46"/>
  <c r="AK257" i="46"/>
  <c r="AC257" i="46"/>
  <c r="W257" i="46"/>
  <c r="AK256" i="46"/>
  <c r="AC256" i="46"/>
  <c r="AK102" i="46" l="1"/>
  <c r="AC102" i="46"/>
  <c r="AK101" i="46"/>
  <c r="AC101" i="46"/>
  <c r="W101" i="46"/>
  <c r="AK100" i="46"/>
  <c r="AC100" i="46"/>
  <c r="AK1710" i="46" l="1"/>
  <c r="AC1710" i="46"/>
  <c r="AK1709" i="46"/>
  <c r="AC1709" i="46"/>
  <c r="W1709" i="46"/>
  <c r="AK1708" i="46"/>
  <c r="AC1708" i="46"/>
  <c r="AK510" i="46" l="1"/>
  <c r="AK509" i="46"/>
  <c r="AK508" i="46"/>
  <c r="AK108" i="46" l="1"/>
  <c r="AC108" i="46"/>
  <c r="AK107" i="46"/>
  <c r="AC107" i="46"/>
  <c r="W107" i="46"/>
  <c r="AK106" i="46"/>
  <c r="AC106" i="46"/>
  <c r="AK1713" i="46" l="1"/>
  <c r="AC1713" i="46"/>
  <c r="AK1712" i="46"/>
  <c r="AC1712" i="46"/>
  <c r="W1712" i="46"/>
  <c r="AK1711" i="46"/>
  <c r="AK1638" i="46" l="1"/>
  <c r="AC1638" i="46"/>
  <c r="AK1637" i="46"/>
  <c r="AC1637" i="46"/>
  <c r="W1637" i="46"/>
  <c r="AK1636" i="46"/>
  <c r="AC1636" i="46"/>
  <c r="AK306" i="46" l="1"/>
  <c r="AC306" i="46"/>
  <c r="AK305" i="46"/>
  <c r="AC305" i="46"/>
  <c r="W305" i="46"/>
  <c r="AK304" i="46"/>
  <c r="AK1626" i="46" l="1"/>
  <c r="AC1626" i="46"/>
  <c r="AK1625" i="46"/>
  <c r="AC1625" i="46"/>
  <c r="W1625" i="46"/>
  <c r="AK1624" i="46"/>
  <c r="AC1624" i="46"/>
  <c r="AK456" i="46" l="1"/>
  <c r="AK455" i="46"/>
  <c r="W455" i="46"/>
  <c r="AK454" i="46"/>
  <c r="AK396" i="46" l="1"/>
  <c r="AK395" i="46"/>
  <c r="AC395" i="46"/>
  <c r="W395" i="46"/>
  <c r="AK394" i="46"/>
  <c r="AC394" i="46"/>
  <c r="AK1056" i="46" l="1"/>
  <c r="AC1056" i="46"/>
  <c r="AK1055" i="46"/>
  <c r="AC1055" i="46"/>
  <c r="W1055" i="46"/>
  <c r="AK1054" i="46"/>
  <c r="AK1632" i="46" l="1"/>
  <c r="AC1632" i="46"/>
  <c r="AK1631" i="46"/>
  <c r="AC1631" i="46"/>
  <c r="AK1630" i="46"/>
  <c r="AC1630" i="46"/>
  <c r="AK765" i="46" l="1"/>
  <c r="AC765" i="46"/>
  <c r="AK764" i="46"/>
  <c r="AC764" i="46"/>
  <c r="W764" i="46"/>
  <c r="AK763" i="46"/>
  <c r="AC763" i="46"/>
  <c r="AK1104" i="46" l="1"/>
  <c r="AC1104" i="46"/>
  <c r="AK1103" i="46"/>
  <c r="AC1103" i="46"/>
  <c r="W1103" i="46"/>
  <c r="AK1102" i="46"/>
  <c r="AC1102" i="46"/>
  <c r="AK1467" i="46" l="1"/>
  <c r="AC1467" i="46"/>
  <c r="AK1466" i="46"/>
  <c r="AC1466" i="46"/>
  <c r="W1466" i="46"/>
  <c r="AK1465" i="46"/>
  <c r="AC1465" i="46"/>
  <c r="AK1719" i="46" l="1"/>
  <c r="AC1719" i="46"/>
  <c r="AK1718" i="46"/>
  <c r="AC1718" i="46"/>
  <c r="AK1717" i="46"/>
  <c r="AC1717" i="46"/>
  <c r="AK1611" i="46" l="1"/>
  <c r="AC1611" i="46"/>
  <c r="AK1610" i="46"/>
  <c r="AK1609" i="46"/>
  <c r="AC951" i="46" l="1"/>
  <c r="AK949" i="46"/>
  <c r="AC949" i="46"/>
  <c r="AK1569" i="46" l="1"/>
  <c r="AC1569" i="46"/>
  <c r="AK1568" i="46"/>
  <c r="AC1568" i="46"/>
  <c r="AK1567" i="46"/>
  <c r="AC1567" i="46"/>
  <c r="AK483" i="46" l="1"/>
  <c r="AC483" i="46"/>
  <c r="AK482" i="46"/>
  <c r="AC482" i="46"/>
  <c r="W482" i="46"/>
  <c r="AK481" i="46"/>
  <c r="AC481" i="46"/>
  <c r="AK1593" i="46" l="1"/>
  <c r="AC1593" i="46"/>
  <c r="AK1592" i="46"/>
  <c r="AC1592" i="46"/>
  <c r="W1592" i="46"/>
  <c r="AK1591" i="46"/>
  <c r="AC1591" i="46"/>
  <c r="AK1272" i="46" l="1"/>
  <c r="AC1272" i="46"/>
  <c r="AK1271" i="46"/>
  <c r="AC1271" i="46"/>
  <c r="W1271" i="46"/>
  <c r="AK1270" i="46"/>
  <c r="AC1270" i="46"/>
  <c r="AK237" i="46" l="1"/>
  <c r="AC237" i="46"/>
  <c r="AK236" i="46"/>
  <c r="AC236" i="46"/>
  <c r="W236" i="46"/>
  <c r="AK235" i="46"/>
  <c r="AC235" i="46"/>
  <c r="AK1503" i="46" l="1"/>
  <c r="AC1503" i="46"/>
  <c r="AK1502" i="46"/>
  <c r="AC1502" i="46"/>
  <c r="W1502" i="46"/>
  <c r="AK1501" i="46"/>
  <c r="AC1501" i="46"/>
  <c r="AK1023" i="46" l="1"/>
  <c r="AC1023" i="46"/>
  <c r="AK1022" i="46"/>
  <c r="AC1022" i="46"/>
  <c r="W1022" i="46"/>
  <c r="AK1021" i="46"/>
  <c r="AC1021" i="46"/>
  <c r="AK1536" i="46" l="1"/>
  <c r="AC1536" i="46"/>
  <c r="AK1535" i="46"/>
  <c r="AC1535" i="46"/>
  <c r="W1535" i="46"/>
  <c r="AK1534" i="46"/>
  <c r="AC1534" i="46"/>
  <c r="AK945" i="46" l="1"/>
  <c r="AC945" i="46"/>
  <c r="AK944" i="46"/>
  <c r="AC944" i="46"/>
  <c r="W944" i="46"/>
  <c r="AK943" i="46"/>
  <c r="AC943" i="46"/>
  <c r="AK1701" i="46" l="1"/>
  <c r="AC1701" i="46"/>
  <c r="AK1700" i="46"/>
  <c r="AC1700" i="46"/>
  <c r="AK1699" i="46"/>
  <c r="AC1699" i="46"/>
  <c r="AK753" i="46" l="1"/>
  <c r="AC753" i="46"/>
  <c r="AK752" i="46"/>
  <c r="AC752" i="46"/>
  <c r="W752" i="46"/>
  <c r="AK751" i="46"/>
  <c r="AC751" i="46"/>
  <c r="AK1206" i="46" l="1"/>
  <c r="AC1206" i="46"/>
  <c r="AK1205" i="46"/>
  <c r="AK1204" i="46"/>
  <c r="AK1083" i="46" l="1"/>
  <c r="AC1083" i="46"/>
  <c r="AK1082" i="46"/>
  <c r="AC1082" i="46"/>
  <c r="W1082" i="46"/>
  <c r="AK1081" i="46"/>
  <c r="AC1081" i="46"/>
  <c r="AK903" i="46" l="1"/>
  <c r="AC903" i="46"/>
  <c r="AK902" i="46"/>
  <c r="AC902" i="46"/>
  <c r="W902" i="46"/>
  <c r="AK901" i="46"/>
  <c r="AC901" i="46"/>
  <c r="AK468" i="46" l="1"/>
  <c r="AC468" i="46"/>
  <c r="AK467" i="46"/>
  <c r="AC467" i="46"/>
  <c r="W467" i="46"/>
  <c r="AK466" i="46"/>
  <c r="AC466" i="46"/>
  <c r="AK882" i="46" l="1"/>
  <c r="AC882" i="46"/>
  <c r="AK881" i="46"/>
  <c r="AC881" i="46"/>
  <c r="AK880" i="46"/>
  <c r="AC880" i="46"/>
  <c r="AK1239" i="46" l="1"/>
  <c r="AC1239" i="46"/>
  <c r="AK1238" i="46"/>
  <c r="AC1238" i="46"/>
  <c r="W1238" i="46"/>
  <c r="AK1237" i="46"/>
  <c r="AC1237" i="46"/>
  <c r="AK1191" i="46" l="1"/>
  <c r="AC1191" i="46"/>
  <c r="AK1190" i="46"/>
  <c r="AC1190" i="46"/>
  <c r="W1190" i="46"/>
  <c r="AK1189" i="46"/>
  <c r="AC1189" i="46"/>
  <c r="AK1002" i="46" l="1"/>
  <c r="AC1002" i="46"/>
  <c r="AK1001" i="46"/>
  <c r="AC1001" i="46"/>
  <c r="W1001" i="46"/>
  <c r="AK1000" i="46"/>
  <c r="AC1000" i="46"/>
  <c r="AK969" i="46" l="1"/>
  <c r="AC969" i="46"/>
  <c r="AK968" i="46"/>
  <c r="AC968" i="46"/>
  <c r="W968" i="46"/>
  <c r="AK967" i="46"/>
  <c r="AC967" i="46"/>
  <c r="AK1524" i="46" l="1"/>
  <c r="AC1524" i="46"/>
  <c r="AK1523" i="46"/>
  <c r="AC1523" i="46"/>
  <c r="W1523" i="46"/>
  <c r="AK1522" i="46"/>
  <c r="AC1522" i="46"/>
  <c r="AK1377" i="46" l="1"/>
  <c r="AC1377" i="46"/>
  <c r="AK1376" i="46"/>
  <c r="AC1376" i="46"/>
  <c r="AK1375" i="46"/>
  <c r="AC1375" i="46"/>
  <c r="AK600" i="46" l="1"/>
  <c r="AC600" i="46"/>
  <c r="AK599" i="46"/>
  <c r="AC599" i="46"/>
  <c r="W599" i="46"/>
  <c r="AK598" i="46"/>
  <c r="AC598" i="46"/>
  <c r="AK564" i="46" l="1"/>
  <c r="AC564" i="46"/>
  <c r="AK563" i="46"/>
  <c r="AC563" i="46"/>
  <c r="W563" i="46"/>
  <c r="AK562" i="46"/>
  <c r="AC562" i="46"/>
  <c r="AK216" i="46" l="1"/>
  <c r="AC216" i="46"/>
  <c r="AK215" i="46"/>
  <c r="AC215" i="46"/>
  <c r="AK214" i="46"/>
  <c r="AC214" i="46"/>
  <c r="AK147" i="46" l="1"/>
  <c r="AC147" i="46"/>
  <c r="AK146" i="46"/>
  <c r="AC146" i="46"/>
  <c r="W146" i="46"/>
  <c r="AK145" i="46"/>
  <c r="AC145" i="46"/>
  <c r="AK1623" i="46" l="1"/>
  <c r="AC1623" i="46"/>
  <c r="AK1622" i="46"/>
  <c r="AC1622" i="46"/>
  <c r="W1622" i="46"/>
  <c r="AK1621" i="46"/>
  <c r="AC1621" i="46"/>
  <c r="AK1428" i="46" l="1"/>
  <c r="AC1428" i="46"/>
  <c r="AK1427" i="46"/>
  <c r="AC1427" i="46"/>
  <c r="W1427" i="46"/>
  <c r="AK1426" i="46"/>
  <c r="AC1426" i="46"/>
  <c r="AK768" i="46" l="1"/>
  <c r="AC768" i="46"/>
  <c r="AK767" i="46"/>
  <c r="AC767" i="46"/>
  <c r="W767" i="46"/>
  <c r="AK766" i="46"/>
  <c r="AC766" i="46"/>
  <c r="AK159" i="46" l="1"/>
  <c r="AC159" i="46"/>
  <c r="AK158" i="46"/>
  <c r="AC158" i="46"/>
  <c r="W158" i="46"/>
  <c r="AK157" i="46"/>
  <c r="AC157" i="46"/>
  <c r="AK711" i="46" l="1"/>
  <c r="AC711" i="46"/>
  <c r="AK710" i="46"/>
  <c r="AC710" i="46"/>
  <c r="W710" i="46"/>
  <c r="AK709" i="46"/>
  <c r="AC709" i="46"/>
  <c r="AK285" i="46" l="1"/>
  <c r="AC285" i="46"/>
  <c r="AK284" i="46"/>
  <c r="AC284" i="46"/>
  <c r="W284" i="46"/>
  <c r="AK283" i="46"/>
  <c r="AC283" i="46"/>
  <c r="AK666" i="46" l="1"/>
  <c r="AC666" i="46"/>
  <c r="AK665" i="46"/>
  <c r="AC665" i="46"/>
  <c r="W665" i="46"/>
  <c r="AK664" i="46"/>
  <c r="AC664" i="46"/>
  <c r="AK60" i="46" l="1"/>
  <c r="AC60" i="46"/>
  <c r="AK59" i="46"/>
  <c r="AC59" i="46"/>
  <c r="AK58" i="46"/>
  <c r="AC58" i="46"/>
  <c r="AK1335" i="46" l="1"/>
  <c r="AK1334" i="46"/>
  <c r="AC1334" i="46"/>
  <c r="AK1333" i="46"/>
  <c r="AC1333" i="46"/>
  <c r="AK531" i="46" l="1"/>
  <c r="AC531" i="46"/>
  <c r="AK530" i="46"/>
  <c r="AC530" i="46"/>
  <c r="W530" i="46"/>
  <c r="AK529" i="46"/>
  <c r="AC529" i="46"/>
  <c r="AC1756" i="46" l="1"/>
  <c r="AK1756" i="46"/>
  <c r="B1757" i="46"/>
  <c r="B1758" i="46" s="1"/>
  <c r="C1757" i="46"/>
  <c r="C1758" i="46" s="1"/>
  <c r="W1757" i="46"/>
  <c r="AC1757" i="46"/>
  <c r="AK1757" i="46"/>
  <c r="AC1758" i="46"/>
  <c r="AK1758" i="46"/>
  <c r="AK1029" i="46" l="1"/>
  <c r="AC1029" i="46"/>
  <c r="AK1028" i="46"/>
  <c r="AC1028" i="46"/>
  <c r="W1028" i="46"/>
  <c r="C1028" i="46"/>
  <c r="C1029" i="46" s="1"/>
  <c r="B1028" i="46"/>
  <c r="B1029" i="46" s="1"/>
  <c r="AK1027" i="46"/>
  <c r="AC1027" i="46"/>
  <c r="AK345" i="46" l="1"/>
  <c r="AC345" i="46"/>
  <c r="AK344" i="46"/>
  <c r="AC344" i="46"/>
  <c r="W344" i="46"/>
  <c r="AK343" i="46"/>
  <c r="AC343" i="46"/>
  <c r="AK270" i="46" l="1"/>
  <c r="AC270" i="46"/>
  <c r="AK269" i="46"/>
  <c r="AC269" i="46"/>
  <c r="W269" i="46"/>
  <c r="AK268" i="46"/>
  <c r="AC268" i="46"/>
  <c r="AK1320" i="46" l="1"/>
  <c r="AC1320" i="46"/>
  <c r="AK1319" i="46"/>
  <c r="AC1319" i="46"/>
  <c r="W1319" i="46"/>
  <c r="AK1318" i="46"/>
  <c r="AC1318" i="46"/>
  <c r="AK1254" i="46" l="1"/>
  <c r="AC1254" i="46"/>
  <c r="AK1253" i="46"/>
  <c r="AC1253" i="46"/>
  <c r="W1253" i="46"/>
  <c r="AK1252" i="46"/>
  <c r="AC1252" i="46"/>
  <c r="AK1221" i="46" l="1"/>
  <c r="AC1221" i="46"/>
  <c r="AK1220" i="46"/>
  <c r="AC1220" i="46"/>
  <c r="W1220" i="46"/>
  <c r="AK1219" i="46"/>
  <c r="AC1219" i="46"/>
  <c r="AK1173" i="46" l="1"/>
  <c r="AC1173" i="46"/>
  <c r="AK1172" i="46"/>
  <c r="AC1172" i="46"/>
  <c r="W1172" i="46"/>
  <c r="AK1171" i="46"/>
  <c r="AC1171" i="46"/>
  <c r="AK1092" i="46" l="1"/>
  <c r="AC1092" i="46"/>
  <c r="AK1091" i="46"/>
  <c r="AC1091" i="46"/>
  <c r="W1091" i="46"/>
  <c r="AK1090" i="46"/>
  <c r="AC1090" i="46"/>
  <c r="AK885" i="46" l="1"/>
  <c r="AK884" i="46"/>
  <c r="AK883" i="46"/>
  <c r="AK663" i="46" l="1"/>
  <c r="AC663" i="46"/>
  <c r="AK662" i="46"/>
  <c r="AC662" i="46"/>
  <c r="W662" i="46"/>
  <c r="AK661" i="46"/>
  <c r="AC661" i="46"/>
  <c r="AK435" i="46" l="1"/>
  <c r="AC435" i="46"/>
  <c r="AK434" i="46"/>
  <c r="AC434" i="46"/>
  <c r="W434" i="46"/>
  <c r="AK433" i="46"/>
  <c r="AC433" i="46"/>
  <c r="AK312" i="46" l="1"/>
  <c r="AC312" i="46"/>
  <c r="AK311" i="46"/>
  <c r="AC311" i="46"/>
  <c r="W311" i="46"/>
  <c r="AK310" i="46"/>
  <c r="AC310" i="46"/>
  <c r="AK117" i="46" l="1"/>
  <c r="AC117" i="46"/>
  <c r="AK116" i="46"/>
  <c r="AC116" i="46"/>
  <c r="W116" i="46"/>
  <c r="AK115" i="46"/>
  <c r="AC115" i="46"/>
  <c r="AK81" i="46" l="1"/>
  <c r="AC81" i="46"/>
  <c r="AK80" i="46"/>
  <c r="AC80" i="46"/>
  <c r="AK79" i="46"/>
  <c r="AC79" i="46"/>
  <c r="AK1704" i="46" l="1"/>
  <c r="AC1704" i="46"/>
  <c r="AK1703" i="46"/>
  <c r="AC1703" i="46"/>
  <c r="W1703" i="46"/>
  <c r="AK1702" i="46"/>
  <c r="AC1702" i="46"/>
  <c r="AK1170" i="46" l="1"/>
  <c r="AC1170" i="46"/>
  <c r="AK1169" i="46"/>
  <c r="AC1169" i="46"/>
  <c r="W1169" i="46"/>
  <c r="AK1168" i="46"/>
  <c r="AC1168" i="46"/>
  <c r="AK1620" i="46" l="1"/>
  <c r="AC1620" i="46"/>
  <c r="AK1619" i="46"/>
  <c r="AC1619" i="46"/>
  <c r="W1619" i="46"/>
  <c r="AK1618" i="46"/>
  <c r="AC1618" i="46"/>
  <c r="AK1358" i="46" l="1"/>
  <c r="AC1358" i="46"/>
  <c r="AK1357" i="46"/>
  <c r="AC1357" i="46"/>
  <c r="AK1344" i="46" l="1"/>
  <c r="AC1344" i="46"/>
  <c r="AK1343" i="46"/>
  <c r="AC1343" i="46"/>
  <c r="W1343" i="46"/>
  <c r="AK1342" i="46"/>
  <c r="AC1342" i="46"/>
  <c r="AK936" i="46" l="1"/>
  <c r="AC936" i="46"/>
  <c r="AK935" i="46"/>
  <c r="AC935" i="46"/>
  <c r="W935" i="46"/>
  <c r="AK934" i="46"/>
  <c r="AC934" i="46"/>
  <c r="AK849" i="46" l="1"/>
  <c r="AC849" i="46"/>
  <c r="AK848" i="46"/>
  <c r="AC848" i="46"/>
  <c r="W848" i="46"/>
  <c r="AK847" i="46"/>
  <c r="AC847" i="46"/>
  <c r="AK723" i="46" l="1"/>
  <c r="AK722" i="46"/>
  <c r="AC722" i="46"/>
  <c r="W722" i="46"/>
  <c r="AK721" i="46"/>
  <c r="AC721" i="46"/>
  <c r="AK714" i="46" l="1"/>
  <c r="AC714" i="46"/>
  <c r="AK713" i="46"/>
  <c r="AC713" i="46"/>
  <c r="W713" i="46"/>
  <c r="AK712" i="46"/>
  <c r="AC712" i="46"/>
  <c r="AK678" i="46" l="1"/>
  <c r="AC678" i="46"/>
  <c r="AK677" i="46"/>
  <c r="W677" i="46"/>
  <c r="AK676" i="46"/>
  <c r="AC676" i="46"/>
  <c r="AK630" i="46" l="1"/>
  <c r="AK629" i="46"/>
  <c r="AC629" i="46"/>
  <c r="W629" i="46"/>
  <c r="AK628" i="46"/>
  <c r="AC628" i="46"/>
  <c r="AK471" i="46" l="1"/>
  <c r="AC471" i="46"/>
  <c r="AK470" i="46"/>
  <c r="AC470" i="46"/>
  <c r="W470" i="46"/>
  <c r="AK469" i="46"/>
  <c r="AC469" i="46"/>
  <c r="AK423" i="46" l="1"/>
  <c r="AC423" i="46"/>
  <c r="AK422" i="46"/>
  <c r="AC422" i="46"/>
  <c r="W422" i="46"/>
  <c r="AK421" i="46"/>
  <c r="AC421" i="46"/>
  <c r="AK354" i="46" l="1"/>
  <c r="AC354" i="46"/>
  <c r="AK353" i="46"/>
  <c r="AC353" i="46"/>
  <c r="W353" i="46"/>
  <c r="AK352" i="46"/>
  <c r="AC352" i="46"/>
  <c r="AK342" i="46" l="1"/>
  <c r="AC342" i="46"/>
  <c r="AK341" i="46"/>
  <c r="AC341" i="46"/>
  <c r="W341" i="46"/>
  <c r="AK340" i="46"/>
  <c r="AC340" i="46"/>
  <c r="AK135" i="46" l="1"/>
  <c r="AC135" i="46"/>
  <c r="AK134" i="46"/>
  <c r="AC134" i="46"/>
  <c r="W134" i="46"/>
  <c r="AK133" i="46"/>
  <c r="AC133"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9" i="46" l="1"/>
  <c r="AC789" i="46"/>
  <c r="AK788" i="46"/>
  <c r="AC788" i="46"/>
  <c r="W788" i="46"/>
  <c r="AK787" i="46"/>
  <c r="AC787" i="46"/>
  <c r="AK750" i="46" l="1"/>
  <c r="AC750" i="46"/>
  <c r="AK749" i="46"/>
  <c r="AC749" i="46"/>
  <c r="W749" i="46"/>
  <c r="AK748" i="46"/>
  <c r="AC748" i="46"/>
  <c r="AK1521" i="46" l="1"/>
  <c r="AC1521" i="46"/>
  <c r="AK1520" i="46"/>
  <c r="AC1520" i="46"/>
  <c r="W1520" i="46"/>
  <c r="AK1519" i="46"/>
  <c r="AC1519" i="46"/>
  <c r="AK1722" i="46" l="1"/>
  <c r="AC1722" i="46"/>
  <c r="AK1721" i="46"/>
  <c r="AC1721" i="46"/>
  <c r="W1721" i="46"/>
  <c r="AK1720" i="46"/>
  <c r="AC1720" i="46"/>
  <c r="AK1452" i="46" l="1"/>
  <c r="AC1452" i="46"/>
  <c r="AK1451" i="46"/>
  <c r="AC1451" i="46"/>
  <c r="W1451" i="46"/>
  <c r="AK1450" i="46"/>
  <c r="AC1450" i="46"/>
  <c r="AK1374" i="46" l="1"/>
  <c r="AC1374" i="46"/>
  <c r="AK1373" i="46"/>
  <c r="AC1373" i="46"/>
  <c r="W1373" i="46"/>
  <c r="AK1372" i="46"/>
  <c r="AC1372" i="46"/>
  <c r="AK1128" i="46" l="1"/>
  <c r="AC1128" i="46"/>
  <c r="AK1127" i="46"/>
  <c r="AC1127" i="46"/>
  <c r="W1127" i="46"/>
  <c r="AK1126" i="46"/>
  <c r="AC1126" i="46"/>
  <c r="AK1020" i="46" l="1"/>
  <c r="AC1020" i="46"/>
  <c r="AK1019" i="46"/>
  <c r="AC1019" i="46"/>
  <c r="W1019" i="46"/>
  <c r="AK1018" i="46"/>
  <c r="AC1018" i="46"/>
  <c r="AK552" i="46" l="1"/>
  <c r="AC552" i="46"/>
  <c r="AK551" i="46"/>
  <c r="AC551" i="46"/>
  <c r="W551" i="46"/>
  <c r="AK550" i="46"/>
  <c r="AC550" i="46"/>
  <c r="AK450" i="46" l="1"/>
  <c r="AC450" i="46"/>
  <c r="AK449" i="46"/>
  <c r="AC449" i="46"/>
  <c r="W449" i="46"/>
  <c r="AK448" i="46"/>
  <c r="AC448" i="46"/>
  <c r="AK96" i="46" l="1"/>
  <c r="AC96" i="46"/>
  <c r="AK95" i="46"/>
  <c r="W95" i="46"/>
  <c r="AK94" i="46"/>
  <c r="AC94" i="46"/>
  <c r="AK495" i="46" l="1"/>
  <c r="AC495" i="46"/>
  <c r="AK494" i="46"/>
  <c r="AC494" i="46"/>
  <c r="W494" i="46"/>
  <c r="AK493" i="46"/>
  <c r="AC493" i="46"/>
  <c r="AK321" i="46" l="1"/>
  <c r="AC321" i="46"/>
  <c r="AK320" i="46"/>
  <c r="AC320" i="46"/>
  <c r="W320" i="46"/>
  <c r="AK319" i="46"/>
  <c r="AC319" i="46"/>
  <c r="AK1644" i="46" l="1"/>
  <c r="AC1644" i="46"/>
  <c r="AK1643" i="46"/>
  <c r="AC1643" i="46"/>
  <c r="W1643" i="46"/>
  <c r="AK1642" i="46"/>
  <c r="AC1642" i="46"/>
  <c r="AK1518" i="46" l="1"/>
  <c r="AC1518" i="46"/>
  <c r="AK1517" i="46"/>
  <c r="AC1517" i="46"/>
  <c r="W1517" i="46"/>
  <c r="AK1516" i="46"/>
  <c r="AC1516" i="46"/>
  <c r="AK1350" i="46" l="1"/>
  <c r="AC1350" i="46"/>
  <c r="AK1349" i="46"/>
  <c r="AC1349" i="46"/>
  <c r="W1349" i="46"/>
  <c r="AK1348" i="46"/>
  <c r="AC1348" i="46"/>
  <c r="AK1080" i="46" l="1"/>
  <c r="AC1080" i="46"/>
  <c r="AK1079" i="46"/>
  <c r="AC1079" i="46"/>
  <c r="W1079" i="46"/>
  <c r="AK1078" i="46"/>
  <c r="AC1078" i="46"/>
  <c r="AK246" i="46" l="1"/>
  <c r="AC246" i="46"/>
  <c r="AK245" i="46"/>
  <c r="AK244" i="46"/>
  <c r="AK51" i="46" l="1"/>
  <c r="AC51" i="46"/>
  <c r="AK50" i="46"/>
  <c r="AC50" i="46"/>
  <c r="W50" i="46"/>
  <c r="AK49" i="46"/>
  <c r="AC49" i="46"/>
  <c r="AK1257" i="46" l="1"/>
  <c r="AC1257" i="46"/>
  <c r="AK1256" i="46"/>
  <c r="AC1256" i="46"/>
  <c r="W1256" i="46"/>
  <c r="AK1255" i="46"/>
  <c r="AC1255" i="46"/>
  <c r="AK981" i="46" l="1"/>
  <c r="AC981" i="46"/>
  <c r="AK980" i="46"/>
  <c r="AC980" i="46"/>
  <c r="W980" i="46"/>
  <c r="AK979" i="46"/>
  <c r="AC979" i="46"/>
  <c r="AK990" i="46" l="1"/>
  <c r="AC990" i="46"/>
  <c r="AK989" i="46"/>
  <c r="AC989" i="46"/>
  <c r="W989" i="46"/>
  <c r="AK988" i="46"/>
  <c r="AC988" i="46"/>
  <c r="AK921" i="46" l="1"/>
  <c r="AC921" i="46"/>
  <c r="AK920" i="46"/>
  <c r="AC920" i="46"/>
  <c r="W920" i="46"/>
  <c r="AK919" i="46"/>
  <c r="AC919" i="46"/>
  <c r="AK615" i="46" l="1"/>
  <c r="AC615" i="46"/>
  <c r="AK614" i="46"/>
  <c r="AC614" i="46"/>
  <c r="W614" i="46"/>
  <c r="AK613" i="46"/>
  <c r="AC613" i="46"/>
  <c r="AK414" i="46" l="1"/>
  <c r="AC414" i="46"/>
  <c r="AK413" i="46"/>
  <c r="AC413" i="46"/>
  <c r="W413" i="46"/>
  <c r="AK412" i="46"/>
  <c r="AC412" i="46"/>
  <c r="AK105" i="46" l="1"/>
  <c r="AC105" i="46"/>
  <c r="AK104" i="46"/>
  <c r="AC104" i="46"/>
  <c r="W104" i="46"/>
  <c r="AK103" i="46"/>
  <c r="AC103" i="46"/>
  <c r="AK63" i="46" l="1"/>
  <c r="AC63" i="46"/>
  <c r="AK62" i="46"/>
  <c r="AC62" i="46"/>
  <c r="W62" i="46"/>
  <c r="AK61" i="46"/>
  <c r="AC61" i="46"/>
  <c r="AK1566" i="46" l="1"/>
  <c r="AC1566" i="46"/>
  <c r="AK1565" i="46"/>
  <c r="AC1565" i="46"/>
  <c r="W1565" i="46"/>
  <c r="AK1564" i="46"/>
  <c r="AC1564" i="46"/>
  <c r="AK1425" i="46" l="1"/>
  <c r="AC1425" i="46"/>
  <c r="AK1424" i="46"/>
  <c r="AC1424" i="46"/>
  <c r="W1424" i="46"/>
  <c r="AK1423" i="46"/>
  <c r="AC1423" i="46"/>
  <c r="AK1260" i="46" l="1"/>
  <c r="AC1260" i="46"/>
  <c r="AK1259" i="46"/>
  <c r="AC1259" i="46"/>
  <c r="W1259" i="46"/>
  <c r="AK1258" i="46"/>
  <c r="AC1258" i="46"/>
  <c r="AC123" i="46" l="1"/>
  <c r="AC122" i="46"/>
  <c r="W122" i="46"/>
  <c r="AC121" i="46"/>
  <c r="AK21" i="46" l="1"/>
  <c r="AC21" i="46"/>
  <c r="AK20" i="46"/>
  <c r="AC20" i="46"/>
  <c r="W20" i="46"/>
  <c r="AK19" i="46"/>
  <c r="AC19" i="46"/>
  <c r="AK48" i="46" l="1"/>
  <c r="AC48" i="46"/>
  <c r="AK47" i="46"/>
  <c r="AC47" i="46"/>
  <c r="AK46" i="46"/>
  <c r="AC46" i="46"/>
  <c r="AK810" i="46" l="1"/>
  <c r="AC810" i="46"/>
  <c r="AK809" i="46"/>
  <c r="AC809" i="46"/>
  <c r="W809" i="46"/>
  <c r="AK808" i="46"/>
  <c r="AC808" i="46"/>
  <c r="AK1581" i="46" l="1"/>
  <c r="AC1581" i="46"/>
  <c r="AK1580" i="46"/>
  <c r="AC1580" i="46"/>
  <c r="W1580" i="46"/>
  <c r="AK1579" i="46"/>
  <c r="AC1579" i="46"/>
  <c r="AK1314" i="46" l="1"/>
  <c r="AC1314" i="46"/>
  <c r="AK1313" i="46"/>
  <c r="AC1313" i="46"/>
  <c r="W1313" i="46"/>
  <c r="AK1312" i="46"/>
  <c r="AC1312" i="46"/>
  <c r="AK1017" i="46" l="1"/>
  <c r="AC1017" i="46"/>
  <c r="AK1016" i="46"/>
  <c r="AC1016" i="46"/>
  <c r="W1016" i="46"/>
  <c r="AK1015" i="46"/>
  <c r="AC1015" i="46"/>
  <c r="AK279" i="46" l="1"/>
  <c r="AC279" i="46"/>
  <c r="AK278" i="46"/>
  <c r="AC278" i="46"/>
  <c r="W278" i="46"/>
  <c r="AK277" i="46"/>
  <c r="AC277" i="46"/>
  <c r="AK462" i="46" l="1"/>
  <c r="AC462" i="46"/>
  <c r="AK461" i="46"/>
  <c r="AC461" i="46"/>
  <c r="AK460" i="46"/>
  <c r="AC460" i="46"/>
  <c r="AK390" i="46" l="1"/>
  <c r="AC390" i="46"/>
  <c r="AK389" i="46"/>
  <c r="AC389" i="46"/>
  <c r="W389" i="46"/>
  <c r="AK388" i="46"/>
  <c r="AC388" i="46"/>
  <c r="AK225" i="46" l="1"/>
  <c r="AC225" i="46"/>
  <c r="AK224" i="46"/>
  <c r="AC224" i="46"/>
  <c r="W224" i="46"/>
  <c r="AK223" i="46"/>
  <c r="AC223" i="46"/>
  <c r="AC588" i="46" l="1"/>
  <c r="AC587" i="46"/>
  <c r="W587" i="46"/>
  <c r="AC586" i="46"/>
  <c r="AK1743" i="46" l="1"/>
  <c r="AC1743" i="46"/>
  <c r="AK1742" i="46"/>
  <c r="AC1742" i="46"/>
  <c r="W1742" i="46"/>
  <c r="AK1741" i="46"/>
  <c r="AC1741" i="46"/>
  <c r="AK855" i="46" l="1"/>
  <c r="AC855" i="46"/>
  <c r="AK854" i="46"/>
  <c r="AC854" i="46"/>
  <c r="W854" i="46"/>
  <c r="AK853" i="46"/>
  <c r="AC853" i="46"/>
  <c r="AK336" i="46" l="1"/>
  <c r="AC336" i="46"/>
  <c r="AK335" i="46"/>
  <c r="AC335" i="46"/>
  <c r="W335" i="46"/>
  <c r="AK334" i="46"/>
  <c r="AC334" i="46"/>
  <c r="AK198" i="46" l="1"/>
  <c r="AC198" i="46"/>
  <c r="AK197" i="46"/>
  <c r="AC197" i="46"/>
  <c r="W197" i="46"/>
  <c r="AK196" i="46"/>
  <c r="AC196" i="46"/>
  <c r="AK1167" i="46" l="1"/>
  <c r="AC1167" i="46"/>
  <c r="AK1166" i="46"/>
  <c r="AC1166" i="46"/>
  <c r="W1166" i="46"/>
  <c r="AK1165" i="46"/>
  <c r="AC1165" i="46"/>
  <c r="AK1596" i="46" l="1"/>
  <c r="AC1596" i="46"/>
  <c r="AC1595" i="46"/>
  <c r="AK1594" i="46"/>
  <c r="AC1594" i="46"/>
  <c r="AK1491" i="46" l="1"/>
  <c r="AC1491" i="46"/>
  <c r="AK1490" i="46"/>
  <c r="AC1490" i="46"/>
  <c r="AK1489" i="46"/>
  <c r="AC1489" i="46"/>
  <c r="AK1464" i="46" l="1"/>
  <c r="AC1464" i="46"/>
  <c r="AK1463" i="46"/>
  <c r="AC1463" i="46"/>
  <c r="W1463" i="46"/>
  <c r="AK1462" i="46"/>
  <c r="AC1462" i="46"/>
  <c r="AK1458" i="46" l="1"/>
  <c r="AC1458" i="46"/>
  <c r="AK1457" i="46"/>
  <c r="AC1457" i="46"/>
  <c r="W1457" i="46"/>
  <c r="AK1456" i="46"/>
  <c r="AC1456" i="46"/>
  <c r="AK1449" i="46" l="1"/>
  <c r="AC1449" i="46"/>
  <c r="AK1448" i="46"/>
  <c r="AC1448" i="46"/>
  <c r="W1448" i="46"/>
  <c r="AK1447" i="46"/>
  <c r="AC1447" i="46"/>
  <c r="AK465" i="46" l="1"/>
  <c r="AC465" i="46"/>
  <c r="AK464" i="46"/>
  <c r="W464" i="46"/>
  <c r="AK463" i="46"/>
  <c r="AC463" i="46"/>
  <c r="AK1308" i="46" l="1"/>
  <c r="AC1308" i="46"/>
  <c r="AK1307" i="46"/>
  <c r="AC1307" i="46"/>
  <c r="W1307" i="46"/>
  <c r="AK1306" i="46"/>
  <c r="AC1306" i="46"/>
  <c r="AC577" i="46" l="1"/>
  <c r="AK577" i="46"/>
  <c r="W578" i="46"/>
  <c r="AC578" i="46"/>
  <c r="AK578" i="46"/>
  <c r="AC579" i="46"/>
  <c r="AK579" i="46"/>
  <c r="AK75" i="46" l="1"/>
  <c r="AC75" i="46"/>
  <c r="AK74" i="46"/>
  <c r="AC74" i="46"/>
  <c r="AK73" i="46"/>
  <c r="AC73" i="46"/>
  <c r="AC391" i="46" l="1"/>
  <c r="AK391" i="46"/>
  <c r="W392" i="46"/>
  <c r="AC392" i="46"/>
  <c r="AK392" i="46"/>
  <c r="AC393" i="46"/>
  <c r="AK393" i="46"/>
  <c r="AK1230" i="46" l="1"/>
  <c r="AC1230" i="46"/>
  <c r="AK1229" i="46"/>
  <c r="AC1229" i="46"/>
  <c r="W1229" i="46"/>
  <c r="AK1228" i="46"/>
  <c r="AC1228" i="46"/>
  <c r="AC1084" i="46"/>
  <c r="AK1084" i="46"/>
  <c r="W1085" i="46"/>
  <c r="AC1085" i="46"/>
  <c r="AK1085" i="46"/>
  <c r="AC1086" i="46"/>
  <c r="AK1086" i="46"/>
  <c r="AK546" i="46" l="1"/>
  <c r="AC546" i="46"/>
  <c r="AK545" i="46"/>
  <c r="AC545" i="46"/>
  <c r="W545" i="46"/>
  <c r="AK544" i="46"/>
  <c r="AC544" i="46"/>
  <c r="AK54" i="46" l="1"/>
  <c r="AC54" i="46"/>
  <c r="AK53" i="46"/>
  <c r="AC53" i="46"/>
  <c r="W53" i="46"/>
  <c r="AK52" i="46"/>
  <c r="AC52" i="46"/>
  <c r="AK516" i="46" l="1"/>
  <c r="AC516" i="46"/>
  <c r="AK515" i="46"/>
  <c r="AC515" i="46"/>
  <c r="AK514" i="46"/>
  <c r="AC514" i="46"/>
  <c r="AK264" i="46" l="1"/>
  <c r="AC264" i="46"/>
  <c r="AK263" i="46"/>
  <c r="AC263" i="46"/>
  <c r="W263" i="46"/>
  <c r="AK262" i="46"/>
  <c r="AE262" i="46"/>
  <c r="AC262" i="46" s="1"/>
  <c r="AK30" i="46" l="1"/>
  <c r="AC30" i="46"/>
  <c r="AK29" i="46"/>
  <c r="AC29" i="46"/>
  <c r="W29" i="46"/>
  <c r="AK28" i="46"/>
  <c r="AC28" i="46"/>
  <c r="AK1242" i="46" l="1"/>
  <c r="AC1242" i="46"/>
  <c r="AK1241" i="46"/>
  <c r="AC1241" i="46"/>
  <c r="W1241" i="46"/>
  <c r="AK1240" i="46"/>
  <c r="AC1240" i="46"/>
  <c r="AK1101" i="46" l="1"/>
  <c r="AC1101" i="46"/>
  <c r="AK1100" i="46"/>
  <c r="AC1100" i="46"/>
  <c r="W1100" i="46"/>
  <c r="AK1099" i="46"/>
  <c r="AC1099" i="46"/>
  <c r="AK1098" i="46" l="1"/>
  <c r="AC1098" i="46"/>
  <c r="AK1097" i="46"/>
  <c r="AC1097" i="46"/>
  <c r="W1097" i="46"/>
  <c r="AK1096" i="46"/>
  <c r="AC1096" i="46"/>
  <c r="AK867" i="46" l="1"/>
  <c r="AC867" i="46"/>
  <c r="AK866" i="46"/>
  <c r="AC866" i="46"/>
  <c r="W866" i="46"/>
  <c r="AK865" i="46"/>
  <c r="AC865" i="46"/>
  <c r="AK378" i="46" l="1"/>
  <c r="AC378" i="46"/>
  <c r="AK377" i="46"/>
  <c r="AC377" i="46"/>
  <c r="W377" i="46"/>
  <c r="AK376" i="46"/>
  <c r="AC376" i="46"/>
  <c r="AK84" i="46" l="1"/>
  <c r="AC84" i="46"/>
  <c r="AK83" i="46"/>
  <c r="AC83" i="46"/>
  <c r="W83" i="46"/>
  <c r="AK82" i="46"/>
  <c r="AC82" i="46"/>
  <c r="AK1647" i="46" l="1"/>
  <c r="AC1647" i="46"/>
  <c r="AK1646" i="46"/>
  <c r="AK1645" i="46"/>
  <c r="AK906" i="46" l="1"/>
  <c r="AC906" i="46"/>
  <c r="AK905" i="46"/>
  <c r="AC905" i="46"/>
  <c r="W905" i="46"/>
  <c r="AK904" i="46"/>
  <c r="AC904" i="46"/>
  <c r="AK492" i="46" l="1"/>
  <c r="AC492" i="46"/>
  <c r="AK491" i="46"/>
  <c r="AC491" i="46"/>
  <c r="W491" i="46"/>
  <c r="AK490" i="46"/>
  <c r="AC490" i="46"/>
  <c r="AK759" i="46" l="1"/>
  <c r="AC759" i="46"/>
  <c r="AK758" i="46"/>
  <c r="AC758" i="46"/>
  <c r="W758" i="46"/>
  <c r="AK757" i="46"/>
  <c r="AC757" i="46"/>
  <c r="AK1545" i="46" l="1"/>
  <c r="AC1545" i="46"/>
  <c r="AK1544" i="46"/>
  <c r="AC1544" i="46"/>
  <c r="W1544" i="46"/>
  <c r="AK1543" i="46"/>
  <c r="AC1543" i="46"/>
  <c r="AC743" i="46" l="1"/>
  <c r="AC744" i="46"/>
  <c r="AK213" i="46" l="1"/>
  <c r="AC213" i="46"/>
  <c r="AK212" i="46"/>
  <c r="AC212" i="46"/>
  <c r="W212" i="46"/>
  <c r="AK211" i="46"/>
  <c r="AC211" i="46"/>
  <c r="AK1755" i="46" l="1"/>
  <c r="AC1755" i="46"/>
  <c r="AK1754" i="46"/>
  <c r="AC1754" i="46"/>
  <c r="W1754" i="46"/>
  <c r="AK1753" i="46"/>
  <c r="AC1753" i="46"/>
  <c r="AK1155" i="46" l="1"/>
  <c r="AC1155" i="46"/>
  <c r="AK1154" i="46"/>
  <c r="AC1154" i="46"/>
  <c r="AK1153" i="46"/>
  <c r="AC1153" i="46"/>
  <c r="AK480" i="46" l="1"/>
  <c r="AC480" i="46"/>
  <c r="AK479" i="46"/>
  <c r="AC479" i="46"/>
  <c r="W479" i="46"/>
  <c r="AK478" i="46"/>
  <c r="AC478" i="46"/>
  <c r="AK996" i="46" l="1"/>
  <c r="AC996" i="46"/>
  <c r="AK995" i="46"/>
  <c r="AC995" i="46"/>
  <c r="W995" i="46"/>
  <c r="AK994" i="46"/>
  <c r="AC994" i="46"/>
  <c r="AC742" i="46" l="1"/>
  <c r="AK742" i="46"/>
  <c r="W743" i="46"/>
  <c r="AK1629" i="46" l="1"/>
  <c r="AC1629" i="46"/>
  <c r="AK1628" i="46"/>
  <c r="AC1628" i="46"/>
  <c r="W1628" i="46"/>
  <c r="AK1627" i="46"/>
  <c r="AC1627" i="46"/>
  <c r="AK1047" i="46" l="1"/>
  <c r="AC1047" i="46"/>
  <c r="AK1046" i="46"/>
  <c r="AC1046" i="46"/>
  <c r="W1046" i="46"/>
  <c r="AK1045" i="46"/>
  <c r="AC1045" i="46"/>
  <c r="AK954" i="46" l="1"/>
  <c r="AC954" i="46"/>
  <c r="AK953" i="46"/>
  <c r="AC953" i="46"/>
  <c r="W953" i="46"/>
  <c r="AK952" i="46"/>
  <c r="AC952" i="46"/>
  <c r="AK1299" i="46" l="1"/>
  <c r="AC1299" i="46"/>
  <c r="AK1298" i="46"/>
  <c r="AC1298" i="46"/>
  <c r="W1298" i="46"/>
  <c r="AK1297" i="46"/>
  <c r="AC1297" i="46"/>
  <c r="AK813" i="46" l="1"/>
  <c r="AC813" i="46"/>
  <c r="AK812" i="46"/>
  <c r="AC812" i="46"/>
  <c r="W812" i="46"/>
  <c r="AK811" i="46"/>
  <c r="AC811" i="46"/>
  <c r="AK756" i="46" l="1"/>
  <c r="AC756" i="46"/>
  <c r="AK755" i="46"/>
  <c r="AC755" i="46"/>
  <c r="W755" i="46"/>
  <c r="AK754" i="46"/>
  <c r="AC754" i="46"/>
  <c r="AK549" i="46" l="1"/>
  <c r="AC549" i="46"/>
  <c r="AK548" i="46"/>
  <c r="AC548" i="46"/>
  <c r="W548" i="46"/>
  <c r="AK547" i="46"/>
  <c r="AC547" i="46"/>
  <c r="AK1440" i="46" l="1"/>
  <c r="AC1440" i="46"/>
  <c r="AK1439" i="46"/>
  <c r="AC1439" i="46"/>
  <c r="W1439" i="46"/>
  <c r="AK1438" i="46"/>
  <c r="AC1438" i="46"/>
  <c r="AK1059" i="46" l="1"/>
  <c r="AC1059" i="46"/>
  <c r="AK1058" i="46"/>
  <c r="AC1058" i="46"/>
  <c r="W1058" i="46"/>
  <c r="AK1057" i="46"/>
  <c r="AC1057" i="46"/>
  <c r="AK1053" i="46" l="1"/>
  <c r="AC1053" i="46"/>
  <c r="AK1052" i="46"/>
  <c r="AC1052" i="46"/>
  <c r="W1052" i="46"/>
  <c r="AK1051" i="46"/>
  <c r="AC1051" i="46"/>
  <c r="AK687" i="46" l="1"/>
  <c r="AC687" i="46"/>
  <c r="AK686" i="46"/>
  <c r="AC686" i="46"/>
  <c r="W686" i="46"/>
  <c r="AK685" i="46"/>
  <c r="AC685" i="46"/>
  <c r="AK633" i="46" l="1"/>
  <c r="AC633" i="46"/>
  <c r="AK632" i="46"/>
  <c r="AC632" i="46"/>
  <c r="W632" i="46"/>
  <c r="AK631" i="46"/>
  <c r="AC631" i="46"/>
  <c r="AK1419" i="46" l="1"/>
  <c r="AC1419" i="46"/>
  <c r="AK1418" i="46"/>
  <c r="AC1418" i="46"/>
  <c r="AK1417" i="46"/>
  <c r="AC1417" i="46"/>
  <c r="AK1356" i="46" l="1"/>
  <c r="AC1356" i="46"/>
  <c r="AK1355" i="46"/>
  <c r="AC1355" i="46"/>
  <c r="W1355" i="46"/>
  <c r="AK1354" i="46"/>
  <c r="AC1354" i="46"/>
  <c r="AK1233" i="46" l="1"/>
  <c r="AC1233" i="46"/>
  <c r="AK1232" i="46"/>
  <c r="AC1232" i="46"/>
  <c r="W1232" i="46"/>
  <c r="AK1231" i="46"/>
  <c r="AC1231" i="46"/>
  <c r="AK1431" i="46" l="1"/>
  <c r="AC1431" i="46"/>
  <c r="AK1430" i="46"/>
  <c r="AC1430" i="46"/>
  <c r="W1430" i="46"/>
  <c r="AK1429" i="46"/>
  <c r="AK1413" i="46" l="1"/>
  <c r="AC1413" i="46"/>
  <c r="AK1412" i="46"/>
  <c r="AC1412" i="46"/>
  <c r="W1412" i="46"/>
  <c r="AK1411" i="46"/>
  <c r="AC1411" i="46"/>
  <c r="AK1305" i="46" l="1"/>
  <c r="AC1305" i="46"/>
  <c r="AK1304" i="46"/>
  <c r="AC1304" i="46"/>
  <c r="W1304" i="46"/>
  <c r="AK1303" i="46"/>
  <c r="AC1303" i="46"/>
  <c r="AC1275" i="46" l="1"/>
  <c r="AC1274" i="46"/>
  <c r="W1274" i="46"/>
  <c r="AC1273" i="46"/>
  <c r="AK696" i="46" l="1"/>
  <c r="AC696" i="46"/>
  <c r="AK695" i="46"/>
  <c r="AC695" i="46"/>
  <c r="W695" i="46"/>
  <c r="AK694" i="46"/>
  <c r="AC694" i="46"/>
  <c r="AK1380" i="46" l="1"/>
  <c r="AC1380" i="46"/>
  <c r="AK1379" i="46"/>
  <c r="AC1379" i="46"/>
  <c r="W1379" i="46"/>
  <c r="AK1378" i="46"/>
  <c r="AC1378" i="46"/>
  <c r="AK1512" i="46" l="1"/>
  <c r="AC1512" i="46"/>
  <c r="AK1511" i="46"/>
  <c r="AC1511" i="46"/>
  <c r="W1511" i="46"/>
  <c r="AK1510" i="46"/>
  <c r="AC1510" i="46"/>
  <c r="AK1584" i="46" l="1"/>
  <c r="AC1584" i="46"/>
  <c r="AK1583" i="46"/>
  <c r="AC1583" i="46"/>
  <c r="W1583" i="46"/>
  <c r="AK1582" i="46"/>
  <c r="AC1582" i="46"/>
  <c r="AK1497" i="46" l="1"/>
  <c r="AC1497" i="46"/>
  <c r="AK1496" i="46"/>
  <c r="AC1496" i="46"/>
  <c r="W1496" i="46"/>
  <c r="AK1495" i="46"/>
  <c r="AC1495" i="46"/>
  <c r="C1778" i="46" l="1"/>
  <c r="C1779" i="46" s="1"/>
  <c r="C1775" i="46"/>
  <c r="C1776" i="46" s="1"/>
  <c r="C1772" i="46"/>
  <c r="C1773" i="46" s="1"/>
  <c r="C1769" i="46"/>
  <c r="C1770" i="46" s="1"/>
  <c r="C1766" i="46"/>
  <c r="C1767" i="46" s="1"/>
  <c r="C1763" i="46"/>
  <c r="C1764" i="46" s="1"/>
  <c r="C1760" i="46"/>
  <c r="C1761" i="46" s="1"/>
  <c r="C1754" i="46"/>
  <c r="C1755"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5" i="46"/>
  <c r="C1716" i="46" s="1"/>
  <c r="C1712" i="46"/>
  <c r="C1713" i="46" s="1"/>
  <c r="C1709" i="46"/>
  <c r="C1710" i="46" s="1"/>
  <c r="C1706" i="46"/>
  <c r="C1707" i="46" s="1"/>
  <c r="C1703" i="46"/>
  <c r="C1704" i="46" s="1"/>
  <c r="C1700" i="46"/>
  <c r="C1701" i="46" s="1"/>
  <c r="C1697" i="46"/>
  <c r="C1698" i="46" s="1"/>
  <c r="C1694" i="46"/>
  <c r="C1695" i="46" s="1"/>
  <c r="C1691" i="46"/>
  <c r="C1692" i="46" s="1"/>
  <c r="C1688" i="46"/>
  <c r="C1689" i="46" s="1"/>
  <c r="C1685" i="46"/>
  <c r="C1686" i="46" s="1"/>
  <c r="C1682" i="46"/>
  <c r="C1683" i="46" s="1"/>
  <c r="C1679" i="46"/>
  <c r="C1680" i="46" s="1"/>
  <c r="C1673" i="46"/>
  <c r="C1674"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4" i="46"/>
  <c r="C1575" i="46" s="1"/>
  <c r="C1571" i="46"/>
  <c r="C1572" i="46" s="1"/>
  <c r="C1568" i="46"/>
  <c r="C1569" i="46" s="1"/>
  <c r="C1565" i="46"/>
  <c r="C1566" i="46" s="1"/>
  <c r="C1562" i="46"/>
  <c r="C1563" i="46" s="1"/>
  <c r="C1556" i="46"/>
  <c r="C1557"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9" i="46"/>
  <c r="C1500" i="46" s="1"/>
  <c r="C1496" i="46"/>
  <c r="C1497" i="46" s="1"/>
  <c r="C1493" i="46"/>
  <c r="C1494" i="46" s="1"/>
  <c r="C1490" i="46"/>
  <c r="C1491" i="46" s="1"/>
  <c r="C1487" i="46"/>
  <c r="C1488" i="46" s="1"/>
  <c r="C1484" i="46"/>
  <c r="C1485" i="46" s="1"/>
  <c r="C1478" i="46"/>
  <c r="C1479"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9" i="46"/>
  <c r="C1410" i="46" s="1"/>
  <c r="C1406" i="46"/>
  <c r="C1407" i="46" s="1"/>
  <c r="C1403" i="46"/>
  <c r="C1404" i="46" s="1"/>
  <c r="C1400" i="46"/>
  <c r="C1401" i="46" s="1"/>
  <c r="C1397" i="46"/>
  <c r="C1398"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6" i="46"/>
  <c r="C1317" i="46" s="1"/>
  <c r="C1313" i="46"/>
  <c r="C1314" i="46" s="1"/>
  <c r="C1310" i="46"/>
  <c r="C1311" i="46" s="1"/>
  <c r="C1307" i="46"/>
  <c r="C1308" i="46" s="1"/>
  <c r="C1304" i="46"/>
  <c r="C1305"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7" i="46"/>
  <c r="C858"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1" i="46"/>
  <c r="C822"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4" i="46"/>
  <c r="C555"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28" i="46"/>
  <c r="C429"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69" i="46"/>
  <c r="C270"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84" i="46"/>
  <c r="C1785" i="46"/>
  <c r="B1785" i="46"/>
  <c r="B1784" i="46"/>
  <c r="B1778" i="46"/>
  <c r="B1779" i="46" s="1"/>
  <c r="B1775" i="46"/>
  <c r="B1776" i="46" s="1"/>
  <c r="B1772" i="46"/>
  <c r="B1773" i="46" s="1"/>
  <c r="B1769" i="46"/>
  <c r="B1770" i="46" s="1"/>
  <c r="B1766" i="46"/>
  <c r="B1767" i="46" s="1"/>
  <c r="B1763" i="46"/>
  <c r="B1764" i="46" s="1"/>
  <c r="B1760" i="46"/>
  <c r="B1761" i="46" s="1"/>
  <c r="B1754" i="46"/>
  <c r="B1755"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5" i="46"/>
  <c r="B1716" i="46" s="1"/>
  <c r="B1712" i="46"/>
  <c r="B1713" i="46" s="1"/>
  <c r="B1709" i="46"/>
  <c r="B1710" i="46" s="1"/>
  <c r="B1706" i="46"/>
  <c r="B1707" i="46" s="1"/>
  <c r="B1703" i="46"/>
  <c r="B1704" i="46" s="1"/>
  <c r="B1700" i="46"/>
  <c r="B1701" i="46" s="1"/>
  <c r="B1697" i="46"/>
  <c r="B1698" i="46" s="1"/>
  <c r="B1694" i="46"/>
  <c r="B1695" i="46" s="1"/>
  <c r="B1691" i="46"/>
  <c r="B1692" i="46" s="1"/>
  <c r="B1688" i="46"/>
  <c r="B1689" i="46" s="1"/>
  <c r="B1685" i="46"/>
  <c r="B1686" i="46" s="1"/>
  <c r="B1682" i="46"/>
  <c r="B1683" i="46" s="1"/>
  <c r="B1679" i="46"/>
  <c r="B1680" i="46" s="1"/>
  <c r="B1673" i="46"/>
  <c r="B1674"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4" i="46"/>
  <c r="B1575" i="46" s="1"/>
  <c r="B1571" i="46"/>
  <c r="B1572" i="46" s="1"/>
  <c r="B1568" i="46"/>
  <c r="B1569" i="46" s="1"/>
  <c r="B1565" i="46"/>
  <c r="B1566" i="46" s="1"/>
  <c r="B1562" i="46"/>
  <c r="B1563" i="46" s="1"/>
  <c r="B1556" i="46"/>
  <c r="B1557"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9" i="46"/>
  <c r="B1500" i="46" s="1"/>
  <c r="B1496" i="46"/>
  <c r="B1497" i="46" s="1"/>
  <c r="B1493" i="46"/>
  <c r="B1494" i="46" s="1"/>
  <c r="B1490" i="46"/>
  <c r="B1491" i="46" s="1"/>
  <c r="B1487" i="46"/>
  <c r="B1488" i="46" s="1"/>
  <c r="B1484" i="46"/>
  <c r="B1485" i="46" s="1"/>
  <c r="B1478" i="46"/>
  <c r="B1479"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9" i="46"/>
  <c r="B1410" i="46" s="1"/>
  <c r="B1406" i="46"/>
  <c r="B1407" i="46" s="1"/>
  <c r="B1403" i="46"/>
  <c r="B1404" i="46" s="1"/>
  <c r="B1400" i="46"/>
  <c r="B1401" i="46" s="1"/>
  <c r="B1397" i="46"/>
  <c r="B1398"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6" i="46"/>
  <c r="B1317" i="46" s="1"/>
  <c r="B1313" i="46"/>
  <c r="B1314" i="46" s="1"/>
  <c r="B1310" i="46"/>
  <c r="B1311" i="46" s="1"/>
  <c r="B1307" i="46"/>
  <c r="B1308" i="46" s="1"/>
  <c r="B1304" i="46"/>
  <c r="B1305"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7" i="46"/>
  <c r="B858"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1" i="46"/>
  <c r="B822"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4" i="46"/>
  <c r="B555"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28" i="46"/>
  <c r="B429"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69" i="46"/>
  <c r="B270"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785" i="46"/>
  <c r="AC1784" i="46"/>
  <c r="AC1783" i="46"/>
  <c r="AC1779" i="46"/>
  <c r="AC1778" i="46"/>
  <c r="AC1777" i="46"/>
  <c r="AC1776" i="46"/>
  <c r="AC1775" i="46"/>
  <c r="AC1774" i="46"/>
  <c r="AC1773" i="46"/>
  <c r="AC1772" i="46"/>
  <c r="AC1771" i="46"/>
  <c r="AC1770" i="46"/>
  <c r="AC1769" i="46"/>
  <c r="AC1768" i="46"/>
  <c r="AC1764" i="46"/>
  <c r="AC1763" i="46"/>
  <c r="AC1762" i="46"/>
  <c r="AC1761" i="46"/>
  <c r="AC1760" i="46"/>
  <c r="AC1759" i="46"/>
  <c r="AC1752" i="46"/>
  <c r="AC1751" i="46"/>
  <c r="AC1750" i="46"/>
  <c r="AC1749" i="46"/>
  <c r="AC1748" i="46"/>
  <c r="AC1747" i="46"/>
  <c r="AC1746" i="46"/>
  <c r="AC1745" i="46"/>
  <c r="AC1744" i="46"/>
  <c r="AC1740" i="46"/>
  <c r="AC1739" i="46"/>
  <c r="AC1738" i="46"/>
  <c r="AC1737" i="46"/>
  <c r="AC1736" i="46"/>
  <c r="AC1735" i="46"/>
  <c r="AC1734" i="46"/>
  <c r="AC1733" i="46"/>
  <c r="AC1732" i="46"/>
  <c r="AC1731" i="46"/>
  <c r="AC1730" i="46"/>
  <c r="AC1729" i="46"/>
  <c r="AC1728" i="46"/>
  <c r="AC1727" i="46"/>
  <c r="AC1726" i="46"/>
  <c r="AC1725" i="46"/>
  <c r="AC1724" i="46"/>
  <c r="AC1723" i="46"/>
  <c r="AC1716" i="46"/>
  <c r="AC1715" i="46"/>
  <c r="AC1714" i="46"/>
  <c r="AC1707" i="46"/>
  <c r="AC1706" i="46"/>
  <c r="AC1705" i="46"/>
  <c r="AC1698" i="46"/>
  <c r="AC1697" i="46"/>
  <c r="AC1696" i="46"/>
  <c r="AC1695" i="46"/>
  <c r="AC1694" i="46"/>
  <c r="AC1693" i="46"/>
  <c r="AC1692" i="46"/>
  <c r="AC1691" i="46"/>
  <c r="AC1690" i="46"/>
  <c r="AC1689" i="46"/>
  <c r="AC1688" i="46"/>
  <c r="AC1687" i="46"/>
  <c r="AC1686" i="46"/>
  <c r="AC1685" i="46"/>
  <c r="AC1684" i="46"/>
  <c r="AC1683" i="46"/>
  <c r="AC1682" i="46"/>
  <c r="AC1681" i="46"/>
  <c r="AC1680" i="46"/>
  <c r="AC1679" i="46"/>
  <c r="AC1678" i="46"/>
  <c r="AC1674" i="46"/>
  <c r="AC1673" i="46"/>
  <c r="AC1672" i="46"/>
  <c r="AC1668" i="46"/>
  <c r="AC1667" i="46"/>
  <c r="AC1666" i="46"/>
  <c r="AC1665" i="46"/>
  <c r="AC1664" i="46"/>
  <c r="AC1663" i="46"/>
  <c r="AC1659" i="46"/>
  <c r="AC1658" i="46"/>
  <c r="AC1657" i="46"/>
  <c r="AC1656" i="46"/>
  <c r="AC1655" i="46"/>
  <c r="AC1654" i="46"/>
  <c r="AC1653" i="46"/>
  <c r="AC1652" i="46"/>
  <c r="AC1651" i="46"/>
  <c r="AC1641" i="46"/>
  <c r="AC1640" i="46"/>
  <c r="AC1639" i="46"/>
  <c r="AC1635" i="46"/>
  <c r="AC1634" i="46"/>
  <c r="AC1633" i="46"/>
  <c r="AC1617" i="46"/>
  <c r="AC1616" i="46"/>
  <c r="AC1615" i="46"/>
  <c r="AC1614" i="46"/>
  <c r="AC1613" i="46"/>
  <c r="AC1612" i="46"/>
  <c r="AC1608" i="46"/>
  <c r="AC1607" i="46"/>
  <c r="AC1606" i="46"/>
  <c r="AC1605" i="46"/>
  <c r="AC1604" i="46"/>
  <c r="AC1603" i="46"/>
  <c r="AC1602" i="46"/>
  <c r="AC1601" i="46"/>
  <c r="AC1600" i="46"/>
  <c r="AC1590" i="46"/>
  <c r="AC1589" i="46"/>
  <c r="AC1588" i="46"/>
  <c r="AC1587" i="46"/>
  <c r="AC1586" i="46"/>
  <c r="AC1585" i="46"/>
  <c r="AC1578" i="46"/>
  <c r="AC1577" i="46"/>
  <c r="AC1576" i="46"/>
  <c r="AC1572" i="46"/>
  <c r="AC1571" i="46"/>
  <c r="AC1570" i="46"/>
  <c r="AC1563" i="46"/>
  <c r="AC1562" i="46"/>
  <c r="AC1561" i="46"/>
  <c r="AC1557" i="46"/>
  <c r="AC1556" i="46"/>
  <c r="AC1555" i="46"/>
  <c r="AC1554" i="46"/>
  <c r="AC1553" i="46"/>
  <c r="AC1552" i="46"/>
  <c r="AC1551" i="46"/>
  <c r="AC1550" i="46"/>
  <c r="AC1549" i="46"/>
  <c r="AC1548" i="46"/>
  <c r="AC1547" i="46"/>
  <c r="AC1546" i="46"/>
  <c r="AC1539" i="46"/>
  <c r="AC1538" i="46"/>
  <c r="AC1537" i="46"/>
  <c r="AC1530" i="46"/>
  <c r="AC1529" i="46"/>
  <c r="AC1528" i="46"/>
  <c r="AC1527" i="46"/>
  <c r="AC1526" i="46"/>
  <c r="AC1525" i="46"/>
  <c r="AC1515" i="46"/>
  <c r="AC1514" i="46"/>
  <c r="AC1513" i="46"/>
  <c r="AC1509" i="46"/>
  <c r="AC1508" i="46"/>
  <c r="AC1507" i="46"/>
  <c r="AC1506" i="46"/>
  <c r="AC1505" i="46"/>
  <c r="AC1504" i="46"/>
  <c r="AC1500" i="46"/>
  <c r="AC1499" i="46"/>
  <c r="AC1498" i="46"/>
  <c r="AC1494" i="46"/>
  <c r="AC1493" i="46"/>
  <c r="AC1492" i="46"/>
  <c r="AC1488" i="46"/>
  <c r="AC1487" i="46"/>
  <c r="AC1486" i="46"/>
  <c r="AC1479" i="46"/>
  <c r="AC1478" i="46"/>
  <c r="AC1477" i="46"/>
  <c r="AC1476" i="46"/>
  <c r="AC1475" i="46"/>
  <c r="AC1474" i="46"/>
  <c r="AC1470" i="46"/>
  <c r="AC1469" i="46"/>
  <c r="AC1468" i="46"/>
  <c r="AC1461" i="46"/>
  <c r="AC1460" i="46"/>
  <c r="AC1459" i="46"/>
  <c r="AC1455" i="46"/>
  <c r="AC1454" i="46"/>
  <c r="AC1453" i="46"/>
  <c r="AC1446" i="46"/>
  <c r="AC1445" i="46"/>
  <c r="AC1444" i="46"/>
  <c r="AC1443" i="46"/>
  <c r="AC1442" i="46"/>
  <c r="AC1441" i="46"/>
  <c r="AC1437" i="46"/>
  <c r="AC1436" i="46"/>
  <c r="AC1435" i="46"/>
  <c r="AC1434" i="46"/>
  <c r="AC1433" i="46"/>
  <c r="AC1432" i="46"/>
  <c r="AC1422" i="46"/>
  <c r="AC1421" i="46"/>
  <c r="AC1420" i="46"/>
  <c r="AC1416" i="46"/>
  <c r="AC1415" i="46"/>
  <c r="AC1414" i="46"/>
  <c r="AC1410" i="46"/>
  <c r="AC1409" i="46"/>
  <c r="AC1408" i="46"/>
  <c r="AC1407" i="46"/>
  <c r="AC1406" i="46"/>
  <c r="AC1405" i="46"/>
  <c r="AC1401" i="46"/>
  <c r="AC1400" i="46"/>
  <c r="AC1399" i="46"/>
  <c r="AC1398" i="46"/>
  <c r="AC1397" i="46"/>
  <c r="AC1396" i="46"/>
  <c r="AC1392" i="46"/>
  <c r="AC1391" i="46"/>
  <c r="AC1390" i="46"/>
  <c r="AC1389" i="46"/>
  <c r="AC1388" i="46"/>
  <c r="AC1387" i="46"/>
  <c r="AC1383" i="46"/>
  <c r="AC1382" i="46"/>
  <c r="AC1381" i="46"/>
  <c r="AC1371" i="46"/>
  <c r="AC1370" i="46"/>
  <c r="AC1369" i="46"/>
  <c r="AC1368" i="46"/>
  <c r="AC1367" i="46"/>
  <c r="AC1366" i="46"/>
  <c r="AC1365" i="46"/>
  <c r="AC1364" i="46"/>
  <c r="AC1363" i="46"/>
  <c r="AC1362" i="46"/>
  <c r="AC1361" i="46"/>
  <c r="AC1360" i="46"/>
  <c r="AC1353" i="46"/>
  <c r="AC1352" i="46"/>
  <c r="AC1351" i="46"/>
  <c r="AC1347" i="46"/>
  <c r="AC1346" i="46"/>
  <c r="AC1345" i="46"/>
  <c r="AC1341" i="46"/>
  <c r="AC1340" i="46"/>
  <c r="AC1339" i="46"/>
  <c r="AC1338" i="46"/>
  <c r="AC1337" i="46"/>
  <c r="AC1336" i="46"/>
  <c r="AC1329" i="46"/>
  <c r="AC1328" i="46"/>
  <c r="AC1327" i="46"/>
  <c r="AC1326" i="46"/>
  <c r="AC1325" i="46"/>
  <c r="AC1324" i="46"/>
  <c r="AC1323" i="46"/>
  <c r="AC1322" i="46"/>
  <c r="AC1321" i="46"/>
  <c r="AC1317" i="46"/>
  <c r="AC1316" i="46"/>
  <c r="AC1315" i="46"/>
  <c r="AC1311" i="46"/>
  <c r="AC1310" i="46"/>
  <c r="AC1309" i="46"/>
  <c r="AC1296" i="46"/>
  <c r="AC1295" i="46"/>
  <c r="AC1294" i="46"/>
  <c r="AC1287" i="46"/>
  <c r="AC1286" i="46"/>
  <c r="AC1285" i="46"/>
  <c r="AC1284" i="46"/>
  <c r="AC1283" i="46"/>
  <c r="AC1282" i="46"/>
  <c r="AC1281" i="46"/>
  <c r="AC1280" i="46"/>
  <c r="AC1279" i="46"/>
  <c r="AC1278" i="46"/>
  <c r="AC1277" i="46"/>
  <c r="AC1276" i="46"/>
  <c r="AC1269" i="46"/>
  <c r="AC1268" i="46"/>
  <c r="AC1267" i="46"/>
  <c r="AC1266" i="46"/>
  <c r="AC1265" i="46"/>
  <c r="AC1264" i="46"/>
  <c r="AC1251" i="46"/>
  <c r="AC1250" i="46"/>
  <c r="AC1249" i="46"/>
  <c r="AC1248" i="46"/>
  <c r="AC1247" i="46"/>
  <c r="AC1246" i="46"/>
  <c r="AC1245" i="46"/>
  <c r="AC1244" i="46"/>
  <c r="AC1243" i="46"/>
  <c r="AC1227" i="46"/>
  <c r="AC1226" i="46"/>
  <c r="AC1225" i="46"/>
  <c r="AC1218" i="46"/>
  <c r="AC1217" i="46"/>
  <c r="AC1216" i="46"/>
  <c r="AC1215" i="46"/>
  <c r="AC1214" i="46"/>
  <c r="AC1213" i="46"/>
  <c r="AC1212" i="46"/>
  <c r="AC1211" i="46"/>
  <c r="AC1210" i="46"/>
  <c r="AC1209" i="46"/>
  <c r="AC1208" i="46"/>
  <c r="AC1207" i="46"/>
  <c r="AC1203" i="46"/>
  <c r="AC1202" i="46"/>
  <c r="AC1201" i="46"/>
  <c r="AC1200" i="46"/>
  <c r="AC1199" i="46"/>
  <c r="AC1198" i="46"/>
  <c r="AC1197" i="46"/>
  <c r="AC1196" i="46"/>
  <c r="AC1195" i="46"/>
  <c r="AC1194" i="46"/>
  <c r="AC1193" i="46"/>
  <c r="AC1192" i="46"/>
  <c r="AC1188" i="46"/>
  <c r="AC1187" i="46"/>
  <c r="AC1186" i="46"/>
  <c r="AC1185" i="46"/>
  <c r="AC1184" i="46"/>
  <c r="AC1183" i="46"/>
  <c r="AC1182" i="46"/>
  <c r="AC1181" i="46"/>
  <c r="AC1180" i="46"/>
  <c r="AC1179" i="46"/>
  <c r="AC1178" i="46"/>
  <c r="AC1177" i="46"/>
  <c r="AC1176" i="46"/>
  <c r="AC1175" i="46"/>
  <c r="AC1174" i="46"/>
  <c r="AC1164" i="46"/>
  <c r="AC1163" i="46"/>
  <c r="AC1162" i="46"/>
  <c r="AC1161" i="46"/>
  <c r="AC1160" i="46"/>
  <c r="AC1159" i="46"/>
  <c r="AC1158" i="46"/>
  <c r="AC1157" i="46"/>
  <c r="AC1156" i="46"/>
  <c r="AC1152" i="46"/>
  <c r="AC1151" i="46"/>
  <c r="AC1150" i="46"/>
  <c r="AC1149" i="46"/>
  <c r="AC1148" i="46"/>
  <c r="AC1147" i="46"/>
  <c r="AC1146" i="46"/>
  <c r="AC1145" i="46"/>
  <c r="AC1144" i="46"/>
  <c r="AC1143" i="46"/>
  <c r="AC1142" i="46"/>
  <c r="AC1141" i="46"/>
  <c r="AC1140" i="46"/>
  <c r="AC1139" i="46"/>
  <c r="AC1138" i="46"/>
  <c r="AC1137" i="46"/>
  <c r="AC1136" i="46"/>
  <c r="AC1135" i="46"/>
  <c r="AC1134" i="46"/>
  <c r="AC1133" i="46"/>
  <c r="AC1132" i="46"/>
  <c r="AC1131" i="46"/>
  <c r="AC1130" i="46"/>
  <c r="AC1129" i="46"/>
  <c r="AC1125" i="46"/>
  <c r="AC1124" i="46"/>
  <c r="AC1123" i="46"/>
  <c r="AC1122" i="46"/>
  <c r="AC1121" i="46"/>
  <c r="AC1120" i="46"/>
  <c r="AC1119" i="46"/>
  <c r="AC1118" i="46"/>
  <c r="AC1117" i="46"/>
  <c r="AC1116" i="46"/>
  <c r="AC1115" i="46"/>
  <c r="AC1114" i="46"/>
  <c r="AC1113" i="46"/>
  <c r="AC1112" i="46"/>
  <c r="AC1111" i="46"/>
  <c r="AC1110" i="46"/>
  <c r="AC1109" i="46"/>
  <c r="AC1108" i="46"/>
  <c r="AC1107" i="46"/>
  <c r="AC1106" i="46"/>
  <c r="AC1105" i="46"/>
  <c r="AC1095" i="46"/>
  <c r="AC1094" i="46"/>
  <c r="AC1093" i="46"/>
  <c r="AC1089" i="46"/>
  <c r="AC1088" i="46"/>
  <c r="AC1087" i="46"/>
  <c r="AC1077" i="46"/>
  <c r="AC1076" i="46"/>
  <c r="AC1075" i="46"/>
  <c r="AC1071" i="46"/>
  <c r="AC1070" i="46"/>
  <c r="AC1069" i="46"/>
  <c r="AC1068" i="46"/>
  <c r="AC1067" i="46"/>
  <c r="AC1066" i="46"/>
  <c r="AC1065" i="46"/>
  <c r="AC1064" i="46"/>
  <c r="AC1063" i="46"/>
  <c r="AC1062" i="46"/>
  <c r="AC1061" i="46"/>
  <c r="AC1060" i="46"/>
  <c r="AC1050" i="46"/>
  <c r="AC1049" i="46"/>
  <c r="AC1048" i="46"/>
  <c r="AC1044" i="46"/>
  <c r="AC1043" i="46"/>
  <c r="AC1042" i="46"/>
  <c r="AC1041" i="46"/>
  <c r="AC1040" i="46"/>
  <c r="AC1039" i="46"/>
  <c r="AC1035" i="46"/>
  <c r="AC1034" i="46"/>
  <c r="AC1033" i="46"/>
  <c r="AC1032" i="46"/>
  <c r="AC1031" i="46"/>
  <c r="AC1030" i="46"/>
  <c r="AC1026" i="46"/>
  <c r="AC1025" i="46"/>
  <c r="AC1024" i="46"/>
  <c r="AC1014" i="46"/>
  <c r="AC1013" i="46"/>
  <c r="AC1012" i="46"/>
  <c r="AC1011" i="46"/>
  <c r="AC1010" i="46"/>
  <c r="AC1009" i="46"/>
  <c r="AC1008" i="46"/>
  <c r="AC1007" i="46"/>
  <c r="AC1006" i="46"/>
  <c r="AC1005" i="46"/>
  <c r="AC1004" i="46"/>
  <c r="AC1003" i="46"/>
  <c r="AC999" i="46"/>
  <c r="AC998" i="46"/>
  <c r="AC997" i="46"/>
  <c r="AC993" i="46"/>
  <c r="AC992" i="46"/>
  <c r="AC991" i="46"/>
  <c r="AC987" i="46"/>
  <c r="AC986" i="46"/>
  <c r="AC985" i="46"/>
  <c r="AC984" i="46"/>
  <c r="AC983" i="46"/>
  <c r="AC982" i="46"/>
  <c r="AC978" i="46"/>
  <c r="AC977" i="46"/>
  <c r="AC976" i="46"/>
  <c r="AC972" i="46"/>
  <c r="AC971" i="46"/>
  <c r="AC970" i="46"/>
  <c r="AC966" i="46"/>
  <c r="AC965" i="46"/>
  <c r="AC964" i="46"/>
  <c r="AC963" i="46"/>
  <c r="AC962" i="46"/>
  <c r="AC961" i="46"/>
  <c r="AC960" i="46"/>
  <c r="AC959" i="46"/>
  <c r="AC958" i="46"/>
  <c r="AC957" i="46"/>
  <c r="AC956" i="46"/>
  <c r="AC955" i="46"/>
  <c r="AC948" i="46"/>
  <c r="AC947" i="46"/>
  <c r="AC946" i="46"/>
  <c r="AC942" i="46"/>
  <c r="AC941" i="46"/>
  <c r="AC940" i="46"/>
  <c r="AC939" i="46"/>
  <c r="AC938" i="46"/>
  <c r="AC937" i="46"/>
  <c r="AC933" i="46"/>
  <c r="AC932" i="46"/>
  <c r="AC931" i="46"/>
  <c r="AC930" i="46"/>
  <c r="AC929" i="46"/>
  <c r="AC928" i="46"/>
  <c r="AC927" i="46"/>
  <c r="AC926" i="46"/>
  <c r="AC925" i="46"/>
  <c r="AC924" i="46"/>
  <c r="AC923" i="46"/>
  <c r="AC922" i="46"/>
  <c r="AC918" i="46"/>
  <c r="AC917" i="46"/>
  <c r="AC916" i="46"/>
  <c r="AC915" i="46"/>
  <c r="AC914" i="46"/>
  <c r="AC913" i="46"/>
  <c r="AC912" i="46"/>
  <c r="AC911" i="46"/>
  <c r="AC910" i="46"/>
  <c r="AC909" i="46"/>
  <c r="AC908" i="46"/>
  <c r="AC907" i="46"/>
  <c r="AC900" i="46"/>
  <c r="AC899" i="46"/>
  <c r="AC898" i="46"/>
  <c r="AC897" i="46"/>
  <c r="AC896" i="46"/>
  <c r="AC895" i="46"/>
  <c r="AC894" i="46"/>
  <c r="AC893" i="46"/>
  <c r="AC892" i="46"/>
  <c r="AC891" i="46"/>
  <c r="AC890" i="46"/>
  <c r="AC889" i="46"/>
  <c r="AC888" i="46"/>
  <c r="AC887" i="46"/>
  <c r="AC886" i="46"/>
  <c r="AC879" i="46"/>
  <c r="AC878" i="46"/>
  <c r="AC877" i="46"/>
  <c r="AC876" i="46"/>
  <c r="AC875" i="46"/>
  <c r="AC874" i="46"/>
  <c r="AC873" i="46"/>
  <c r="AC872" i="46"/>
  <c r="AC871" i="46"/>
  <c r="AC870" i="46"/>
  <c r="AC869" i="46"/>
  <c r="AC868" i="46"/>
  <c r="AC864" i="46"/>
  <c r="AC863" i="46"/>
  <c r="AC862" i="46"/>
  <c r="AC861" i="46"/>
  <c r="AC860" i="46"/>
  <c r="AC859" i="46"/>
  <c r="AC858" i="46"/>
  <c r="AC857" i="46"/>
  <c r="AC856" i="46"/>
  <c r="AC852" i="46"/>
  <c r="AC851" i="46"/>
  <c r="AC850" i="46"/>
  <c r="AC846" i="46"/>
  <c r="AC845" i="46"/>
  <c r="AC844" i="46"/>
  <c r="AC843" i="46"/>
  <c r="AC842" i="46"/>
  <c r="AC841" i="46"/>
  <c r="AC840" i="46"/>
  <c r="AC839" i="46"/>
  <c r="AC838" i="46"/>
  <c r="AC837" i="46"/>
  <c r="AC836" i="46"/>
  <c r="AC835" i="46"/>
  <c r="AC834" i="46"/>
  <c r="AC833" i="46"/>
  <c r="AC832" i="46"/>
  <c r="AC831" i="46"/>
  <c r="AC830" i="46"/>
  <c r="AC829" i="46"/>
  <c r="AC828" i="46"/>
  <c r="AC827" i="46"/>
  <c r="AC826" i="46"/>
  <c r="AC819" i="46"/>
  <c r="AC818" i="46"/>
  <c r="AC817" i="46"/>
  <c r="AC816" i="46"/>
  <c r="AC815" i="46"/>
  <c r="AC814" i="46"/>
  <c r="AC807" i="46"/>
  <c r="AC806" i="46"/>
  <c r="AC805" i="46"/>
  <c r="AC801" i="46"/>
  <c r="AC800" i="46"/>
  <c r="AC799" i="46"/>
  <c r="AC798" i="46"/>
  <c r="AC797" i="46"/>
  <c r="AC796" i="46"/>
  <c r="AC795" i="46"/>
  <c r="AC794" i="46"/>
  <c r="AC793" i="46"/>
  <c r="AC792" i="46"/>
  <c r="AC791" i="46"/>
  <c r="AC790" i="46"/>
  <c r="AC786" i="46"/>
  <c r="AC785" i="46"/>
  <c r="AC784" i="46"/>
  <c r="AC783" i="46"/>
  <c r="AC782" i="46"/>
  <c r="AC781" i="46"/>
  <c r="AC780" i="46"/>
  <c r="AC779" i="46"/>
  <c r="AC778" i="46"/>
  <c r="AC777" i="46"/>
  <c r="AC776" i="46"/>
  <c r="AC775" i="46"/>
  <c r="AC774" i="46"/>
  <c r="AC773" i="46"/>
  <c r="AC772" i="46"/>
  <c r="AC771" i="46"/>
  <c r="AC770" i="46"/>
  <c r="AC769" i="46"/>
  <c r="AC762" i="46"/>
  <c r="AC761" i="46"/>
  <c r="AC760" i="46"/>
  <c r="AC747" i="46"/>
  <c r="AC746" i="46"/>
  <c r="AC745" i="46"/>
  <c r="AC741" i="46"/>
  <c r="AC740" i="46"/>
  <c r="AC739" i="46"/>
  <c r="AC738" i="46"/>
  <c r="AC737" i="46"/>
  <c r="AC736" i="46"/>
  <c r="AC735" i="46"/>
  <c r="AC734" i="46"/>
  <c r="AC733" i="46"/>
  <c r="AC732" i="46"/>
  <c r="AC731" i="46"/>
  <c r="AC730" i="46"/>
  <c r="AC729" i="46"/>
  <c r="AC728" i="46"/>
  <c r="AC727" i="46"/>
  <c r="AC726" i="46"/>
  <c r="AC725" i="46"/>
  <c r="AC724" i="46"/>
  <c r="AC720" i="46"/>
  <c r="AC719" i="46"/>
  <c r="AC718" i="46"/>
  <c r="AC717" i="46"/>
  <c r="AC716" i="46"/>
  <c r="AC715" i="46"/>
  <c r="AC708" i="46"/>
  <c r="AC707" i="46"/>
  <c r="AC706" i="46"/>
  <c r="AC705" i="46"/>
  <c r="AC704" i="46"/>
  <c r="AC703" i="46"/>
  <c r="AC702" i="46"/>
  <c r="AC701" i="46"/>
  <c r="AC700" i="46"/>
  <c r="AC699" i="46"/>
  <c r="AC698" i="46"/>
  <c r="AC697" i="46"/>
  <c r="AC693" i="46"/>
  <c r="AC692" i="46"/>
  <c r="AC691" i="46"/>
  <c r="AC690" i="46"/>
  <c r="AC689" i="46"/>
  <c r="AC688" i="46"/>
  <c r="AC684" i="46"/>
  <c r="AC683" i="46"/>
  <c r="AC682" i="46"/>
  <c r="AC681" i="46"/>
  <c r="AC680" i="46"/>
  <c r="AC679" i="46"/>
  <c r="AC675" i="46"/>
  <c r="AC674" i="46"/>
  <c r="AC673" i="46"/>
  <c r="AC672" i="46"/>
  <c r="AC671" i="46"/>
  <c r="AC670" i="46"/>
  <c r="AC669" i="46"/>
  <c r="AC668" i="46"/>
  <c r="AC667" i="46"/>
  <c r="AC660" i="46"/>
  <c r="AC659" i="46"/>
  <c r="AC658" i="46"/>
  <c r="AC657" i="46"/>
  <c r="AC656" i="46"/>
  <c r="AC655" i="46"/>
  <c r="AC654" i="46"/>
  <c r="AC653" i="46"/>
  <c r="AC652" i="46"/>
  <c r="AC651" i="46"/>
  <c r="AC650" i="46"/>
  <c r="AC649" i="46"/>
  <c r="AC648" i="46"/>
  <c r="AC647" i="46"/>
  <c r="AC646" i="46"/>
  <c r="AC645" i="46"/>
  <c r="AC644" i="46"/>
  <c r="AC643" i="46"/>
  <c r="AC639" i="46"/>
  <c r="AC638" i="46"/>
  <c r="AC637" i="46"/>
  <c r="AC636" i="46"/>
  <c r="AC635" i="46"/>
  <c r="AC634" i="46"/>
  <c r="AC627" i="46"/>
  <c r="AC626" i="46"/>
  <c r="AC625" i="46"/>
  <c r="AC624" i="46"/>
  <c r="AC623" i="46"/>
  <c r="AC622" i="46"/>
  <c r="AC621" i="46"/>
  <c r="AC620" i="46"/>
  <c r="AC619" i="46"/>
  <c r="AC612" i="46"/>
  <c r="AC611" i="46"/>
  <c r="AC610" i="46"/>
  <c r="AC609" i="46"/>
  <c r="AC608" i="46"/>
  <c r="AC607" i="46"/>
  <c r="AC603" i="46"/>
  <c r="AC602" i="46"/>
  <c r="AC601" i="46"/>
  <c r="AC594" i="46"/>
  <c r="AC593" i="46"/>
  <c r="AC592" i="46"/>
  <c r="AC591" i="46"/>
  <c r="AC590" i="46"/>
  <c r="AC589" i="46"/>
  <c r="AC585" i="46"/>
  <c r="AC584" i="46"/>
  <c r="AC583" i="46"/>
  <c r="AC582" i="46"/>
  <c r="AC581" i="46"/>
  <c r="AC580" i="46"/>
  <c r="AC576" i="46"/>
  <c r="AC575" i="46"/>
  <c r="AC574" i="46"/>
  <c r="AC573" i="46"/>
  <c r="AC572" i="46"/>
  <c r="AC571" i="46"/>
  <c r="AC570" i="46"/>
  <c r="AC569" i="46"/>
  <c r="AC568" i="46"/>
  <c r="AC567" i="46"/>
  <c r="AC566" i="46"/>
  <c r="AC565" i="46"/>
  <c r="AC561" i="46"/>
  <c r="AC560" i="46"/>
  <c r="AC559" i="46"/>
  <c r="AC555" i="46"/>
  <c r="AC554" i="46"/>
  <c r="AC553" i="46"/>
  <c r="AC543" i="46"/>
  <c r="AC542" i="46"/>
  <c r="AC541" i="46"/>
  <c r="AC540" i="46"/>
  <c r="AC539" i="46"/>
  <c r="AC538" i="46"/>
  <c r="AC537" i="46"/>
  <c r="AC536" i="46"/>
  <c r="AC535" i="46"/>
  <c r="AC534" i="46"/>
  <c r="AC533" i="46"/>
  <c r="AC532" i="46"/>
  <c r="AC528" i="46"/>
  <c r="AC527" i="46"/>
  <c r="AC526" i="46"/>
  <c r="AC525" i="46"/>
  <c r="AC524" i="46"/>
  <c r="AC523" i="46"/>
  <c r="AC522" i="46"/>
  <c r="AC521" i="46"/>
  <c r="AC520" i="46"/>
  <c r="AC519" i="46"/>
  <c r="AC518" i="46"/>
  <c r="AC517" i="46"/>
  <c r="AC513" i="46"/>
  <c r="AC512" i="46"/>
  <c r="AC511" i="46"/>
  <c r="AC507" i="46"/>
  <c r="AC506" i="46"/>
  <c r="AC505" i="46"/>
  <c r="AC504" i="46"/>
  <c r="AC503" i="46"/>
  <c r="AC502" i="46"/>
  <c r="AC501" i="46"/>
  <c r="AC500" i="46"/>
  <c r="AC499" i="46"/>
  <c r="AC498" i="46"/>
  <c r="AC497" i="46"/>
  <c r="AC496" i="46"/>
  <c r="AC489" i="46"/>
  <c r="AC488" i="46"/>
  <c r="AC487" i="46"/>
  <c r="AC486" i="46"/>
  <c r="AC485" i="46"/>
  <c r="AC484" i="46"/>
  <c r="AC477" i="46"/>
  <c r="AC476" i="46"/>
  <c r="AC475" i="46"/>
  <c r="AC474" i="46"/>
  <c r="AC473" i="46"/>
  <c r="AC472" i="46"/>
  <c r="AC459" i="46"/>
  <c r="AC458" i="46"/>
  <c r="AC457" i="46"/>
  <c r="AC453" i="46"/>
  <c r="AC452" i="46"/>
  <c r="AC451" i="46"/>
  <c r="AC444" i="46"/>
  <c r="AC443" i="46"/>
  <c r="AC442" i="46"/>
  <c r="AC441" i="46"/>
  <c r="AC440" i="46"/>
  <c r="AC439" i="46"/>
  <c r="AC438" i="46"/>
  <c r="AC437" i="46"/>
  <c r="AC436" i="46"/>
  <c r="AC429" i="46"/>
  <c r="AC428" i="46"/>
  <c r="AC427" i="46"/>
  <c r="AC426" i="46"/>
  <c r="AC425" i="46"/>
  <c r="AC424" i="46"/>
  <c r="AC420" i="46"/>
  <c r="AC419" i="46"/>
  <c r="AC418" i="46"/>
  <c r="AC417" i="46"/>
  <c r="AC416" i="46"/>
  <c r="AC415" i="46"/>
  <c r="AC411" i="46"/>
  <c r="AC410" i="46"/>
  <c r="AC409" i="46"/>
  <c r="AC408" i="46"/>
  <c r="AC407" i="46"/>
  <c r="AC406" i="46"/>
  <c r="AC405" i="46"/>
  <c r="AC404" i="46"/>
  <c r="AC403" i="46"/>
  <c r="AC402" i="46"/>
  <c r="AC401" i="46"/>
  <c r="AC400" i="46"/>
  <c r="AC399" i="46"/>
  <c r="AC398" i="46"/>
  <c r="AC397" i="46"/>
  <c r="AC387" i="46"/>
  <c r="AC386" i="46"/>
  <c r="AC385" i="46"/>
  <c r="AC381" i="46"/>
  <c r="AC380" i="46"/>
  <c r="AC379" i="46"/>
  <c r="AC375" i="46"/>
  <c r="AC374" i="46"/>
  <c r="AC373" i="46"/>
  <c r="AC372" i="46"/>
  <c r="AC371" i="46"/>
  <c r="AC370" i="46"/>
  <c r="AC369" i="46"/>
  <c r="AC368" i="46"/>
  <c r="AC367" i="46"/>
  <c r="AC366" i="46"/>
  <c r="AC365" i="46"/>
  <c r="AC364" i="46"/>
  <c r="AC363" i="46"/>
  <c r="AC362" i="46"/>
  <c r="AC361" i="46"/>
  <c r="AC360" i="46"/>
  <c r="AC359" i="46"/>
  <c r="AC358" i="46"/>
  <c r="AC357" i="46"/>
  <c r="AC356" i="46"/>
  <c r="AC355" i="46"/>
  <c r="AC351" i="46"/>
  <c r="AC350" i="46"/>
  <c r="AC349" i="46"/>
  <c r="AC348" i="46"/>
  <c r="AC347" i="46"/>
  <c r="AC346" i="46"/>
  <c r="AC339" i="46"/>
  <c r="AC338" i="46"/>
  <c r="AC337" i="46"/>
  <c r="AC333" i="46"/>
  <c r="AC332" i="46"/>
  <c r="AC331" i="46"/>
  <c r="AC330" i="46"/>
  <c r="AC329" i="46"/>
  <c r="AC328" i="46"/>
  <c r="AC324" i="46"/>
  <c r="AC323" i="46"/>
  <c r="AC322" i="46"/>
  <c r="AC318" i="46"/>
  <c r="AC317" i="46"/>
  <c r="AC316" i="46"/>
  <c r="AC315" i="46"/>
  <c r="AC314" i="46"/>
  <c r="AC313" i="46"/>
  <c r="AC309" i="46"/>
  <c r="AC308" i="46"/>
  <c r="AC307" i="46"/>
  <c r="AC303" i="46"/>
  <c r="AC302" i="46"/>
  <c r="AC301" i="46"/>
  <c r="AC297" i="46"/>
  <c r="AC296" i="46"/>
  <c r="AC295" i="46"/>
  <c r="AC294" i="46"/>
  <c r="AC293" i="46"/>
  <c r="AC292" i="46"/>
  <c r="AC291" i="46"/>
  <c r="AC290" i="46"/>
  <c r="AC289" i="46"/>
  <c r="AC288" i="46"/>
  <c r="AC287" i="46"/>
  <c r="AC286" i="46"/>
  <c r="AC282" i="46"/>
  <c r="AC281" i="46"/>
  <c r="AC280" i="46"/>
  <c r="AC276" i="46"/>
  <c r="AC275" i="46"/>
  <c r="AC274" i="46"/>
  <c r="AC267" i="46"/>
  <c r="AC266" i="46"/>
  <c r="AC265" i="46"/>
  <c r="AC261" i="46"/>
  <c r="AC260" i="46"/>
  <c r="AC259" i="46"/>
  <c r="AC255" i="46"/>
  <c r="AC254" i="46"/>
  <c r="AC253" i="46"/>
  <c r="AC252" i="46"/>
  <c r="AC251" i="46"/>
  <c r="AC250" i="46"/>
  <c r="AC249" i="46"/>
  <c r="AC248" i="46"/>
  <c r="AC247" i="46"/>
  <c r="AC243" i="46"/>
  <c r="AC242" i="46"/>
  <c r="AC241" i="46"/>
  <c r="AC240" i="46"/>
  <c r="AC239" i="46"/>
  <c r="AC238" i="46"/>
  <c r="AC234" i="46"/>
  <c r="AC233" i="46"/>
  <c r="AC232" i="46"/>
  <c r="AC231" i="46"/>
  <c r="AC230" i="46"/>
  <c r="AC229" i="46"/>
  <c r="AC228" i="46"/>
  <c r="AC227" i="46"/>
  <c r="AC226" i="46"/>
  <c r="AC222" i="46"/>
  <c r="AC221" i="46"/>
  <c r="AC220" i="46"/>
  <c r="AC219" i="46"/>
  <c r="AC218" i="46"/>
  <c r="AC217" i="46"/>
  <c r="AC210" i="46"/>
  <c r="AC209" i="46"/>
  <c r="AC208" i="46"/>
  <c r="AC207" i="46"/>
  <c r="AC206" i="46"/>
  <c r="AC205" i="46"/>
  <c r="AC204" i="46"/>
  <c r="AC203" i="46"/>
  <c r="AC202" i="46"/>
  <c r="AC201" i="46"/>
  <c r="AC200" i="46"/>
  <c r="AC199"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62" i="46"/>
  <c r="AC161" i="46"/>
  <c r="AC160" i="46"/>
  <c r="AC156" i="46"/>
  <c r="AC155" i="46"/>
  <c r="AC154" i="46"/>
  <c r="AC153" i="46"/>
  <c r="AC152" i="46"/>
  <c r="AC151" i="46"/>
  <c r="AC144" i="46"/>
  <c r="AC143" i="46"/>
  <c r="AC142" i="46"/>
  <c r="AC141" i="46"/>
  <c r="AC140" i="46"/>
  <c r="AC139" i="46"/>
  <c r="AC138" i="46"/>
  <c r="AC137" i="46"/>
  <c r="AC136" i="46"/>
  <c r="AC132" i="46"/>
  <c r="AC131" i="46"/>
  <c r="AC130" i="46"/>
  <c r="AC129" i="46"/>
  <c r="AC128" i="46"/>
  <c r="AC127"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5" i="46"/>
  <c r="AC34" i="46"/>
  <c r="AC27" i="46"/>
  <c r="AC26" i="46"/>
  <c r="AC25" i="46"/>
  <c r="AC24" i="46"/>
  <c r="AC23" i="46"/>
  <c r="AC18" i="46"/>
  <c r="AC17" i="46"/>
  <c r="AC16" i="46"/>
  <c r="AC15" i="46"/>
  <c r="AC14" i="46"/>
  <c r="AC13" i="46"/>
  <c r="AC12" i="46"/>
  <c r="AC11" i="46"/>
  <c r="AC10" i="46"/>
  <c r="AD1788" i="46"/>
  <c r="AD1787" i="46"/>
  <c r="AD1786" i="46"/>
  <c r="AD1782" i="46"/>
  <c r="AD1781" i="46"/>
  <c r="AD1677" i="46"/>
  <c r="AD1676" i="46"/>
  <c r="AD1675" i="46"/>
  <c r="AD1560" i="46"/>
  <c r="AD1559" i="46"/>
  <c r="AD1558" i="46"/>
  <c r="AD1482" i="46"/>
  <c r="AD1481" i="46"/>
  <c r="AD1480" i="46"/>
  <c r="AD1302" i="46"/>
  <c r="AD1301" i="46"/>
  <c r="AD1300" i="46"/>
  <c r="AD1236" i="46"/>
  <c r="AD1235" i="46"/>
  <c r="AD1234" i="46"/>
  <c r="AD1074" i="46"/>
  <c r="AD1073" i="46"/>
  <c r="AD1072" i="46"/>
  <c r="AD825" i="46"/>
  <c r="AD824" i="46"/>
  <c r="AD823" i="46"/>
  <c r="AD558" i="46"/>
  <c r="AD557" i="46"/>
  <c r="AD556" i="46"/>
  <c r="AD432" i="46"/>
  <c r="AD431" i="46"/>
  <c r="AD430" i="46"/>
  <c r="AD150" i="46"/>
  <c r="AD149" i="46"/>
  <c r="AD148" i="46"/>
  <c r="AJ15" i="47"/>
  <c r="AB15" i="47"/>
  <c r="AJ14" i="47"/>
  <c r="AB14" i="47"/>
  <c r="V14" i="47"/>
  <c r="AJ13" i="47"/>
  <c r="AB13" i="47"/>
  <c r="AM1787" i="46" l="1"/>
  <c r="AL1787" i="46"/>
  <c r="AJ1788" i="46"/>
  <c r="AI1788" i="46"/>
  <c r="AH1788" i="46"/>
  <c r="AG1788" i="46"/>
  <c r="AF1788" i="46"/>
  <c r="AE1788" i="46"/>
  <c r="AI1787" i="46"/>
  <c r="AH1787" i="46"/>
  <c r="AG1787" i="46"/>
  <c r="AF1787" i="46"/>
  <c r="AE1787" i="46"/>
  <c r="AI1786" i="46"/>
  <c r="AH1786" i="46"/>
  <c r="AG1786" i="46"/>
  <c r="AF1786" i="46"/>
  <c r="AE1786" i="46"/>
  <c r="AB1787" i="46"/>
  <c r="AA1787" i="46"/>
  <c r="Z1787" i="46"/>
  <c r="Y1787" i="46"/>
  <c r="X1787" i="46"/>
  <c r="V1787" i="46"/>
  <c r="U1787" i="46"/>
  <c r="T1787" i="46"/>
  <c r="S1787" i="46"/>
  <c r="R1787" i="46"/>
  <c r="Q1787" i="46"/>
  <c r="P1787" i="46"/>
  <c r="O1787" i="46"/>
  <c r="N1787" i="46"/>
  <c r="M1787" i="46"/>
  <c r="L1787" i="46"/>
  <c r="K1787" i="46"/>
  <c r="J1787" i="46"/>
  <c r="I1787" i="46"/>
  <c r="H1787" i="46"/>
  <c r="AM1781" i="46"/>
  <c r="AL1781" i="46"/>
  <c r="AJ1782" i="46"/>
  <c r="AI1782" i="46"/>
  <c r="AH1782" i="46"/>
  <c r="AG1782" i="46"/>
  <c r="AF1782" i="46"/>
  <c r="AE1782" i="46"/>
  <c r="AI1781" i="46"/>
  <c r="AH1781" i="46"/>
  <c r="AG1781" i="46"/>
  <c r="AF1781" i="46"/>
  <c r="AE1781" i="46"/>
  <c r="AI1780" i="46"/>
  <c r="AH1780" i="46"/>
  <c r="AG1780" i="46"/>
  <c r="AF1780" i="46"/>
  <c r="AE1780" i="46"/>
  <c r="AB1781" i="46"/>
  <c r="AA1781" i="46"/>
  <c r="Z1781" i="46"/>
  <c r="Y1781" i="46"/>
  <c r="X1781" i="46"/>
  <c r="V1781" i="46"/>
  <c r="U1781" i="46"/>
  <c r="T1781" i="46"/>
  <c r="S1781" i="46"/>
  <c r="R1781" i="46"/>
  <c r="Q1781" i="46"/>
  <c r="P1781" i="46"/>
  <c r="O1781" i="46"/>
  <c r="N1781" i="46"/>
  <c r="M1781" i="46"/>
  <c r="L1781" i="46"/>
  <c r="K1781" i="46"/>
  <c r="J1781" i="46"/>
  <c r="I1781" i="46"/>
  <c r="H1781" i="46"/>
  <c r="AM1676" i="46"/>
  <c r="AL1676" i="46"/>
  <c r="AJ1677" i="46"/>
  <c r="AI1677" i="46"/>
  <c r="AH1677" i="46"/>
  <c r="AG1677" i="46"/>
  <c r="AF1677" i="46"/>
  <c r="AE1677" i="46"/>
  <c r="AI1676" i="46"/>
  <c r="AH1676" i="46"/>
  <c r="AG1676" i="46"/>
  <c r="AF1676" i="46"/>
  <c r="AE1676" i="46"/>
  <c r="AI1675" i="46"/>
  <c r="AH1675" i="46"/>
  <c r="AG1675" i="46"/>
  <c r="AF1675" i="46"/>
  <c r="AE1675" i="46"/>
  <c r="AB1676" i="46"/>
  <c r="AA1676" i="46"/>
  <c r="Z1676" i="46"/>
  <c r="Y1676" i="46"/>
  <c r="X1676" i="46"/>
  <c r="V1676" i="46"/>
  <c r="U1676" i="46"/>
  <c r="T1676" i="46"/>
  <c r="S1676" i="46"/>
  <c r="R1676" i="46"/>
  <c r="Q1676" i="46"/>
  <c r="P1676" i="46"/>
  <c r="O1676" i="46"/>
  <c r="N1676" i="46"/>
  <c r="M1676" i="46"/>
  <c r="L1676" i="46"/>
  <c r="K1676" i="46"/>
  <c r="J1676" i="46"/>
  <c r="I1676" i="46"/>
  <c r="H1676" i="46"/>
  <c r="AM1559" i="46"/>
  <c r="AL1559" i="46"/>
  <c r="AJ1560" i="46"/>
  <c r="AI1560" i="46"/>
  <c r="AH1560" i="46"/>
  <c r="AG1560" i="46"/>
  <c r="AF1560" i="46"/>
  <c r="AE1560" i="46"/>
  <c r="AI1559" i="46"/>
  <c r="AH1559" i="46"/>
  <c r="AG1559" i="46"/>
  <c r="AF1559" i="46"/>
  <c r="AE1559" i="46"/>
  <c r="AI1558" i="46"/>
  <c r="AH1558" i="46"/>
  <c r="AG1558" i="46"/>
  <c r="AF1558" i="46"/>
  <c r="AE1558" i="46"/>
  <c r="AB1559" i="46"/>
  <c r="AA1559" i="46"/>
  <c r="Z1559" i="46"/>
  <c r="Y1559" i="46"/>
  <c r="X1559" i="46"/>
  <c r="V1559" i="46"/>
  <c r="U1559" i="46"/>
  <c r="T1559" i="46"/>
  <c r="S1559" i="46"/>
  <c r="R1559" i="46"/>
  <c r="Q1559" i="46"/>
  <c r="P1559" i="46"/>
  <c r="O1559" i="46"/>
  <c r="N1559" i="46"/>
  <c r="M1559" i="46"/>
  <c r="L1559" i="46"/>
  <c r="K1559" i="46"/>
  <c r="J1559" i="46"/>
  <c r="I1559" i="46"/>
  <c r="H1559" i="46"/>
  <c r="AM1481" i="46"/>
  <c r="AL1481" i="46"/>
  <c r="AJ1482" i="46"/>
  <c r="AI1482" i="46"/>
  <c r="AH1482" i="46"/>
  <c r="AG1482" i="46"/>
  <c r="AF1482" i="46"/>
  <c r="AE1482" i="46"/>
  <c r="AI1481" i="46"/>
  <c r="AH1481" i="46"/>
  <c r="AG1481" i="46"/>
  <c r="AF1481" i="46"/>
  <c r="AE1481" i="46"/>
  <c r="AI1480" i="46"/>
  <c r="AH1480" i="46"/>
  <c r="AG1480" i="46"/>
  <c r="AF1480" i="46"/>
  <c r="AE1480" i="46"/>
  <c r="V1481" i="46"/>
  <c r="U1481" i="46"/>
  <c r="T1481" i="46"/>
  <c r="S1481" i="46"/>
  <c r="R1481" i="46"/>
  <c r="Q1481" i="46"/>
  <c r="P1481" i="46"/>
  <c r="O1481" i="46"/>
  <c r="N1481" i="46"/>
  <c r="M1481" i="46"/>
  <c r="L1481" i="46"/>
  <c r="K1481" i="46"/>
  <c r="J1481" i="46"/>
  <c r="I1481" i="46"/>
  <c r="H1481" i="46"/>
  <c r="AM1301" i="46"/>
  <c r="AL1301" i="46"/>
  <c r="AJ1302" i="46"/>
  <c r="AI1302" i="46"/>
  <c r="AH1302" i="46"/>
  <c r="AG1302" i="46"/>
  <c r="AF1302" i="46"/>
  <c r="AE1302" i="46"/>
  <c r="AI1301" i="46"/>
  <c r="AH1301" i="46"/>
  <c r="AG1301" i="46"/>
  <c r="AF1301" i="46"/>
  <c r="AE1301" i="46"/>
  <c r="AI1300" i="46"/>
  <c r="AH1300" i="46"/>
  <c r="AG1300" i="46"/>
  <c r="AF1300" i="46"/>
  <c r="AE1300" i="46"/>
  <c r="AB1301" i="46"/>
  <c r="AA1301" i="46"/>
  <c r="Z1301" i="46"/>
  <c r="Y1301" i="46"/>
  <c r="X1301" i="46"/>
  <c r="V1301" i="46"/>
  <c r="U1301" i="46"/>
  <c r="T1301" i="46"/>
  <c r="S1301" i="46"/>
  <c r="R1301" i="46"/>
  <c r="Q1301" i="46"/>
  <c r="P1301" i="46"/>
  <c r="O1301" i="46"/>
  <c r="N1301" i="46"/>
  <c r="M1301" i="46"/>
  <c r="L1301" i="46"/>
  <c r="K1301" i="46"/>
  <c r="J1301" i="46"/>
  <c r="I1301" i="46"/>
  <c r="H1301" i="46"/>
  <c r="AM1235" i="46"/>
  <c r="AL1235" i="46"/>
  <c r="AJ1236" i="46"/>
  <c r="AI1236" i="46"/>
  <c r="AH1236" i="46"/>
  <c r="AG1236" i="46"/>
  <c r="AF1236" i="46"/>
  <c r="AE1236" i="46"/>
  <c r="AI1235" i="46"/>
  <c r="AH1235" i="46"/>
  <c r="AG1235" i="46"/>
  <c r="AF1235" i="46"/>
  <c r="AE1235" i="46"/>
  <c r="AI1234" i="46"/>
  <c r="AH1234" i="46"/>
  <c r="AG1234" i="46"/>
  <c r="AF1234" i="46"/>
  <c r="AE1234" i="46"/>
  <c r="AB1235" i="46"/>
  <c r="AA1235" i="46"/>
  <c r="Z1235" i="46"/>
  <c r="Y1235" i="46"/>
  <c r="V1235" i="46"/>
  <c r="U1235" i="46"/>
  <c r="T1235" i="46"/>
  <c r="S1235" i="46"/>
  <c r="R1235" i="46"/>
  <c r="Q1235" i="46"/>
  <c r="P1235" i="46"/>
  <c r="O1235" i="46"/>
  <c r="N1235" i="46"/>
  <c r="M1235" i="46"/>
  <c r="L1235" i="46"/>
  <c r="K1235" i="46"/>
  <c r="J1235" i="46"/>
  <c r="I1235" i="46"/>
  <c r="H1235" i="46"/>
  <c r="AJ1074" i="46"/>
  <c r="AI1074" i="46"/>
  <c r="AH1074" i="46"/>
  <c r="AG1074" i="46"/>
  <c r="AF1074" i="46"/>
  <c r="AE1074" i="46"/>
  <c r="AI1073" i="46"/>
  <c r="AH1073" i="46"/>
  <c r="AG1073" i="46"/>
  <c r="AF1073" i="46"/>
  <c r="AE1073" i="46"/>
  <c r="AI1072" i="46"/>
  <c r="AH1072" i="46"/>
  <c r="AG1072" i="46"/>
  <c r="AF1072" i="46"/>
  <c r="AE1072" i="46"/>
  <c r="AM1073" i="46"/>
  <c r="AL1073" i="46"/>
  <c r="AB1073" i="46"/>
  <c r="AA1073" i="46"/>
  <c r="Z1073" i="46"/>
  <c r="Y1073" i="46"/>
  <c r="X1073" i="46"/>
  <c r="V1073" i="46"/>
  <c r="U1073" i="46"/>
  <c r="T1073" i="46"/>
  <c r="S1073" i="46"/>
  <c r="R1073" i="46"/>
  <c r="Q1073" i="46"/>
  <c r="P1073" i="46"/>
  <c r="O1073" i="46"/>
  <c r="N1073" i="46"/>
  <c r="M1073" i="46"/>
  <c r="L1073" i="46"/>
  <c r="K1073" i="46"/>
  <c r="J1073" i="46"/>
  <c r="I1073" i="46"/>
  <c r="H1073" i="46"/>
  <c r="AJ825" i="46"/>
  <c r="AI825" i="46"/>
  <c r="AH825" i="46"/>
  <c r="AG825" i="46"/>
  <c r="AF825" i="46"/>
  <c r="AE825" i="46"/>
  <c r="AI824" i="46"/>
  <c r="AH824" i="46"/>
  <c r="AG824" i="46"/>
  <c r="AF824" i="46"/>
  <c r="AE824" i="46"/>
  <c r="AI823" i="46"/>
  <c r="AH823" i="46"/>
  <c r="AG823" i="46"/>
  <c r="AF823" i="46"/>
  <c r="AE823" i="46"/>
  <c r="AB824" i="46"/>
  <c r="AA824" i="46"/>
  <c r="Z824" i="46"/>
  <c r="Y824" i="46"/>
  <c r="X824" i="46"/>
  <c r="V824" i="46"/>
  <c r="U824" i="46"/>
  <c r="T824" i="46"/>
  <c r="S824" i="46"/>
  <c r="R824" i="46"/>
  <c r="Q824" i="46"/>
  <c r="P824" i="46"/>
  <c r="O824" i="46"/>
  <c r="N824" i="46"/>
  <c r="M824" i="46"/>
  <c r="L824" i="46"/>
  <c r="K824" i="46"/>
  <c r="J824" i="46"/>
  <c r="I824" i="46"/>
  <c r="H824" i="46"/>
  <c r="AC1780" i="46" l="1"/>
  <c r="AC824" i="46"/>
  <c r="AC1073" i="46"/>
  <c r="AC1235" i="46"/>
  <c r="AC1301" i="46"/>
  <c r="AC1559" i="46"/>
  <c r="AC1676" i="46"/>
  <c r="AC1781" i="46"/>
  <c r="AC823" i="46"/>
  <c r="AC825" i="46"/>
  <c r="AC1074" i="46"/>
  <c r="AC1234" i="46"/>
  <c r="AC1236" i="46"/>
  <c r="AC1300" i="46"/>
  <c r="AC1302" i="46"/>
  <c r="AC1480" i="46"/>
  <c r="AC1482" i="46"/>
  <c r="AC1558" i="46"/>
  <c r="AC1560" i="46"/>
  <c r="AC1675" i="46"/>
  <c r="AC1677" i="46"/>
  <c r="AC1782" i="46"/>
  <c r="AC1786" i="46"/>
  <c r="AC1788" i="46"/>
  <c r="AC1072" i="46"/>
  <c r="AC1481" i="46"/>
  <c r="AC1787" i="46"/>
  <c r="AM557" i="46"/>
  <c r="AM824" i="46" s="1"/>
  <c r="AL557" i="46"/>
  <c r="AL824" i="46" s="1"/>
  <c r="AJ558" i="46"/>
  <c r="AI558" i="46"/>
  <c r="AH558" i="46"/>
  <c r="AG558" i="46"/>
  <c r="AF558" i="46"/>
  <c r="AE558" i="46"/>
  <c r="AI557" i="46"/>
  <c r="AH557" i="46"/>
  <c r="AG557" i="46"/>
  <c r="AF557" i="46"/>
  <c r="AE557" i="46"/>
  <c r="AI556" i="46"/>
  <c r="AH556" i="46"/>
  <c r="AG556" i="46"/>
  <c r="AF556" i="46"/>
  <c r="AE556" i="46"/>
  <c r="AJ432" i="46"/>
  <c r="AI432" i="46"/>
  <c r="AH432" i="46"/>
  <c r="AG432" i="46"/>
  <c r="AF432" i="46"/>
  <c r="AE432" i="46"/>
  <c r="AM431" i="46"/>
  <c r="AL431" i="46"/>
  <c r="AI431" i="46"/>
  <c r="AH431" i="46"/>
  <c r="AG431" i="46"/>
  <c r="AF431" i="46"/>
  <c r="AE431" i="46"/>
  <c r="AB431" i="46"/>
  <c r="AA431" i="46"/>
  <c r="Z431" i="46"/>
  <c r="Y431" i="46"/>
  <c r="X431" i="46"/>
  <c r="V431" i="46"/>
  <c r="U431" i="46"/>
  <c r="T431" i="46"/>
  <c r="S431" i="46"/>
  <c r="R431" i="46"/>
  <c r="Q431" i="46"/>
  <c r="P431" i="46"/>
  <c r="O431" i="46"/>
  <c r="N431" i="46"/>
  <c r="M431" i="46"/>
  <c r="L431" i="46"/>
  <c r="K431" i="46"/>
  <c r="J431" i="46"/>
  <c r="I431" i="46"/>
  <c r="AI430" i="46"/>
  <c r="AH430" i="46"/>
  <c r="AG430" i="46"/>
  <c r="AF430" i="46"/>
  <c r="AE430" i="46"/>
  <c r="AB557" i="46"/>
  <c r="AA557" i="46"/>
  <c r="Z557" i="46"/>
  <c r="Y557" i="46"/>
  <c r="X557" i="46"/>
  <c r="AC558" i="46" l="1"/>
  <c r="AC430" i="46"/>
  <c r="AC432" i="46"/>
  <c r="AC556" i="46"/>
  <c r="AC431" i="46"/>
  <c r="AC557" i="46"/>
  <c r="V557" i="46"/>
  <c r="U557" i="46"/>
  <c r="T557" i="46"/>
  <c r="S557" i="46"/>
  <c r="R557" i="46"/>
  <c r="Q557" i="46"/>
  <c r="P557" i="46"/>
  <c r="O557" i="46"/>
  <c r="N557" i="46"/>
  <c r="M557" i="46"/>
  <c r="L557" i="46"/>
  <c r="K557" i="46"/>
  <c r="J557" i="46"/>
  <c r="I557" i="46"/>
  <c r="H557" i="46"/>
  <c r="AM272" i="46"/>
  <c r="AL272" i="46"/>
  <c r="AJ273" i="46"/>
  <c r="AI273" i="46"/>
  <c r="AH273" i="46"/>
  <c r="AG273" i="46"/>
  <c r="AF273" i="46"/>
  <c r="AE273" i="46"/>
  <c r="AI272" i="46"/>
  <c r="AH272" i="46"/>
  <c r="AG272" i="46"/>
  <c r="AF272" i="46"/>
  <c r="AE272" i="46"/>
  <c r="AI271" i="46"/>
  <c r="AH271" i="46"/>
  <c r="AG271" i="46"/>
  <c r="AF271" i="46"/>
  <c r="AE271" i="46"/>
  <c r="AB272" i="46"/>
  <c r="Y272" i="46"/>
  <c r="Z272" i="46"/>
  <c r="AA272" i="46"/>
  <c r="X272" i="46"/>
  <c r="I272" i="46"/>
  <c r="J272" i="46"/>
  <c r="K272" i="46"/>
  <c r="L272" i="46"/>
  <c r="M272" i="46"/>
  <c r="N272" i="46"/>
  <c r="O272" i="46"/>
  <c r="P272" i="46"/>
  <c r="Q272" i="46"/>
  <c r="R272" i="46"/>
  <c r="S272" i="46"/>
  <c r="T272" i="46"/>
  <c r="U272" i="46"/>
  <c r="V272" i="46"/>
  <c r="H272" i="46"/>
  <c r="AM149" i="46"/>
  <c r="AL149" i="46"/>
  <c r="AJ150" i="46"/>
  <c r="AF149" i="46"/>
  <c r="AG149" i="46"/>
  <c r="AH149" i="46"/>
  <c r="AI149" i="46"/>
  <c r="AE149" i="46"/>
  <c r="AF150" i="46"/>
  <c r="AG150" i="46"/>
  <c r="AH150" i="46"/>
  <c r="AI150" i="46"/>
  <c r="AE150" i="46"/>
  <c r="AF148" i="46"/>
  <c r="AG148" i="46"/>
  <c r="AH148" i="46"/>
  <c r="AI148" i="46"/>
  <c r="AE148" i="46"/>
  <c r="Y149" i="46"/>
  <c r="Z149" i="46"/>
  <c r="AA149" i="46"/>
  <c r="AB149" i="46"/>
  <c r="X149" i="46"/>
  <c r="J149" i="46"/>
  <c r="K149" i="46"/>
  <c r="L149" i="46"/>
  <c r="M149" i="46"/>
  <c r="N149" i="46"/>
  <c r="O149" i="46"/>
  <c r="P149" i="46"/>
  <c r="Q149" i="46"/>
  <c r="R149" i="46"/>
  <c r="S149" i="46"/>
  <c r="T149" i="46"/>
  <c r="U149" i="46"/>
  <c r="V149" i="46"/>
  <c r="H149" i="46"/>
  <c r="AC148" i="46" l="1"/>
  <c r="AC149" i="46"/>
  <c r="AC271" i="46"/>
  <c r="AC273" i="46"/>
  <c r="AC150" i="46"/>
  <c r="AC272"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27" i="46"/>
  <c r="AK128" i="46"/>
  <c r="AK129" i="46"/>
  <c r="AK130" i="46"/>
  <c r="AK131" i="46"/>
  <c r="AK132" i="46"/>
  <c r="AK136" i="46"/>
  <c r="AK137" i="46"/>
  <c r="AK138" i="46"/>
  <c r="AK139" i="46"/>
  <c r="AK140" i="46"/>
  <c r="AK141" i="46"/>
  <c r="AK142" i="46"/>
  <c r="AK143" i="46"/>
  <c r="AK144" i="46"/>
  <c r="AK148" i="46"/>
  <c r="AK149" i="46"/>
  <c r="AK150" i="46"/>
  <c r="AK151" i="46"/>
  <c r="AK152" i="46"/>
  <c r="AK153" i="46"/>
  <c r="AK154" i="46"/>
  <c r="AK155" i="46"/>
  <c r="AK156" i="46"/>
  <c r="AK160" i="46"/>
  <c r="AK161" i="46"/>
  <c r="AK162"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9" i="46"/>
  <c r="AK200" i="46"/>
  <c r="AK201" i="46"/>
  <c r="AK202" i="46"/>
  <c r="AK203" i="46"/>
  <c r="AK204" i="46"/>
  <c r="AK205" i="46"/>
  <c r="AK206" i="46"/>
  <c r="AK207" i="46"/>
  <c r="AK208" i="46"/>
  <c r="AK209" i="46"/>
  <c r="AK210" i="46"/>
  <c r="AK217" i="46"/>
  <c r="AK218" i="46"/>
  <c r="AK219" i="46"/>
  <c r="AK220" i="46"/>
  <c r="AK221" i="46"/>
  <c r="AK222" i="46"/>
  <c r="AK226" i="46"/>
  <c r="AK227" i="46"/>
  <c r="AK228" i="46"/>
  <c r="AK229" i="46"/>
  <c r="AK230" i="46"/>
  <c r="AK231" i="46"/>
  <c r="AK232" i="46"/>
  <c r="AK233" i="46"/>
  <c r="AK234" i="46"/>
  <c r="AK238" i="46"/>
  <c r="AK239" i="46"/>
  <c r="AK240" i="46"/>
  <c r="AK241" i="46"/>
  <c r="AK242" i="46"/>
  <c r="AK243" i="46"/>
  <c r="AK247" i="46"/>
  <c r="AK248" i="46"/>
  <c r="AK249" i="46"/>
  <c r="AK250" i="46"/>
  <c r="AK251" i="46"/>
  <c r="AK252" i="46"/>
  <c r="AK253" i="46"/>
  <c r="AK254" i="46"/>
  <c r="AK255" i="46"/>
  <c r="AK259" i="46"/>
  <c r="AK260" i="46"/>
  <c r="AK261" i="46"/>
  <c r="AK265" i="46"/>
  <c r="AK266" i="46"/>
  <c r="AK267" i="46"/>
  <c r="AK271" i="46"/>
  <c r="AK272" i="46"/>
  <c r="AK273" i="46"/>
  <c r="AK274" i="46"/>
  <c r="AK275" i="46"/>
  <c r="AK276" i="46"/>
  <c r="AK280" i="46"/>
  <c r="AK281" i="46"/>
  <c r="AK282" i="46"/>
  <c r="AK286" i="46"/>
  <c r="AK287" i="46"/>
  <c r="AK288" i="46"/>
  <c r="AK289" i="46"/>
  <c r="AK290" i="46"/>
  <c r="AK291" i="46"/>
  <c r="AK292" i="46"/>
  <c r="AK293" i="46"/>
  <c r="AK294" i="46"/>
  <c r="AK295" i="46"/>
  <c r="AK296" i="46"/>
  <c r="AK297" i="46"/>
  <c r="AK301" i="46"/>
  <c r="AK302" i="46"/>
  <c r="AK303" i="46"/>
  <c r="AK307" i="46"/>
  <c r="AK308" i="46"/>
  <c r="AK309" i="46"/>
  <c r="AK313" i="46"/>
  <c r="AK314" i="46"/>
  <c r="AK315" i="46"/>
  <c r="AK316" i="46"/>
  <c r="AK317" i="46"/>
  <c r="AK318" i="46"/>
  <c r="AK322" i="46"/>
  <c r="AK323" i="46"/>
  <c r="AK324" i="46"/>
  <c r="AK328" i="46"/>
  <c r="AK329" i="46"/>
  <c r="AK330" i="46"/>
  <c r="AK331" i="46"/>
  <c r="AK332" i="46"/>
  <c r="AK333" i="46"/>
  <c r="AK337" i="46"/>
  <c r="AK338" i="46"/>
  <c r="AK339" i="46"/>
  <c r="AK346" i="46"/>
  <c r="AK347" i="46"/>
  <c r="AK348" i="46"/>
  <c r="AK349" i="46"/>
  <c r="AK350" i="46"/>
  <c r="AK351" i="46"/>
  <c r="AK355" i="46"/>
  <c r="AK356" i="46"/>
  <c r="AK357" i="46"/>
  <c r="AK358" i="46"/>
  <c r="AK359" i="46"/>
  <c r="AK360" i="46"/>
  <c r="AK361" i="46"/>
  <c r="AK362" i="46"/>
  <c r="AK363" i="46"/>
  <c r="AK364" i="46"/>
  <c r="AK365" i="46"/>
  <c r="AK366" i="46"/>
  <c r="AK367" i="46"/>
  <c r="AK368" i="46"/>
  <c r="AK369" i="46"/>
  <c r="AK370" i="46"/>
  <c r="AK371" i="46"/>
  <c r="AK372" i="46"/>
  <c r="AK373" i="46"/>
  <c r="AK374" i="46"/>
  <c r="AK375" i="46"/>
  <c r="AK379" i="46"/>
  <c r="AK380" i="46"/>
  <c r="AK381" i="46"/>
  <c r="AK385" i="46"/>
  <c r="AK386" i="46"/>
  <c r="AK387" i="46"/>
  <c r="AK397" i="46"/>
  <c r="AK398" i="46"/>
  <c r="AK399" i="46"/>
  <c r="AK400" i="46"/>
  <c r="AK401" i="46"/>
  <c r="AK402" i="46"/>
  <c r="AK403" i="46"/>
  <c r="AK404" i="46"/>
  <c r="AK405" i="46"/>
  <c r="AK406" i="46"/>
  <c r="AK407" i="46"/>
  <c r="AK408" i="46"/>
  <c r="AK409" i="46"/>
  <c r="AK410" i="46"/>
  <c r="AK411" i="46"/>
  <c r="AK415" i="46"/>
  <c r="AK416" i="46"/>
  <c r="AK417" i="46"/>
  <c r="AK418" i="46"/>
  <c r="AK419" i="46"/>
  <c r="AK420" i="46"/>
  <c r="AK424" i="46"/>
  <c r="AK425" i="46"/>
  <c r="AK426" i="46"/>
  <c r="AK427" i="46"/>
  <c r="AK428" i="46"/>
  <c r="AK429" i="46"/>
  <c r="AK430" i="46"/>
  <c r="AK432" i="46"/>
  <c r="AK436" i="46"/>
  <c r="AK437" i="46"/>
  <c r="AK438" i="46"/>
  <c r="AK439" i="46"/>
  <c r="AK440" i="46"/>
  <c r="AK441" i="46"/>
  <c r="AK442" i="46"/>
  <c r="AK443" i="46"/>
  <c r="AK444" i="46"/>
  <c r="AK451" i="46"/>
  <c r="AK452" i="46"/>
  <c r="AK453" i="46"/>
  <c r="AK457" i="46"/>
  <c r="AK458" i="46"/>
  <c r="AK459" i="46"/>
  <c r="AK472" i="46"/>
  <c r="AK473" i="46"/>
  <c r="AK474" i="46"/>
  <c r="AK475" i="46"/>
  <c r="AK476" i="46"/>
  <c r="AK477" i="46"/>
  <c r="AK484" i="46"/>
  <c r="AK485" i="46"/>
  <c r="AK486" i="46"/>
  <c r="AK487" i="46"/>
  <c r="AK488" i="46"/>
  <c r="AK489" i="46"/>
  <c r="AK496" i="46"/>
  <c r="AK497" i="46"/>
  <c r="AK498" i="46"/>
  <c r="AK499" i="46"/>
  <c r="AK500" i="46"/>
  <c r="AK501" i="46"/>
  <c r="AK502" i="46"/>
  <c r="AK503" i="46"/>
  <c r="AK504" i="46"/>
  <c r="AK505" i="46"/>
  <c r="AK506" i="46"/>
  <c r="AK507" i="46"/>
  <c r="AK511" i="46"/>
  <c r="AK512" i="46"/>
  <c r="AK513" i="46"/>
  <c r="AK517" i="46"/>
  <c r="AK518" i="46"/>
  <c r="AK519" i="46"/>
  <c r="AK520" i="46"/>
  <c r="AK521" i="46"/>
  <c r="AK522" i="46"/>
  <c r="AK523" i="46"/>
  <c r="AK524" i="46"/>
  <c r="AK525" i="46"/>
  <c r="AK526" i="46"/>
  <c r="AK527" i="46"/>
  <c r="AK528" i="46"/>
  <c r="AK532" i="46"/>
  <c r="AK533" i="46"/>
  <c r="AK534" i="46"/>
  <c r="AK535" i="46"/>
  <c r="AK536" i="46"/>
  <c r="AK537" i="46"/>
  <c r="AK538" i="46"/>
  <c r="AK539" i="46"/>
  <c r="AK540" i="46"/>
  <c r="AK541" i="46"/>
  <c r="AK542" i="46"/>
  <c r="AK543" i="46"/>
  <c r="AK553" i="46"/>
  <c r="AK554" i="46"/>
  <c r="AK555" i="46"/>
  <c r="AK556" i="46"/>
  <c r="AK558" i="46"/>
  <c r="AK559" i="46"/>
  <c r="AK560" i="46"/>
  <c r="AK561" i="46"/>
  <c r="AK565" i="46"/>
  <c r="AK566" i="46"/>
  <c r="AK567" i="46"/>
  <c r="AK568" i="46"/>
  <c r="AK569" i="46"/>
  <c r="AK570" i="46"/>
  <c r="AK571" i="46"/>
  <c r="AK572" i="46"/>
  <c r="AK573" i="46"/>
  <c r="AK574" i="46"/>
  <c r="AK575" i="46"/>
  <c r="AK576" i="46"/>
  <c r="AK580" i="46"/>
  <c r="AK581" i="46"/>
  <c r="AK582" i="46"/>
  <c r="AK583" i="46"/>
  <c r="AK584" i="46"/>
  <c r="AK585" i="46"/>
  <c r="AK589" i="46"/>
  <c r="AK590" i="46"/>
  <c r="AK591" i="46"/>
  <c r="AK592" i="46"/>
  <c r="AK593" i="46"/>
  <c r="AK594" i="46"/>
  <c r="AK601" i="46"/>
  <c r="AK602" i="46"/>
  <c r="AK603" i="46"/>
  <c r="AK607" i="46"/>
  <c r="AK608" i="46"/>
  <c r="AK609" i="46"/>
  <c r="AK610" i="46"/>
  <c r="AK611" i="46"/>
  <c r="AK612" i="46"/>
  <c r="AK619" i="46"/>
  <c r="AK620" i="46"/>
  <c r="AK621" i="46"/>
  <c r="AK622" i="46"/>
  <c r="AK623" i="46"/>
  <c r="AK624" i="46"/>
  <c r="AK625" i="46"/>
  <c r="AK626" i="46"/>
  <c r="AK627" i="46"/>
  <c r="AK634" i="46"/>
  <c r="AK635" i="46"/>
  <c r="AK636" i="46"/>
  <c r="AK637" i="46"/>
  <c r="AK638" i="46"/>
  <c r="AK639" i="46"/>
  <c r="AK643" i="46"/>
  <c r="AK644" i="46"/>
  <c r="AK645" i="46"/>
  <c r="AK646" i="46"/>
  <c r="AK647" i="46"/>
  <c r="AK648" i="46"/>
  <c r="AK649" i="46"/>
  <c r="AK650" i="46"/>
  <c r="AK651" i="46"/>
  <c r="AK652" i="46"/>
  <c r="AK653" i="46"/>
  <c r="AK654" i="46"/>
  <c r="AK655" i="46"/>
  <c r="AK656" i="46"/>
  <c r="AK657" i="46"/>
  <c r="AK658" i="46"/>
  <c r="AK659" i="46"/>
  <c r="AK660" i="46"/>
  <c r="AK667" i="46"/>
  <c r="AK668" i="46"/>
  <c r="AK669" i="46"/>
  <c r="AK670" i="46"/>
  <c r="AK671" i="46"/>
  <c r="AK672" i="46"/>
  <c r="AK673" i="46"/>
  <c r="AK674" i="46"/>
  <c r="AK675" i="46"/>
  <c r="AK679" i="46"/>
  <c r="AK680" i="46"/>
  <c r="AK681" i="46"/>
  <c r="AK682" i="46"/>
  <c r="AK683" i="46"/>
  <c r="AK684" i="46"/>
  <c r="AK688" i="46"/>
  <c r="AK689" i="46"/>
  <c r="AK690" i="46"/>
  <c r="AK691" i="46"/>
  <c r="AK692" i="46"/>
  <c r="AK693" i="46"/>
  <c r="AK697" i="46"/>
  <c r="AK698" i="46"/>
  <c r="AK699" i="46"/>
  <c r="AK700" i="46"/>
  <c r="AK701" i="46"/>
  <c r="AK702" i="46"/>
  <c r="AK703" i="46"/>
  <c r="AK704" i="46"/>
  <c r="AK705" i="46"/>
  <c r="AK706" i="46"/>
  <c r="AK707" i="46"/>
  <c r="AK708" i="46"/>
  <c r="AK715" i="46"/>
  <c r="AK716" i="46"/>
  <c r="AK717" i="46"/>
  <c r="AK718" i="46"/>
  <c r="AK719" i="46"/>
  <c r="AK720" i="46"/>
  <c r="AK724" i="46"/>
  <c r="AK725" i="46"/>
  <c r="AK726" i="46"/>
  <c r="AK727" i="46"/>
  <c r="AK728" i="46"/>
  <c r="AK729" i="46"/>
  <c r="AK730" i="46"/>
  <c r="AK731" i="46"/>
  <c r="AK732" i="46"/>
  <c r="AK733" i="46"/>
  <c r="AK734" i="46"/>
  <c r="AK735" i="46"/>
  <c r="AK736" i="46"/>
  <c r="AK737" i="46"/>
  <c r="AK738" i="46"/>
  <c r="AK739" i="46"/>
  <c r="AK740" i="46"/>
  <c r="AK741" i="46"/>
  <c r="AK745" i="46"/>
  <c r="AK746" i="46"/>
  <c r="AK747" i="46"/>
  <c r="AK760" i="46"/>
  <c r="AK761" i="46"/>
  <c r="AK762" i="46"/>
  <c r="AK769" i="46"/>
  <c r="AK770" i="46"/>
  <c r="AK771" i="46"/>
  <c r="AK772" i="46"/>
  <c r="AK773" i="46"/>
  <c r="AK774" i="46"/>
  <c r="AK775" i="46"/>
  <c r="AK776" i="46"/>
  <c r="AK777" i="46"/>
  <c r="AK778" i="46"/>
  <c r="AK779" i="46"/>
  <c r="AK780" i="46"/>
  <c r="AK781" i="46"/>
  <c r="AK782" i="46"/>
  <c r="AK783" i="46"/>
  <c r="AK784" i="46"/>
  <c r="AK785" i="46"/>
  <c r="AK786" i="46"/>
  <c r="AK790" i="46"/>
  <c r="AK791" i="46"/>
  <c r="AK792" i="46"/>
  <c r="AK793" i="46"/>
  <c r="AK794" i="46"/>
  <c r="AK795" i="46"/>
  <c r="AK796" i="46"/>
  <c r="AK797" i="46"/>
  <c r="AK798" i="46"/>
  <c r="AK799" i="46"/>
  <c r="AK800" i="46"/>
  <c r="AK801" i="46"/>
  <c r="AK805" i="46"/>
  <c r="AK806" i="46"/>
  <c r="AK807" i="46"/>
  <c r="AK814" i="46"/>
  <c r="AK815" i="46"/>
  <c r="AK816" i="46"/>
  <c r="AK817" i="46"/>
  <c r="AK818" i="46"/>
  <c r="AK819" i="46"/>
  <c r="AK823" i="46"/>
  <c r="AK824" i="46"/>
  <c r="AK825" i="46"/>
  <c r="AK826" i="46"/>
  <c r="AK827" i="46"/>
  <c r="AK828" i="46"/>
  <c r="AK829" i="46"/>
  <c r="AK830" i="46"/>
  <c r="AK831" i="46"/>
  <c r="AK832" i="46"/>
  <c r="AK833" i="46"/>
  <c r="AK834" i="46"/>
  <c r="AK835" i="46"/>
  <c r="AK836" i="46"/>
  <c r="AK837" i="46"/>
  <c r="AK838" i="46"/>
  <c r="AK839" i="46"/>
  <c r="AK840" i="46"/>
  <c r="AK841" i="46"/>
  <c r="AK842" i="46"/>
  <c r="AK843" i="46"/>
  <c r="AK844" i="46"/>
  <c r="AK845" i="46"/>
  <c r="AK846" i="46"/>
  <c r="AK850" i="46"/>
  <c r="AK851" i="46"/>
  <c r="AK852" i="46"/>
  <c r="AK856" i="46"/>
  <c r="AK857" i="46"/>
  <c r="AK858" i="46"/>
  <c r="AK859" i="46"/>
  <c r="AK860" i="46"/>
  <c r="AK861" i="46"/>
  <c r="AK862" i="46"/>
  <c r="AK863" i="46"/>
  <c r="AK864" i="46"/>
  <c r="AK868" i="46"/>
  <c r="AK869" i="46"/>
  <c r="AK870" i="46"/>
  <c r="AK871" i="46"/>
  <c r="AK872" i="46"/>
  <c r="AK873" i="46"/>
  <c r="AK874" i="46"/>
  <c r="AK875" i="46"/>
  <c r="AK876" i="46"/>
  <c r="AK877" i="46"/>
  <c r="AK878" i="46"/>
  <c r="AK879" i="46"/>
  <c r="AK886" i="46"/>
  <c r="AK887" i="46"/>
  <c r="AK888" i="46"/>
  <c r="AK889" i="46"/>
  <c r="AK890" i="46"/>
  <c r="AK891" i="46"/>
  <c r="AK892" i="46"/>
  <c r="AK893" i="46"/>
  <c r="AK894" i="46"/>
  <c r="AK895" i="46"/>
  <c r="AK896" i="46"/>
  <c r="AK897" i="46"/>
  <c r="AK898" i="46"/>
  <c r="AK899" i="46"/>
  <c r="AK900" i="46"/>
  <c r="AK907" i="46"/>
  <c r="AK908" i="46"/>
  <c r="AK909" i="46"/>
  <c r="AK910" i="46"/>
  <c r="AK911" i="46"/>
  <c r="AK912" i="46"/>
  <c r="AK913" i="46"/>
  <c r="AK914" i="46"/>
  <c r="AK915" i="46"/>
  <c r="AK916" i="46"/>
  <c r="AK917" i="46"/>
  <c r="AK918" i="46"/>
  <c r="AK922" i="46"/>
  <c r="AK923" i="46"/>
  <c r="AK924" i="46"/>
  <c r="AK925" i="46"/>
  <c r="AK926" i="46"/>
  <c r="AK927" i="46"/>
  <c r="AK928" i="46"/>
  <c r="AK929" i="46"/>
  <c r="AK930" i="46"/>
  <c r="AK931" i="46"/>
  <c r="AK932" i="46"/>
  <c r="AK933" i="46"/>
  <c r="AK937" i="46"/>
  <c r="AK938" i="46"/>
  <c r="AK939" i="46"/>
  <c r="AK940" i="46"/>
  <c r="AK941" i="46"/>
  <c r="AK942" i="46"/>
  <c r="AK946" i="46"/>
  <c r="AK947" i="46"/>
  <c r="AK948" i="46"/>
  <c r="AK955" i="46"/>
  <c r="AK956" i="46"/>
  <c r="AK957" i="46"/>
  <c r="AK958" i="46"/>
  <c r="AK959" i="46"/>
  <c r="AK960" i="46"/>
  <c r="AK961" i="46"/>
  <c r="AK962" i="46"/>
  <c r="AK963" i="46"/>
  <c r="AK964" i="46"/>
  <c r="AK965" i="46"/>
  <c r="AK966" i="46"/>
  <c r="AK970" i="46"/>
  <c r="AK971" i="46"/>
  <c r="AK972" i="46"/>
  <c r="AK976" i="46"/>
  <c r="AK977" i="46"/>
  <c r="AK978" i="46"/>
  <c r="AK982" i="46"/>
  <c r="AK983" i="46"/>
  <c r="AK984" i="46"/>
  <c r="AK985" i="46"/>
  <c r="AK986" i="46"/>
  <c r="AK987" i="46"/>
  <c r="AK991" i="46"/>
  <c r="AK992" i="46"/>
  <c r="AK993" i="46"/>
  <c r="AK997" i="46"/>
  <c r="AK998" i="46"/>
  <c r="AK999" i="46"/>
  <c r="AK1003" i="46"/>
  <c r="AK1004" i="46"/>
  <c r="AK1005" i="46"/>
  <c r="AK1006" i="46"/>
  <c r="AK1007" i="46"/>
  <c r="AK1008" i="46"/>
  <c r="AK1009" i="46"/>
  <c r="AK1010" i="46"/>
  <c r="AK1011" i="46"/>
  <c r="AK1012" i="46"/>
  <c r="AK1013" i="46"/>
  <c r="AK1014" i="46"/>
  <c r="AK1024" i="46"/>
  <c r="AK1025" i="46"/>
  <c r="AK1026" i="46"/>
  <c r="AK1030" i="46"/>
  <c r="AK1031" i="46"/>
  <c r="AK1032" i="46"/>
  <c r="AK1033" i="46"/>
  <c r="AK1034" i="46"/>
  <c r="AK1035" i="46"/>
  <c r="AK1039" i="46"/>
  <c r="AK1040" i="46"/>
  <c r="AK1041" i="46"/>
  <c r="AK1042" i="46"/>
  <c r="AK1043" i="46"/>
  <c r="AK1044" i="46"/>
  <c r="AK1048" i="46"/>
  <c r="AK1049" i="46"/>
  <c r="AK1050" i="46"/>
  <c r="AK1060" i="46"/>
  <c r="AK1061" i="46"/>
  <c r="AK1062" i="46"/>
  <c r="AK1063" i="46"/>
  <c r="AK1064" i="46"/>
  <c r="AK1065" i="46"/>
  <c r="AK1066" i="46"/>
  <c r="AK1067" i="46"/>
  <c r="AK1068" i="46"/>
  <c r="AK1069" i="46"/>
  <c r="AK1070" i="46"/>
  <c r="AK1071" i="46"/>
  <c r="AK1072" i="46"/>
  <c r="AK1073" i="46"/>
  <c r="AK1074" i="46"/>
  <c r="AK1075" i="46"/>
  <c r="AK1076" i="46"/>
  <c r="AK1077" i="46"/>
  <c r="AK1087" i="46"/>
  <c r="AK1088" i="46"/>
  <c r="AK1089" i="46"/>
  <c r="AK1093" i="46"/>
  <c r="AK1094" i="46"/>
  <c r="AK1095" i="46"/>
  <c r="AK1105" i="46"/>
  <c r="AK1106" i="46"/>
  <c r="AK1107" i="46"/>
  <c r="AK1108" i="46"/>
  <c r="AK1109" i="46"/>
  <c r="AK1110" i="46"/>
  <c r="AK1111" i="46"/>
  <c r="AK1112" i="46"/>
  <c r="AK1113" i="46"/>
  <c r="AK1114" i="46"/>
  <c r="AK1115" i="46"/>
  <c r="AK1116" i="46"/>
  <c r="AK1117" i="46"/>
  <c r="AK1118" i="46"/>
  <c r="AK1119" i="46"/>
  <c r="AK1120" i="46"/>
  <c r="AK1121" i="46"/>
  <c r="AK1122" i="46"/>
  <c r="AK1123" i="46"/>
  <c r="AK1124" i="46"/>
  <c r="AK1125" i="46"/>
  <c r="AK1129" i="46"/>
  <c r="AK1130" i="46"/>
  <c r="AK1131" i="46"/>
  <c r="AK1132" i="46"/>
  <c r="AK1133" i="46"/>
  <c r="AK1134" i="46"/>
  <c r="AK1135" i="46"/>
  <c r="AK1136" i="46"/>
  <c r="AK1137" i="46"/>
  <c r="AK1138" i="46"/>
  <c r="AK1139" i="46"/>
  <c r="AK1140" i="46"/>
  <c r="AK1141" i="46"/>
  <c r="AK1142" i="46"/>
  <c r="AK1143" i="46"/>
  <c r="AK1144" i="46"/>
  <c r="AK1145" i="46"/>
  <c r="AK1146" i="46"/>
  <c r="AK1147" i="46"/>
  <c r="AK1148" i="46"/>
  <c r="AK1149" i="46"/>
  <c r="AK1150" i="46"/>
  <c r="AK1151" i="46"/>
  <c r="AK1152" i="46"/>
  <c r="AK1156" i="46"/>
  <c r="AK1157" i="46"/>
  <c r="AK1158" i="46"/>
  <c r="AK1159" i="46"/>
  <c r="AK1160" i="46"/>
  <c r="AK1161" i="46"/>
  <c r="AK1162" i="46"/>
  <c r="AK1163" i="46"/>
  <c r="AK1164" i="46"/>
  <c r="AK1174" i="46"/>
  <c r="AK1175" i="46"/>
  <c r="AK1176" i="46"/>
  <c r="AK1177" i="46"/>
  <c r="AK1178" i="46"/>
  <c r="AK1179" i="46"/>
  <c r="AK1180" i="46"/>
  <c r="AK1181" i="46"/>
  <c r="AK1182" i="46"/>
  <c r="AK1183" i="46"/>
  <c r="AK1184" i="46"/>
  <c r="AK1185" i="46"/>
  <c r="AK1186" i="46"/>
  <c r="AK1187" i="46"/>
  <c r="AK1188" i="46"/>
  <c r="AK1192" i="46"/>
  <c r="AK1193" i="46"/>
  <c r="AK1194" i="46"/>
  <c r="AK1195" i="46"/>
  <c r="AK1196" i="46"/>
  <c r="AK1197" i="46"/>
  <c r="AK1198" i="46"/>
  <c r="AK1199" i="46"/>
  <c r="AK1200" i="46"/>
  <c r="AK1201" i="46"/>
  <c r="AK1202" i="46"/>
  <c r="AK1203" i="46"/>
  <c r="AK1207" i="46"/>
  <c r="AK1208" i="46"/>
  <c r="AK1209" i="46"/>
  <c r="AK1210" i="46"/>
  <c r="AK1211" i="46"/>
  <c r="AK1212" i="46"/>
  <c r="AK1213" i="46"/>
  <c r="AK1214" i="46"/>
  <c r="AK1215" i="46"/>
  <c r="AK1216" i="46"/>
  <c r="AK1217" i="46"/>
  <c r="AK1218" i="46"/>
  <c r="AK1225" i="46"/>
  <c r="AK1226" i="46"/>
  <c r="AK1227" i="46"/>
  <c r="AK1234" i="46"/>
  <c r="AK1235" i="46"/>
  <c r="AK1236" i="46"/>
  <c r="AK1243" i="46"/>
  <c r="AK1244" i="46"/>
  <c r="AK1245" i="46"/>
  <c r="AK1246" i="46"/>
  <c r="AK1247" i="46"/>
  <c r="AK1248" i="46"/>
  <c r="AK1249" i="46"/>
  <c r="AK1250" i="46"/>
  <c r="AK1251" i="46"/>
  <c r="AK1264" i="46"/>
  <c r="AK1265" i="46"/>
  <c r="AK1266" i="46"/>
  <c r="AK1267" i="46"/>
  <c r="AK1268" i="46"/>
  <c r="AK1269" i="46"/>
  <c r="AK1276" i="46"/>
  <c r="AK1277" i="46"/>
  <c r="AK1278" i="46"/>
  <c r="AK1279" i="46"/>
  <c r="AK1280" i="46"/>
  <c r="AK1281" i="46"/>
  <c r="AK1282" i="46"/>
  <c r="AK1283" i="46"/>
  <c r="AK1284" i="46"/>
  <c r="AK1285" i="46"/>
  <c r="AK1286" i="46"/>
  <c r="AK1287" i="46"/>
  <c r="AK1294" i="46"/>
  <c r="AK1295" i="46"/>
  <c r="AK1296" i="46"/>
  <c r="AK1300" i="46"/>
  <c r="AK1301" i="46"/>
  <c r="AK1302" i="46"/>
  <c r="AK1309" i="46"/>
  <c r="AK1310" i="46"/>
  <c r="AK1311" i="46"/>
  <c r="AK1315" i="46"/>
  <c r="AK1316" i="46"/>
  <c r="AK1317" i="46"/>
  <c r="AK1321" i="46"/>
  <c r="AK1322" i="46"/>
  <c r="AK1323" i="46"/>
  <c r="AK1324" i="46"/>
  <c r="AK1325" i="46"/>
  <c r="AK1326" i="46"/>
  <c r="AK1327" i="46"/>
  <c r="AK1328" i="46"/>
  <c r="AK1329" i="46"/>
  <c r="AK1336" i="46"/>
  <c r="AK1337" i="46"/>
  <c r="AK1338" i="46"/>
  <c r="AK1339" i="46"/>
  <c r="AK1340" i="46"/>
  <c r="AK1341" i="46"/>
  <c r="AK1345" i="46"/>
  <c r="AK1346" i="46"/>
  <c r="AK1347" i="46"/>
  <c r="AK1351" i="46"/>
  <c r="AK1352" i="46"/>
  <c r="AK1353" i="46"/>
  <c r="AK1360" i="46"/>
  <c r="AK1361" i="46"/>
  <c r="AK1362" i="46"/>
  <c r="AK1363" i="46"/>
  <c r="AK1364" i="46"/>
  <c r="AK1365" i="46"/>
  <c r="AK1366" i="46"/>
  <c r="AK1367" i="46"/>
  <c r="AK1368" i="46"/>
  <c r="AK1369" i="46"/>
  <c r="AK1370" i="46"/>
  <c r="AK1371" i="46"/>
  <c r="AK1381" i="46"/>
  <c r="AK1382" i="46"/>
  <c r="AK1383" i="46"/>
  <c r="AK1387" i="46"/>
  <c r="AK1388" i="46"/>
  <c r="AK1389" i="46"/>
  <c r="AK1390" i="46"/>
  <c r="AK1391" i="46"/>
  <c r="AK1392" i="46"/>
  <c r="AK1396" i="46"/>
  <c r="AK1397" i="46"/>
  <c r="AK1398" i="46"/>
  <c r="AK1399" i="46"/>
  <c r="AK1400" i="46"/>
  <c r="AK1401" i="46"/>
  <c r="AK1405" i="46"/>
  <c r="AK1406" i="46"/>
  <c r="AK1407" i="46"/>
  <c r="AK1409" i="46"/>
  <c r="AK1410" i="46"/>
  <c r="AK1414" i="46"/>
  <c r="AK1415" i="46"/>
  <c r="AK1416" i="46"/>
  <c r="AK1420" i="46"/>
  <c r="AK1421" i="46"/>
  <c r="AK1422" i="46"/>
  <c r="AK1432" i="46"/>
  <c r="AK1433" i="46"/>
  <c r="AK1434" i="46"/>
  <c r="AK1435" i="46"/>
  <c r="AK1436" i="46"/>
  <c r="AK1437" i="46"/>
  <c r="AK1441" i="46"/>
  <c r="AK1442" i="46"/>
  <c r="AK1443" i="46"/>
  <c r="AK1444" i="46"/>
  <c r="AK1445" i="46"/>
  <c r="AK1446" i="46"/>
  <c r="AK1453" i="46"/>
  <c r="AK1454" i="46"/>
  <c r="AK1455" i="46"/>
  <c r="AK1459" i="46"/>
  <c r="AK1460" i="46"/>
  <c r="AK1461" i="46"/>
  <c r="AK1468" i="46"/>
  <c r="AK1469" i="46"/>
  <c r="AK1470" i="46"/>
  <c r="AK1474" i="46"/>
  <c r="AK1475" i="46"/>
  <c r="AK1476" i="46"/>
  <c r="AK1477" i="46"/>
  <c r="AK1478" i="46"/>
  <c r="AK1479" i="46"/>
  <c r="AK1480" i="46"/>
  <c r="AK1481" i="46"/>
  <c r="AK1482" i="46"/>
  <c r="AK1486" i="46"/>
  <c r="AK1487" i="46"/>
  <c r="AK1488" i="46"/>
  <c r="AK1492" i="46"/>
  <c r="AK1493" i="46"/>
  <c r="AK1494" i="46"/>
  <c r="AK1498" i="46"/>
  <c r="AK1499" i="46"/>
  <c r="AK1500" i="46"/>
  <c r="AK1504" i="46"/>
  <c r="AK1505" i="46"/>
  <c r="AK1506" i="46"/>
  <c r="AK1507" i="46"/>
  <c r="AK1508" i="46"/>
  <c r="AK1509" i="46"/>
  <c r="AK1513" i="46"/>
  <c r="AK1514" i="46"/>
  <c r="AK1515" i="46"/>
  <c r="AK1525" i="46"/>
  <c r="AK1526" i="46"/>
  <c r="AK1527" i="46"/>
  <c r="AK1528" i="46"/>
  <c r="AK1529" i="46"/>
  <c r="AK1530" i="46"/>
  <c r="AK1537" i="46"/>
  <c r="AK1538" i="46"/>
  <c r="AK1539" i="46"/>
  <c r="AK1546" i="46"/>
  <c r="AK1547" i="46"/>
  <c r="AK1548" i="46"/>
  <c r="AK1549" i="46"/>
  <c r="AK1550" i="46"/>
  <c r="AK1551" i="46"/>
  <c r="AK1552" i="46"/>
  <c r="AK1553" i="46"/>
  <c r="AK1554" i="46"/>
  <c r="AK1555" i="46"/>
  <c r="AK1556" i="46"/>
  <c r="AK1557" i="46"/>
  <c r="AK1558" i="46"/>
  <c r="AK1559" i="46"/>
  <c r="AK1560" i="46"/>
  <c r="AK1561" i="46"/>
  <c r="AK1562" i="46"/>
  <c r="AK1563" i="46"/>
  <c r="AK1570" i="46"/>
  <c r="AK1571" i="46"/>
  <c r="AK1572" i="46"/>
  <c r="AK1576" i="46"/>
  <c r="AK1577" i="46"/>
  <c r="AK1578" i="46"/>
  <c r="AK1585" i="46"/>
  <c r="AK1586" i="46"/>
  <c r="AK1587" i="46"/>
  <c r="AK1588" i="46"/>
  <c r="AK1589" i="46"/>
  <c r="AK1590" i="46"/>
  <c r="AK1600" i="46"/>
  <c r="AK1601" i="46"/>
  <c r="AK1602" i="46"/>
  <c r="AK1603" i="46"/>
  <c r="AK1604" i="46"/>
  <c r="AK1605" i="46"/>
  <c r="AK1606" i="46"/>
  <c r="AK1607" i="46"/>
  <c r="AK1608" i="46"/>
  <c r="AK1612" i="46"/>
  <c r="AK1613" i="46"/>
  <c r="AK1614" i="46"/>
  <c r="AK1615" i="46"/>
  <c r="AK1616" i="46"/>
  <c r="AK1617" i="46"/>
  <c r="AK1633" i="46"/>
  <c r="AK1634" i="46"/>
  <c r="AK1635" i="46"/>
  <c r="AK1639" i="46"/>
  <c r="AK1640" i="46"/>
  <c r="AK1641" i="46"/>
  <c r="AK1651" i="46"/>
  <c r="AK1652" i="46"/>
  <c r="AK1653" i="46"/>
  <c r="AK1654" i="46"/>
  <c r="AK1655" i="46"/>
  <c r="AK1656" i="46"/>
  <c r="AK1657" i="46"/>
  <c r="AK1658" i="46"/>
  <c r="AK1659" i="46"/>
  <c r="AK1663" i="46"/>
  <c r="AK1664" i="46"/>
  <c r="AK1665" i="46"/>
  <c r="AK1666" i="46"/>
  <c r="AK1667" i="46"/>
  <c r="AK1668" i="46"/>
  <c r="AK1672" i="46"/>
  <c r="AK1673" i="46"/>
  <c r="AK1674" i="46"/>
  <c r="AK1675" i="46"/>
  <c r="AK1676" i="46"/>
  <c r="AK1677" i="46"/>
  <c r="AK1678" i="46"/>
  <c r="AK1679" i="46"/>
  <c r="AK1680" i="46"/>
  <c r="AK1681" i="46"/>
  <c r="AK1682" i="46"/>
  <c r="AK1683" i="46"/>
  <c r="AK1684" i="46"/>
  <c r="AK1685" i="46"/>
  <c r="AK1686" i="46"/>
  <c r="AK1687" i="46"/>
  <c r="AK1688" i="46"/>
  <c r="AK1689" i="46"/>
  <c r="AK1690" i="46"/>
  <c r="AK1691" i="46"/>
  <c r="AK1692" i="46"/>
  <c r="AK1693" i="46"/>
  <c r="AK1694" i="46"/>
  <c r="AK1695" i="46"/>
  <c r="AK1696" i="46"/>
  <c r="AK1697" i="46"/>
  <c r="AK1698" i="46"/>
  <c r="AK1705" i="46"/>
  <c r="AK1706" i="46"/>
  <c r="AK1707" i="46"/>
  <c r="AK1714" i="46"/>
  <c r="AK1715" i="46"/>
  <c r="AK1716" i="46"/>
  <c r="AK1723" i="46"/>
  <c r="AK1724" i="46"/>
  <c r="AK1725" i="46"/>
  <c r="AK1726" i="46"/>
  <c r="AK1727" i="46"/>
  <c r="AK1728" i="46"/>
  <c r="AK1729" i="46"/>
  <c r="AK1730" i="46"/>
  <c r="AK1731" i="46"/>
  <c r="AK1732" i="46"/>
  <c r="AK1733" i="46"/>
  <c r="AK1734" i="46"/>
  <c r="AK1735" i="46"/>
  <c r="AK1736" i="46"/>
  <c r="AK1737" i="46"/>
  <c r="AK1738" i="46"/>
  <c r="AK1739" i="46"/>
  <c r="AK1740" i="46"/>
  <c r="AK1744" i="46"/>
  <c r="AK1745" i="46"/>
  <c r="AK1746" i="46"/>
  <c r="AK1747" i="46"/>
  <c r="AK1748" i="46"/>
  <c r="AK1749" i="46"/>
  <c r="AK1750" i="46"/>
  <c r="AK1751" i="46"/>
  <c r="AK1752" i="46"/>
  <c r="AK1759" i="46"/>
  <c r="AK1760" i="46"/>
  <c r="AK1761" i="46"/>
  <c r="AK1762" i="46"/>
  <c r="AK1763" i="46"/>
  <c r="AK1764" i="46"/>
  <c r="AK1768" i="46"/>
  <c r="AK1769" i="46"/>
  <c r="AK1770" i="46"/>
  <c r="AK1771" i="46"/>
  <c r="AK1772" i="46"/>
  <c r="AK1773" i="46"/>
  <c r="AK1774" i="46"/>
  <c r="AK1775" i="46"/>
  <c r="AK1776" i="46"/>
  <c r="AK1777" i="46"/>
  <c r="AK1778" i="46"/>
  <c r="AK1779" i="46"/>
  <c r="AK1780" i="46"/>
  <c r="AK1781" i="46"/>
  <c r="AK1782" i="46"/>
  <c r="AK1783" i="46"/>
  <c r="AK1784" i="46"/>
  <c r="AK1785" i="46"/>
  <c r="AK1786" i="46"/>
  <c r="AK1787" i="46"/>
  <c r="AK1788" i="46"/>
  <c r="W557" i="46"/>
  <c r="W1787" i="46" l="1"/>
  <c r="W1070" i="46" l="1"/>
  <c r="W560" i="46"/>
  <c r="W1073" i="46" l="1"/>
  <c r="W827" i="46"/>
  <c r="W824" i="46"/>
  <c r="W818" i="46"/>
  <c r="W815" i="46"/>
  <c r="W806" i="46"/>
  <c r="W800" i="46"/>
  <c r="W797" i="46"/>
  <c r="W794" i="46"/>
  <c r="W791" i="46"/>
  <c r="W785" i="46"/>
  <c r="W782" i="46"/>
  <c r="W779" i="46"/>
  <c r="W776" i="46"/>
  <c r="W773" i="46"/>
  <c r="W770" i="46"/>
  <c r="W761" i="46"/>
  <c r="W746" i="46"/>
  <c r="W740" i="46"/>
  <c r="W737" i="46"/>
  <c r="W734" i="46"/>
  <c r="W731" i="46"/>
  <c r="W728" i="46"/>
  <c r="W725" i="46"/>
  <c r="W719" i="46"/>
  <c r="W716" i="46"/>
  <c r="W707" i="46"/>
  <c r="W704" i="46"/>
  <c r="W701" i="46"/>
  <c r="W698" i="46"/>
  <c r="W692" i="46"/>
  <c r="W689" i="46"/>
  <c r="W683" i="46"/>
  <c r="W680" i="46"/>
  <c r="W674" i="46"/>
  <c r="W671" i="46"/>
  <c r="W668" i="46"/>
  <c r="W659" i="46"/>
  <c r="W656" i="46"/>
  <c r="W653" i="46"/>
  <c r="W650" i="46"/>
  <c r="W647" i="46"/>
  <c r="W644" i="46"/>
  <c r="W638" i="46"/>
  <c r="W635" i="46"/>
  <c r="W626" i="46"/>
  <c r="W623" i="46"/>
  <c r="W620" i="46"/>
  <c r="W611" i="46"/>
  <c r="W608" i="46"/>
  <c r="W602" i="46"/>
  <c r="W593" i="46"/>
  <c r="W590" i="46"/>
  <c r="W584" i="46"/>
  <c r="W581" i="46"/>
  <c r="W575" i="46"/>
  <c r="W572" i="46"/>
  <c r="W569" i="46"/>
  <c r="W566" i="46"/>
  <c r="W554" i="46"/>
  <c r="W542" i="46"/>
  <c r="W539" i="46"/>
  <c r="W536" i="46"/>
  <c r="W533" i="46"/>
  <c r="W527" i="46"/>
  <c r="W524" i="46"/>
  <c r="W521" i="46"/>
  <c r="W518" i="46"/>
  <c r="W512" i="46"/>
  <c r="W506" i="46"/>
  <c r="W503" i="46"/>
  <c r="W500" i="46"/>
  <c r="W497" i="46"/>
  <c r="W488" i="46"/>
  <c r="W485" i="46"/>
  <c r="W476" i="46"/>
  <c r="W473" i="46"/>
  <c r="W458" i="46"/>
  <c r="W452" i="46"/>
  <c r="W443" i="46"/>
  <c r="W440" i="46"/>
  <c r="W437" i="46"/>
  <c r="W266" i="46"/>
  <c r="W260" i="46"/>
  <c r="W254" i="46"/>
  <c r="W251" i="46"/>
  <c r="W248" i="46"/>
  <c r="W242" i="46"/>
  <c r="W239" i="46"/>
  <c r="W233" i="46"/>
  <c r="W230" i="46"/>
  <c r="W227" i="46"/>
  <c r="W221" i="46"/>
  <c r="W218" i="46"/>
  <c r="W209" i="46"/>
  <c r="W206" i="46"/>
  <c r="W203" i="46"/>
  <c r="W200" i="46"/>
  <c r="W194" i="46"/>
  <c r="W191" i="46"/>
  <c r="W188" i="46" l="1"/>
  <c r="W185" i="46"/>
  <c r="W182" i="46"/>
  <c r="W179" i="46"/>
  <c r="W176" i="46"/>
  <c r="W173" i="46"/>
  <c r="W170" i="46"/>
  <c r="W167" i="46"/>
  <c r="W164" i="46"/>
  <c r="W161" i="46"/>
  <c r="W155" i="46"/>
  <c r="W386" i="46"/>
  <c r="W428" i="46" l="1"/>
  <c r="W425" i="46"/>
  <c r="W419" i="46"/>
  <c r="W416" i="46"/>
  <c r="W410" i="46"/>
  <c r="W407" i="46"/>
  <c r="W404" i="46"/>
  <c r="W401" i="46"/>
  <c r="W398" i="46"/>
  <c r="W380" i="46"/>
  <c r="W374" i="46"/>
  <c r="W371" i="46"/>
  <c r="W368" i="46"/>
  <c r="W365" i="46"/>
  <c r="W362" i="46"/>
  <c r="W359" i="46"/>
  <c r="W356" i="46"/>
  <c r="W350" i="46"/>
  <c r="W347" i="46"/>
  <c r="W338" i="46"/>
  <c r="W332" i="46"/>
  <c r="W329" i="46"/>
  <c r="W323" i="46"/>
  <c r="W317" i="46"/>
  <c r="W314" i="46"/>
  <c r="W308" i="46"/>
  <c r="W302" i="46"/>
  <c r="W296" i="46"/>
  <c r="W293" i="46"/>
  <c r="W290" i="46"/>
  <c r="W287" i="46"/>
  <c r="W281" i="46"/>
  <c r="W275" i="46"/>
  <c r="W1778" i="46" l="1"/>
  <c r="W1478" i="46"/>
  <c r="W1475" i="46"/>
  <c r="W1469" i="46"/>
  <c r="W1460" i="46"/>
  <c r="W1454" i="46"/>
  <c r="W1445" i="46"/>
  <c r="W1442" i="46"/>
  <c r="W1436" i="46"/>
  <c r="W1433" i="46"/>
  <c r="W1421" i="46"/>
  <c r="W1415" i="46"/>
  <c r="W1409" i="46"/>
  <c r="W1406" i="46"/>
  <c r="W1400" i="46"/>
  <c r="W1397" i="46"/>
  <c r="W1391" i="46"/>
  <c r="W1388" i="46"/>
  <c r="W1382" i="46"/>
  <c r="W1370" i="46"/>
  <c r="W1367" i="46"/>
  <c r="W1364" i="46"/>
  <c r="W1361" i="46"/>
  <c r="W1352" i="46"/>
  <c r="W1346" i="46"/>
  <c r="W1340" i="46"/>
  <c r="W1337" i="46"/>
  <c r="W1328" i="46"/>
  <c r="W1325" i="46"/>
  <c r="W1322" i="46"/>
  <c r="W1316" i="46"/>
  <c r="W1310" i="46"/>
  <c r="W1295" i="46"/>
  <c r="W1286" i="46"/>
  <c r="W1283" i="46"/>
  <c r="W1280" i="46"/>
  <c r="W1277" i="46"/>
  <c r="W1268" i="46"/>
  <c r="W1265" i="46"/>
  <c r="W1250" i="46"/>
  <c r="W1247" i="46"/>
  <c r="W1244" i="46"/>
  <c r="W1226" i="46"/>
  <c r="W1217" i="46"/>
  <c r="W1214" i="46"/>
  <c r="W1211" i="46"/>
  <c r="W1208" i="46"/>
  <c r="W1202" i="46"/>
  <c r="W1199" i="46"/>
  <c r="W1196" i="46"/>
  <c r="W1193" i="46"/>
  <c r="W1187" i="46"/>
  <c r="W1184" i="46"/>
  <c r="W1181" i="46"/>
  <c r="W1178" i="46"/>
  <c r="W1175" i="46"/>
  <c r="W1163" i="46"/>
  <c r="W1160" i="46"/>
  <c r="W1157" i="46"/>
  <c r="W1151" i="46"/>
  <c r="W1148" i="46"/>
  <c r="W1145" i="46"/>
  <c r="W1142" i="46"/>
  <c r="W1139" i="46"/>
  <c r="W1136" i="46"/>
  <c r="W1133" i="46"/>
  <c r="W1130" i="46"/>
  <c r="W1124" i="46"/>
  <c r="W1121" i="46"/>
  <c r="W1118" i="46"/>
  <c r="W1115" i="46"/>
  <c r="W1112" i="46"/>
  <c r="W1109" i="46"/>
  <c r="W1106" i="46"/>
  <c r="W1094" i="46"/>
  <c r="W1088" i="46"/>
  <c r="W1076" i="46"/>
  <c r="W839" i="46"/>
  <c r="W1784" i="46"/>
  <c r="W1775" i="46"/>
  <c r="W1772" i="46"/>
  <c r="W1769" i="46"/>
  <c r="W1763" i="46"/>
  <c r="W1760" i="46"/>
  <c r="W1751" i="46"/>
  <c r="W1748" i="46"/>
  <c r="W1745" i="46"/>
  <c r="W1739" i="46"/>
  <c r="W1736" i="46"/>
  <c r="W1733" i="46"/>
  <c r="W1730" i="46"/>
  <c r="W1727" i="46"/>
  <c r="W1724" i="46"/>
  <c r="W1715" i="46"/>
  <c r="W1706" i="46"/>
  <c r="W1697" i="46"/>
  <c r="W1694" i="46"/>
  <c r="W1691" i="46"/>
  <c r="W1688" i="46"/>
  <c r="W1685" i="46"/>
  <c r="W1682" i="46"/>
  <c r="W1679" i="46"/>
  <c r="W1676" i="46"/>
  <c r="W1673" i="46"/>
  <c r="W1667" i="46"/>
  <c r="W1664" i="46"/>
  <c r="W1658" i="46"/>
  <c r="W1655" i="46"/>
  <c r="W1652" i="46"/>
  <c r="W1640" i="46"/>
  <c r="W1634" i="46"/>
  <c r="W1616" i="46"/>
  <c r="W1613" i="46"/>
  <c r="W1607" i="46"/>
  <c r="W1604" i="46"/>
  <c r="W1601" i="46"/>
  <c r="W1589" i="46"/>
  <c r="W1586" i="46"/>
  <c r="W1577" i="46"/>
  <c r="W1571" i="46"/>
  <c r="W1562" i="46"/>
  <c r="W1559" i="46"/>
  <c r="W1526" i="46"/>
  <c r="W1556" i="46" l="1"/>
  <c r="W1553" i="46"/>
  <c r="W1550" i="46"/>
  <c r="W1547" i="46"/>
  <c r="W1538" i="46"/>
  <c r="W1529" i="46"/>
  <c r="W1508" i="46"/>
  <c r="W1505" i="46"/>
  <c r="W1499" i="46"/>
  <c r="W1493" i="46"/>
  <c r="W1487" i="46"/>
  <c r="W830" i="46" l="1"/>
  <c r="W833" i="46"/>
  <c r="W836" i="46"/>
  <c r="W842" i="46"/>
  <c r="W845" i="46"/>
  <c r="W851" i="46"/>
  <c r="W857" i="46"/>
  <c r="W860" i="46"/>
  <c r="W863" i="46"/>
  <c r="W869" i="46"/>
  <c r="W872" i="46"/>
  <c r="W875" i="46"/>
  <c r="W878" i="46"/>
  <c r="W887" i="46"/>
  <c r="W890" i="46"/>
  <c r="W893" i="46"/>
  <c r="W896" i="46"/>
  <c r="W899" i="46"/>
  <c r="W908" i="46"/>
  <c r="W911" i="46"/>
  <c r="W914" i="46"/>
  <c r="W917" i="46"/>
  <c r="W923" i="46"/>
  <c r="W926" i="46"/>
  <c r="W929" i="46"/>
  <c r="W932" i="46"/>
  <c r="W938" i="46"/>
  <c r="W941" i="46"/>
  <c r="W947" i="46"/>
  <c r="W956" i="46"/>
  <c r="W959" i="46"/>
  <c r="W962" i="46"/>
  <c r="W965" i="46"/>
  <c r="W971" i="46"/>
  <c r="W977" i="46"/>
  <c r="W983" i="46"/>
  <c r="W986" i="46"/>
  <c r="W992" i="46"/>
  <c r="W998" i="46"/>
  <c r="W1004" i="46"/>
  <c r="W1007" i="46"/>
  <c r="W1010" i="46"/>
  <c r="W1013" i="46"/>
  <c r="W1025" i="46"/>
  <c r="W1031" i="46"/>
  <c r="W1034" i="46"/>
  <c r="W1040" i="46"/>
  <c r="W1043" i="46"/>
  <c r="W1049" i="46"/>
  <c r="W1061" i="46"/>
  <c r="W1064" i="46"/>
  <c r="W1067" i="46"/>
  <c r="W17" i="46" l="1"/>
  <c r="W23" i="46"/>
  <c r="W26" i="46"/>
  <c r="W35" i="46"/>
  <c r="W38" i="46"/>
  <c r="W41" i="46"/>
  <c r="W71" i="46"/>
  <c r="W77" i="46"/>
  <c r="W86" i="46"/>
  <c r="W89" i="46"/>
  <c r="W110" i="46"/>
  <c r="W125" i="46"/>
  <c r="W128" i="46"/>
  <c r="W131" i="46"/>
  <c r="W137" i="46"/>
  <c r="W140" i="46"/>
  <c r="W143" i="46"/>
  <c r="W14" i="46"/>
  <c r="W149" i="46"/>
  <c r="W1235" i="46" l="1"/>
  <c r="W1301" i="46"/>
  <c r="W1781" i="46"/>
  <c r="W272" i="46" l="1"/>
  <c r="AK431" i="46"/>
  <c r="W431" i="46"/>
  <c r="AK557" i="46"/>
</calcChain>
</file>

<file path=xl/sharedStrings.xml><?xml version="1.0" encoding="utf-8"?>
<sst xmlns="http://schemas.openxmlformats.org/spreadsheetml/2006/main" count="10897" uniqueCount="1254">
  <si>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</si>
  <si>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</si>
  <si>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</si>
  <si>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</si>
  <si>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</si>
  <si>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</si>
  <si>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</si>
  <si>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</si>
  <si>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</si>
  <si>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</si>
  <si>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</si>
  <si>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</si>
  <si>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</si>
  <si>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</si>
  <si>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</si>
  <si>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</si>
  <si>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</si>
  <si>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</si>
  <si>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</si>
  <si>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</si>
  <si>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</si>
  <si>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</si>
  <si>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</si>
  <si>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</si>
  <si>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</si>
  <si>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</si>
  <si>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</si>
  <si>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</si>
  <si>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</si>
  <si>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</si>
  <si>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</si>
  <si>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</si>
  <si>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</si>
  <si>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東京医科歯科大学医学部附属病院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</si>
  <si>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</si>
  <si>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</si>
  <si>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</si>
  <si>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</si>
  <si>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</si>
  <si>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</si>
  <si>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</si>
  <si>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</si>
  <si>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</si>
  <si>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</si>
  <si>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</si>
  <si>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</si>
  <si>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医療法人社団東京巨樹の会 東京品川病院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</si>
  <si>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</si>
  <si>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</si>
  <si>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</si>
  <si>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</si>
  <si>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</si>
  <si>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</si>
  <si>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</si>
  <si>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</si>
  <si>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</si>
  <si>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</si>
  <si>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</si>
  <si>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</si>
  <si>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</si>
  <si>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</si>
  <si>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</si>
  <si>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</si>
  <si>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</si>
  <si>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</si>
  <si>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医療法人社団京浜会 新京浜病院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</si>
  <si>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</si>
  <si>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</si>
  <si>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</si>
  <si>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</si>
  <si>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</si>
  <si>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</si>
  <si>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</si>
  <si>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 松井病院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</si>
  <si>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</si>
  <si>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</si>
  <si>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</si>
  <si>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</si>
  <si>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</si>
  <si>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</si>
  <si>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</si>
  <si>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</si>
  <si>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</si>
  <si>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</si>
  <si>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</si>
  <si>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</si>
  <si>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</si>
  <si>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</si>
  <si>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</si>
  <si>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</si>
  <si>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</si>
  <si>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</si>
  <si>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</si>
  <si>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</si>
  <si>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</si>
  <si>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</si>
  <si>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</si>
  <si>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</si>
  <si>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</si>
  <si>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</si>
  <si>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</si>
  <si>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</si>
  <si>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</si>
  <si>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</si>
  <si>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</si>
  <si>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</si>
  <si>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</si>
  <si>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</si>
  <si>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成城リハケア病院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</si>
  <si>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</si>
  <si>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</si>
  <si>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</si>
  <si>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</si>
  <si>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</si>
  <si>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</si>
  <si>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</si>
  <si>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</si>
  <si>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</si>
  <si>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</si>
  <si>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</si>
  <si>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</si>
  <si>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</si>
  <si>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</si>
  <si>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</si>
  <si>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</si>
  <si>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</si>
  <si>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</si>
  <si>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</si>
  <si>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</si>
  <si>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</si>
  <si>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</si>
  <si>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</si>
  <si>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</si>
  <si>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</si>
  <si>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</si>
  <si>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</si>
  <si>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</si>
  <si>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</si>
  <si>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</si>
  <si>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医療法人社団仁圭会 林外科病院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</si>
  <si>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</si>
  <si>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</si>
  <si>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</si>
  <si>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</si>
  <si>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</si>
  <si>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</si>
  <si>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</si>
  <si>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</si>
  <si>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</si>
  <si>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</si>
  <si>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</si>
  <si>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</si>
  <si>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</si>
  <si>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</si>
  <si>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</si>
  <si>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</si>
  <si>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</si>
  <si>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</si>
  <si>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立正佼成会附属佼成病院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</si>
  <si>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</si>
  <si>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</si>
  <si>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</si>
  <si>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</si>
  <si>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</si>
  <si>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</si>
  <si>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</si>
  <si>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</si>
  <si>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</si>
  <si>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</si>
  <si>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</si>
  <si>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</si>
  <si>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</si>
  <si>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</si>
  <si>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</si>
  <si>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</si>
  <si>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</si>
  <si>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</si>
  <si>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</si>
  <si>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</si>
  <si>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</si>
  <si>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</si>
  <si>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</si>
  <si>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</si>
  <si>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</si>
  <si>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</si>
  <si>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</si>
  <si>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</si>
  <si>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</si>
  <si>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</si>
  <si>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</si>
  <si>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</si>
  <si>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</si>
  <si>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</si>
  <si>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</si>
  <si>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</si>
  <si>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</si>
  <si>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</si>
  <si>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</si>
  <si>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</si>
  <si>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</si>
  <si>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</si>
  <si>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</si>
  <si>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</si>
  <si>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</si>
  <si>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</si>
  <si>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</si>
  <si>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</si>
  <si>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</si>
  <si>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</si>
  <si>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</si>
  <si>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</si>
  <si>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</si>
  <si>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</si>
  <si>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</si>
  <si>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</si>
  <si>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</si>
  <si>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</si>
  <si>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</si>
  <si>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</si>
  <si>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</si>
  <si>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</si>
  <si>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</si>
  <si>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</si>
  <si>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</si>
  <si>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</si>
  <si>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</si>
  <si>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</si>
  <si>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</si>
  <si>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</si>
  <si>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</si>
  <si>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</si>
  <si>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</si>
  <si>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</si>
  <si>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</si>
  <si>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</si>
  <si>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</si>
  <si>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</si>
  <si>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</si>
  <si>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</si>
  <si>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</si>
  <si>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</si>
  <si>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</si>
  <si>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</si>
  <si>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</si>
  <si>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</si>
  <si>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</si>
  <si>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</si>
  <si>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</si>
  <si>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</si>
  <si>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</si>
  <si>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</si>
  <si>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</si>
  <si>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</si>
  <si>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</si>
  <si>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</si>
  <si>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</si>
  <si>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</si>
  <si>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</si>
  <si>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</si>
  <si>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</si>
  <si>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三ノ輪病院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</si>
  <si>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</si>
  <si>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</si>
  <si>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</si>
  <si>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</si>
  <si>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</si>
  <si>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東京女子医科大学東医療センター</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</si>
  <si>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</si>
  <si>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</si>
  <si>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</si>
  <si>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</si>
  <si>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</si>
  <si>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</si>
  <si>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</si>
  <si>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</si>
  <si>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</si>
  <si>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</si>
  <si>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医療法人社団苑田会 苑田会リハビリテーション病院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</si>
  <si>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</si>
  <si>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</si>
  <si>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</si>
  <si>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</si>
  <si>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</si>
  <si>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</si>
  <si>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</si>
  <si>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</si>
  <si>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</si>
  <si>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</si>
  <si>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</si>
  <si>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</si>
  <si>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</si>
  <si>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</si>
  <si>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</si>
  <si>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</si>
  <si>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</si>
  <si>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</si>
  <si>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</si>
  <si>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</si>
  <si>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</si>
  <si>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</si>
  <si>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</si>
  <si>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</si>
  <si>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</si>
  <si>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</si>
  <si>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</si>
  <si>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</si>
  <si>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</si>
  <si>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</si>
  <si>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</si>
  <si>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</si>
  <si>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</si>
  <si>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</si>
  <si>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</si>
  <si>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</si>
  <si>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</si>
  <si>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</si>
  <si>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</si>
  <si>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</si>
  <si>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</si>
  <si>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</si>
  <si>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</si>
  <si>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</si>
  <si>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</si>
  <si>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</si>
  <si>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</si>
  <si>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</si>
  <si>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</si>
  <si>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</si>
  <si>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</si>
  <si>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</si>
  <si>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</si>
  <si>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</si>
  <si>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</si>
  <si>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</si>
  <si>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</si>
  <si>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</si>
  <si>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</si>
  <si>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</si>
  <si>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</si>
  <si>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</si>
  <si>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</si>
  <si>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</si>
  <si>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</si>
  <si>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</si>
  <si>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</si>
  <si>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</si>
  <si>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</si>
  <si>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</si>
  <si>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</si>
  <si>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</si>
  <si>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</si>
  <si>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</si>
  <si>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</si>
  <si>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</si>
  <si>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</si>
  <si>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</si>
  <si>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</si>
  <si>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</si>
  <si>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</si>
  <si>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</si>
  <si>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</si>
  <si>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</si>
  <si>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</si>
  <si>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</si>
  <si>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</si>
  <si>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</si>
  <si>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</si>
  <si>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</si>
  <si>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</si>
  <si>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</si>
  <si>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</si>
  <si>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</si>
  <si>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</si>
  <si>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</si>
  <si>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</si>
  <si>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</si>
  <si>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</si>
  <si>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</si>
  <si>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</si>
  <si>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</si>
  <si>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</si>
  <si>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</si>
  <si>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</si>
  <si>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</si>
  <si>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</si>
  <si>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</si>
  <si>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</si>
  <si>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</si>
  <si>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</si>
  <si>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</si>
  <si>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</si>
  <si>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</si>
  <si>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</si>
  <si>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</si>
  <si>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</si>
  <si>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</si>
  <si>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</si>
  <si>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青梅市立総合病院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</si>
  <si>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</si>
  <si>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</si>
  <si>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</si>
  <si>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</si>
  <si>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</si>
  <si>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</si>
  <si>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</si>
  <si>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</si>
  <si>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</si>
  <si>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</si>
  <si>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</si>
  <si>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</si>
  <si>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</si>
  <si>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</si>
  <si>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</si>
  <si>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</si>
  <si>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</si>
  <si>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</si>
  <si>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</si>
  <si>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</si>
  <si>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</si>
  <si>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</si>
  <si>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</si>
  <si>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</si>
  <si>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</si>
  <si>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</si>
  <si>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</si>
  <si>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</si>
  <si>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</si>
  <si>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</si>
  <si>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</si>
  <si>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</si>
  <si>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</si>
  <si>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</si>
  <si>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</si>
  <si>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</si>
  <si>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</si>
  <si>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</si>
  <si>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</si>
  <si>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</si>
  <si>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</si>
  <si>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</si>
  <si>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</si>
  <si>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</si>
  <si>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</si>
  <si>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</si>
  <si>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</si>
  <si>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</si>
  <si>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</si>
  <si>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</si>
  <si>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</si>
  <si>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</si>
  <si>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</si>
  <si>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</si>
  <si>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</si>
  <si>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</si>
  <si>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</si>
  <si>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</si>
  <si>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</si>
  <si>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</si>
  <si>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</si>
  <si>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</si>
  <si>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</si>
  <si>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</si>
  <si>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</si>
  <si>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</si>
  <si>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</si>
  <si>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</si>
  <si>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</si>
  <si>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</si>
  <si>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</si>
  <si>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</si>
  <si>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</si>
  <si>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</si>
  <si>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</si>
  <si>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</si>
  <si>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</si>
  <si>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</si>
  <si>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</si>
  <si>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</si>
  <si>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</si>
  <si>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</si>
  <si>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</si>
  <si>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</si>
  <si>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</si>
  <si>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</si>
  <si>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健生会ふれあい相互病院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</si>
  <si>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</si>
  <si>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</si>
  <si>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</si>
  <si>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</si>
  <si>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</si>
  <si>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</si>
  <si>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</si>
  <si>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</si>
  <si>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</si>
  <si>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</si>
  <si>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</si>
  <si>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</si>
  <si>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</si>
  <si>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</si>
  <si>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</si>
  <si>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</si>
  <si>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</si>
  <si>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</si>
  <si>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</si>
  <si>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</si>
  <si>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</si>
  <si>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</si>
  <si>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</si>
  <si>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</si>
  <si>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</si>
  <si>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</si>
  <si>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</si>
  <si>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</si>
  <si>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</si>
  <si>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医療法人社団啓仁会 吉祥寺南病院</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</si>
  <si>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</si>
  <si>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</si>
  <si>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</si>
  <si>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</si>
  <si>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</si>
  <si>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</si>
  <si>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</si>
  <si>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</si>
  <si>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</si>
  <si>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</si>
  <si>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</si>
  <si>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篠原病院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</si>
  <si>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</si>
  <si>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</si>
  <si>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</si>
  <si>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</si>
  <si>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</si>
  <si>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</si>
  <si>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</si>
  <si>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</si>
  <si>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</si>
  <si>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</si>
  <si>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</si>
  <si>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</si>
  <si>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</si>
  <si>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</si>
  <si>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</si>
  <si>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</si>
  <si>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</si>
  <si>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</si>
  <si>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</si>
  <si>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</si>
  <si>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</si>
  <si>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</si>
  <si>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</si>
  <si>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</si>
  <si>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</si>
  <si>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</si>
  <si>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</si>
  <si>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</si>
  <si>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</si>
  <si>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</si>
  <si>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</si>
  <si>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</si>
  <si>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</si>
  <si>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</si>
  <si>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</si>
  <si>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</si>
  <si>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</si>
  <si>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</si>
  <si>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</si>
  <si>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</si>
  <si>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</si>
  <si>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</si>
  <si>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</si>
  <si>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</si>
  <si>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</si>
  <si>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</si>
  <si>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</si>
  <si>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</si>
  <si>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</si>
  <si>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</si>
  <si>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</si>
  <si>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</si>
  <si>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</si>
  <si>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</si>
  <si>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</si>
  <si>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</si>
  <si>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</si>
  <si>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</si>
  <si>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</si>
  <si>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</si>
  <si>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</si>
  <si>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</si>
  <si>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</si>
  <si>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</si>
  <si>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</si>
  <si>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</si>
  <si>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</si>
  <si>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</si>
  <si>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</si>
  <si>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</si>
  <si>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</si>
  <si>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</si>
  <si>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</si>
  <si>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</si>
  <si>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5"/>
  </si>
  <si>
    <t>回復期</t>
    <rPh sb="0" eb="2">
      <t>カイフク</t>
    </rPh>
    <rPh sb="2" eb="3">
      <t>キ</t>
    </rPh>
    <phoneticPr fontId="15"/>
  </si>
  <si>
    <t>慢性期</t>
    <rPh sb="0" eb="3">
      <t>マンセイキ</t>
    </rPh>
    <phoneticPr fontId="15"/>
  </si>
  <si>
    <t>高度
急性期</t>
    <rPh sb="0" eb="2">
      <t>コウド</t>
    </rPh>
    <rPh sb="3" eb="6">
      <t>キュウセイキ</t>
    </rPh>
    <phoneticPr fontId="15"/>
  </si>
  <si>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</si>
  <si>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</si>
  <si>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</si>
  <si>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</si>
  <si>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</si>
  <si>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</si>
  <si>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</si>
  <si>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</si>
  <si>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</si>
  <si>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</si>
  <si>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</si>
  <si>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</si>
  <si>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</si>
  <si>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</si>
  <si>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</si>
  <si>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</si>
  <si>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5"/>
  </si>
  <si>
    <t>所在地</t>
    <rPh sb="0" eb="3">
      <t>ショザイチ</t>
    </rPh>
    <phoneticPr fontId="15"/>
  </si>
  <si>
    <t>医療機関名称</t>
    <rPh sb="0" eb="2">
      <t>イリョウ</t>
    </rPh>
    <rPh sb="2" eb="4">
      <t>キカン</t>
    </rPh>
    <rPh sb="4" eb="6">
      <t>メイショウ</t>
    </rPh>
    <phoneticPr fontId="15"/>
  </si>
  <si>
    <t>DPC</t>
    <phoneticPr fontId="15"/>
  </si>
  <si>
    <t>災害</t>
    <rPh sb="0" eb="2">
      <t>サイガイ</t>
    </rPh>
    <phoneticPr fontId="15"/>
  </si>
  <si>
    <t>周産期</t>
    <rPh sb="0" eb="3">
      <t>シュウサンキ</t>
    </rPh>
    <phoneticPr fontId="15"/>
  </si>
  <si>
    <t>がん</t>
    <phoneticPr fontId="15"/>
  </si>
  <si>
    <t>標準</t>
  </si>
  <si>
    <t>○</t>
  </si>
  <si>
    <t>連携</t>
    <rPh sb="0" eb="2">
      <t>レンケイ</t>
    </rPh>
    <phoneticPr fontId="15"/>
  </si>
  <si>
    <t>協力</t>
    <rPh sb="0" eb="2">
      <t>キョウリョク</t>
    </rPh>
    <phoneticPr fontId="15"/>
  </si>
  <si>
    <t>神尾記念病院</t>
  </si>
  <si>
    <t>特定</t>
  </si>
  <si>
    <t>拠点</t>
  </si>
  <si>
    <t>都</t>
    <rPh sb="0" eb="1">
      <t>ト</t>
    </rPh>
    <phoneticPr fontId="15"/>
  </si>
  <si>
    <t>二次</t>
  </si>
  <si>
    <t>国</t>
    <rPh sb="0" eb="1">
      <t>クニ</t>
    </rPh>
    <phoneticPr fontId="15"/>
  </si>
  <si>
    <t>地域</t>
    <rPh sb="0" eb="2">
      <t>チイキ</t>
    </rPh>
    <phoneticPr fontId="15"/>
  </si>
  <si>
    <t>大学</t>
  </si>
  <si>
    <t>総合</t>
    <rPh sb="0" eb="2">
      <t>ソウゴウ</t>
    </rPh>
    <phoneticPr fontId="15"/>
  </si>
  <si>
    <t>救命</t>
    <rPh sb="0" eb="2">
      <t>キュウメイ</t>
    </rPh>
    <phoneticPr fontId="15"/>
  </si>
  <si>
    <t>中核</t>
    <rPh sb="0" eb="2">
      <t>チュウカク</t>
    </rPh>
    <phoneticPr fontId="15"/>
  </si>
  <si>
    <t>高野病院</t>
  </si>
  <si>
    <t>医療法人財団仁医会 牧田総合病院</t>
  </si>
  <si>
    <t>本田病院</t>
  </si>
  <si>
    <t>昭和大学付属烏山病院</t>
  </si>
  <si>
    <t>広域</t>
    <rPh sb="0" eb="2">
      <t>コウイキ</t>
    </rPh>
    <phoneticPr fontId="15"/>
  </si>
  <si>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</si>
  <si>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</si>
  <si>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</si>
  <si>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</si>
  <si>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</si>
  <si>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5"/>
  </si>
  <si>
    <t>地域医療支援病院</t>
    <rPh sb="0" eb="2">
      <t>チイキ</t>
    </rPh>
    <rPh sb="2" eb="4">
      <t>イリョウ</t>
    </rPh>
    <rPh sb="4" eb="6">
      <t>シエン</t>
    </rPh>
    <rPh sb="6" eb="8">
      <t>ビョウイン</t>
    </rPh>
    <phoneticPr fontId="15"/>
  </si>
  <si>
    <t>三次救急医療施設</t>
    <rPh sb="0" eb="2">
      <t>サンジ</t>
    </rPh>
    <rPh sb="2" eb="4">
      <t>キュウキュウ</t>
    </rPh>
    <rPh sb="4" eb="6">
      <t>イリョウ</t>
    </rPh>
    <rPh sb="6" eb="8">
      <t>シセツ</t>
    </rPh>
    <phoneticPr fontId="15"/>
  </si>
  <si>
    <t>救急告示</t>
    <rPh sb="0" eb="2">
      <t>キュウキュウ</t>
    </rPh>
    <rPh sb="2" eb="4">
      <t>コクジ</t>
    </rPh>
    <phoneticPr fontId="15"/>
  </si>
  <si>
    <t>小児救急</t>
    <rPh sb="0" eb="2">
      <t>ショウニ</t>
    </rPh>
    <rPh sb="2" eb="4">
      <t>キュウキュウ</t>
    </rPh>
    <phoneticPr fontId="15"/>
  </si>
  <si>
    <t>廃止
予定</t>
    <rPh sb="0" eb="2">
      <t>ハイシ</t>
    </rPh>
    <rPh sb="3" eb="5">
      <t>ヨテイ</t>
    </rPh>
    <phoneticPr fontId="15"/>
  </si>
  <si>
    <t>コロナ
患者
対応</t>
    <rPh sb="4" eb="6">
      <t>カンジャ</t>
    </rPh>
    <rPh sb="7" eb="9">
      <t>タイオウ</t>
    </rPh>
    <phoneticPr fontId="15"/>
  </si>
  <si>
    <t>一般</t>
    <rPh sb="0" eb="2">
      <t>イッパン</t>
    </rPh>
    <phoneticPr fontId="15"/>
  </si>
  <si>
    <t>療養</t>
    <rPh sb="0" eb="2">
      <t>リョウヨウ</t>
    </rPh>
    <phoneticPr fontId="15"/>
  </si>
  <si>
    <t>休棟</t>
    <rPh sb="0" eb="1">
      <t>ヤス</t>
    </rPh>
    <rPh sb="1" eb="2">
      <t>トウ</t>
    </rPh>
    <phoneticPr fontId="15"/>
  </si>
  <si>
    <t>コロナ
対応の
ため休床</t>
    <rPh sb="4" eb="6">
      <t>タイオウ</t>
    </rPh>
    <rPh sb="10" eb="11">
      <t>ヤス</t>
    </rPh>
    <rPh sb="11" eb="12">
      <t>ユカ</t>
    </rPh>
    <phoneticPr fontId="15"/>
  </si>
  <si>
    <t>計</t>
    <rPh sb="0" eb="1">
      <t>ケイ</t>
    </rPh>
    <phoneticPr fontId="15"/>
  </si>
  <si>
    <t>介護
施設等
に移行</t>
    <rPh sb="0" eb="2">
      <t>カイゴ</t>
    </rPh>
    <rPh sb="3" eb="5">
      <t>シセツ</t>
    </rPh>
    <rPh sb="5" eb="6">
      <t>トウ</t>
    </rPh>
    <rPh sb="8" eb="10">
      <t>イコウ</t>
    </rPh>
    <phoneticPr fontId="15"/>
  </si>
  <si>
    <t>備考</t>
    <rPh sb="0" eb="2">
      <t>ビコウ</t>
    </rPh>
    <phoneticPr fontId="15"/>
  </si>
  <si>
    <t>公的</t>
    <rPh sb="0" eb="2">
      <t>コウテキ</t>
    </rPh>
    <phoneticPr fontId="15"/>
  </si>
  <si>
    <t>公立</t>
    <rPh sb="0" eb="2">
      <t>コウリツ</t>
    </rPh>
    <phoneticPr fontId="15"/>
  </si>
  <si>
    <t>※地方公営企業法によらないため公的</t>
    <rPh sb="1" eb="3">
      <t>チホウ</t>
    </rPh>
    <rPh sb="3" eb="5">
      <t>コウエイ</t>
    </rPh>
    <rPh sb="5" eb="7">
      <t>キギョウ</t>
    </rPh>
    <rPh sb="7" eb="8">
      <t>ホウ</t>
    </rPh>
    <rPh sb="15" eb="17">
      <t>コウテキ</t>
    </rPh>
    <phoneticPr fontId="15"/>
  </si>
  <si>
    <t>令和4年1月1日足立区に移転
報告内容は移転前のもの</t>
    <rPh sb="0" eb="2">
      <t>レイワ</t>
    </rPh>
    <rPh sb="3" eb="4">
      <t>ネン</t>
    </rPh>
    <rPh sb="5" eb="6">
      <t>ガツ</t>
    </rPh>
    <rPh sb="7" eb="8">
      <t>ニチ</t>
    </rPh>
    <rPh sb="8" eb="11">
      <t>アダチク</t>
    </rPh>
    <rPh sb="12" eb="14">
      <t>イテン</t>
    </rPh>
    <rPh sb="15" eb="17">
      <t>ホウコク</t>
    </rPh>
    <rPh sb="17" eb="19">
      <t>ナイヨウ</t>
    </rPh>
    <rPh sb="20" eb="22">
      <t>イテン</t>
    </rPh>
    <rPh sb="22" eb="23">
      <t>マエ</t>
    </rPh>
    <phoneticPr fontId="15"/>
  </si>
  <si>
    <t>公立・公的</t>
    <rPh sb="0" eb="2">
      <t>コウリツ</t>
    </rPh>
    <rPh sb="3" eb="5">
      <t>コウテキ</t>
    </rPh>
    <phoneticPr fontId="15"/>
  </si>
  <si>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5"/>
  </si>
  <si>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5"/>
  </si>
  <si>
    <t>建替え計画中。建替え後、非稼働14床を地ケアで再稼働予定</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phoneticPr fontId="15"/>
  </si>
  <si>
    <t>医療型障害児入所施設</t>
    <phoneticPr fontId="15"/>
  </si>
  <si>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5"/>
  </si>
  <si>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5"/>
  </si>
  <si>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5"/>
  </si>
  <si>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5"/>
  </si>
  <si>
    <t>脳卒中急性期
医療機関</t>
    <rPh sb="0" eb="3">
      <t>ノウソッチュウ</t>
    </rPh>
    <rPh sb="3" eb="6">
      <t>キュウセイキ</t>
    </rPh>
    <rPh sb="7" eb="9">
      <t>イリョウ</t>
    </rPh>
    <rPh sb="9" eb="11">
      <t>キカン</t>
    </rPh>
    <phoneticPr fontId="15"/>
  </si>
  <si>
    <t>　熱傷救急
　連絡協議会</t>
    <rPh sb="1" eb="3">
      <t>ネッショウ</t>
    </rPh>
    <rPh sb="3" eb="5">
      <t>キュウキュウ</t>
    </rPh>
    <rPh sb="7" eb="9">
      <t>レンラク</t>
    </rPh>
    <rPh sb="9" eb="12">
      <t>キョウギカイ</t>
    </rPh>
    <phoneticPr fontId="15"/>
  </si>
  <si>
    <t>　在宅療養
　　支援病院</t>
    <rPh sb="1" eb="3">
      <t>ザイタク</t>
    </rPh>
    <rPh sb="3" eb="5">
      <t>リョウヨウ</t>
    </rPh>
    <rPh sb="8" eb="10">
      <t>シエン</t>
    </rPh>
    <rPh sb="10" eb="12">
      <t>ビョウイン</t>
    </rPh>
    <phoneticPr fontId="15"/>
  </si>
  <si>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5"/>
  </si>
  <si>
    <t>CCU
ネットワーク</t>
    <phoneticPr fontId="15"/>
  </si>
  <si>
    <t>在宅療養後方
　支援病院</t>
    <rPh sb="0" eb="2">
      <t>ザイタク</t>
    </rPh>
    <rPh sb="2" eb="4">
      <t>リョウヨウ</t>
    </rPh>
    <rPh sb="4" eb="6">
      <t>コウホウ</t>
    </rPh>
    <rPh sb="8" eb="10">
      <t>シエン</t>
    </rPh>
    <rPh sb="10" eb="12">
      <t>ビョウイン</t>
    </rPh>
    <phoneticPr fontId="15"/>
  </si>
  <si>
    <t>標準</t>
    <rPh sb="0" eb="2">
      <t>ヒョウジュン</t>
    </rPh>
    <phoneticPr fontId="15"/>
  </si>
  <si>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</si>
  <si>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5"/>
  </si>
  <si>
    <t>区中央部</t>
    <phoneticPr fontId="15"/>
  </si>
  <si>
    <t>小計</t>
    <rPh sb="0" eb="2">
      <t>ショウケイ</t>
    </rPh>
    <phoneticPr fontId="15"/>
  </si>
  <si>
    <t>北多摩西部</t>
    <rPh sb="0" eb="3">
      <t>キタタマ</t>
    </rPh>
    <rPh sb="3" eb="5">
      <t>セイブ</t>
    </rPh>
    <phoneticPr fontId="15"/>
  </si>
  <si>
    <t>北多摩南部</t>
    <rPh sb="0" eb="3">
      <t>キタタマ</t>
    </rPh>
    <rPh sb="3" eb="5">
      <t>ナンブ</t>
    </rPh>
    <phoneticPr fontId="15"/>
  </si>
  <si>
    <t>指定二次
救急医療機関</t>
    <rPh sb="0" eb="2">
      <t>シテイ</t>
    </rPh>
    <rPh sb="2" eb="4">
      <t>ニジ</t>
    </rPh>
    <rPh sb="5" eb="7">
      <t>キュウキュウ</t>
    </rPh>
    <rPh sb="7" eb="9">
      <t>イリョウ</t>
    </rPh>
    <rPh sb="9" eb="11">
      <t>キカン</t>
    </rPh>
    <phoneticPr fontId="15"/>
  </si>
  <si>
    <t>区中央部</t>
    <rPh sb="0" eb="1">
      <t>ク</t>
    </rPh>
    <rPh sb="1" eb="3">
      <t>チュウオウ</t>
    </rPh>
    <rPh sb="3" eb="4">
      <t>ブ</t>
    </rPh>
    <phoneticPr fontId="15"/>
  </si>
  <si>
    <t>区南部</t>
    <rPh sb="0" eb="1">
      <t>ク</t>
    </rPh>
    <rPh sb="1" eb="3">
      <t>ナンブ</t>
    </rPh>
    <phoneticPr fontId="15"/>
  </si>
  <si>
    <t>区西南部</t>
    <rPh sb="0" eb="1">
      <t>ク</t>
    </rPh>
    <rPh sb="1" eb="4">
      <t>セイナンブ</t>
    </rPh>
    <phoneticPr fontId="15"/>
  </si>
  <si>
    <t>区西部</t>
    <rPh sb="0" eb="1">
      <t>ク</t>
    </rPh>
    <rPh sb="1" eb="3">
      <t>セイブ</t>
    </rPh>
    <phoneticPr fontId="15"/>
  </si>
  <si>
    <t>区西北部</t>
    <rPh sb="0" eb="1">
      <t>ク</t>
    </rPh>
    <rPh sb="1" eb="4">
      <t>セイホクブ</t>
    </rPh>
    <phoneticPr fontId="15"/>
  </si>
  <si>
    <t>区東北部</t>
    <rPh sb="0" eb="1">
      <t>ク</t>
    </rPh>
    <rPh sb="1" eb="4">
      <t>トウホクブ</t>
    </rPh>
    <phoneticPr fontId="15"/>
  </si>
  <si>
    <t>区東部</t>
    <rPh sb="0" eb="1">
      <t>ク</t>
    </rPh>
    <rPh sb="1" eb="3">
      <t>トウブ</t>
    </rPh>
    <phoneticPr fontId="15"/>
  </si>
  <si>
    <t>西多摩</t>
    <rPh sb="0" eb="3">
      <t>ニシタマ</t>
    </rPh>
    <phoneticPr fontId="15"/>
  </si>
  <si>
    <t>南多摩</t>
    <rPh sb="0" eb="3">
      <t>ミナミタマ</t>
    </rPh>
    <phoneticPr fontId="15"/>
  </si>
  <si>
    <t>北多摩北部</t>
    <rPh sb="0" eb="3">
      <t>キタタマ</t>
    </rPh>
    <rPh sb="3" eb="5">
      <t>ホクブ</t>
    </rPh>
    <phoneticPr fontId="15"/>
  </si>
  <si>
    <t>島しょ</t>
    <rPh sb="0" eb="1">
      <t>トウ</t>
    </rPh>
    <phoneticPr fontId="15"/>
  </si>
  <si>
    <t>千代田区</t>
    <rPh sb="0" eb="4">
      <t>チヨダク</t>
    </rPh>
    <phoneticPr fontId="15"/>
  </si>
  <si>
    <t>中央区</t>
    <rPh sb="0" eb="3">
      <t>チュウオウク</t>
    </rPh>
    <phoneticPr fontId="15"/>
  </si>
  <si>
    <t>港区</t>
    <rPh sb="0" eb="2">
      <t>ミナトク</t>
    </rPh>
    <phoneticPr fontId="15"/>
  </si>
  <si>
    <t>文京区</t>
    <rPh sb="0" eb="3">
      <t>ブンキョウク</t>
    </rPh>
    <phoneticPr fontId="15"/>
  </si>
  <si>
    <t>品川区</t>
    <rPh sb="0" eb="3">
      <t>シナガワク</t>
    </rPh>
    <phoneticPr fontId="15"/>
  </si>
  <si>
    <t>大田区</t>
    <rPh sb="0" eb="3">
      <t>オオタク</t>
    </rPh>
    <phoneticPr fontId="15"/>
  </si>
  <si>
    <t>目黒区</t>
    <rPh sb="0" eb="3">
      <t>メグロク</t>
    </rPh>
    <phoneticPr fontId="15"/>
  </si>
  <si>
    <t>世田谷区</t>
    <rPh sb="0" eb="4">
      <t>セタガヤク</t>
    </rPh>
    <phoneticPr fontId="15"/>
  </si>
  <si>
    <t>渋谷区</t>
    <rPh sb="0" eb="2">
      <t>シブヤ</t>
    </rPh>
    <rPh sb="2" eb="3">
      <t>ク</t>
    </rPh>
    <phoneticPr fontId="15"/>
  </si>
  <si>
    <t>新宿区</t>
    <rPh sb="0" eb="3">
      <t>シンジュクク</t>
    </rPh>
    <phoneticPr fontId="15"/>
  </si>
  <si>
    <t>中野区</t>
    <rPh sb="0" eb="3">
      <t>ナカノク</t>
    </rPh>
    <phoneticPr fontId="15"/>
  </si>
  <si>
    <t>杉並区</t>
    <rPh sb="0" eb="3">
      <t>スギナミク</t>
    </rPh>
    <phoneticPr fontId="15"/>
  </si>
  <si>
    <t>豊島区</t>
    <rPh sb="0" eb="3">
      <t>トシマク</t>
    </rPh>
    <phoneticPr fontId="15"/>
  </si>
  <si>
    <t>北区</t>
    <rPh sb="0" eb="2">
      <t>キタク</t>
    </rPh>
    <phoneticPr fontId="15"/>
  </si>
  <si>
    <t>板橋区</t>
    <rPh sb="0" eb="3">
      <t>イタバシク</t>
    </rPh>
    <phoneticPr fontId="15"/>
  </si>
  <si>
    <t>練馬区</t>
    <rPh sb="0" eb="3">
      <t>ネリマク</t>
    </rPh>
    <phoneticPr fontId="15"/>
  </si>
  <si>
    <t>荒川区</t>
    <rPh sb="0" eb="3">
      <t>アラカワク</t>
    </rPh>
    <phoneticPr fontId="15"/>
  </si>
  <si>
    <t>足立区</t>
    <rPh sb="0" eb="3">
      <t>アダチク</t>
    </rPh>
    <phoneticPr fontId="15"/>
  </si>
  <si>
    <t>葛飾区</t>
    <rPh sb="0" eb="3">
      <t>カツシカク</t>
    </rPh>
    <phoneticPr fontId="15"/>
  </si>
  <si>
    <t>墨田区</t>
    <rPh sb="0" eb="3">
      <t>スミダク</t>
    </rPh>
    <phoneticPr fontId="15"/>
  </si>
  <si>
    <t>江東区</t>
    <rPh sb="0" eb="3">
      <t>コウトウク</t>
    </rPh>
    <phoneticPr fontId="15"/>
  </si>
  <si>
    <t>江戸川区</t>
    <rPh sb="0" eb="4">
      <t>エドガワク</t>
    </rPh>
    <phoneticPr fontId="15"/>
  </si>
  <si>
    <t>青梅市</t>
    <rPh sb="0" eb="3">
      <t>オウメシ</t>
    </rPh>
    <phoneticPr fontId="15"/>
  </si>
  <si>
    <t>福生市</t>
    <rPh sb="0" eb="2">
      <t>フッサ</t>
    </rPh>
    <rPh sb="2" eb="3">
      <t>シ</t>
    </rPh>
    <phoneticPr fontId="15"/>
  </si>
  <si>
    <t>羽村市</t>
    <rPh sb="0" eb="3">
      <t>ハムラシ</t>
    </rPh>
    <phoneticPr fontId="15"/>
  </si>
  <si>
    <t>あきる野市</t>
    <rPh sb="3" eb="4">
      <t>ノ</t>
    </rPh>
    <rPh sb="4" eb="5">
      <t>シ</t>
    </rPh>
    <phoneticPr fontId="15"/>
  </si>
  <si>
    <t>瑞穂町</t>
    <rPh sb="0" eb="3">
      <t>ミズホマチ</t>
    </rPh>
    <phoneticPr fontId="15"/>
  </si>
  <si>
    <t>日の出町</t>
    <rPh sb="0" eb="1">
      <t>ヒ</t>
    </rPh>
    <rPh sb="2" eb="3">
      <t>デ</t>
    </rPh>
    <rPh sb="3" eb="4">
      <t>マチ</t>
    </rPh>
    <phoneticPr fontId="15"/>
  </si>
  <si>
    <t>檜原村</t>
    <rPh sb="0" eb="2">
      <t>ヒノハラ</t>
    </rPh>
    <rPh sb="2" eb="3">
      <t>ムラ</t>
    </rPh>
    <phoneticPr fontId="15"/>
  </si>
  <si>
    <t>奥多摩町</t>
    <rPh sb="0" eb="4">
      <t>オクタママチ</t>
    </rPh>
    <phoneticPr fontId="15"/>
  </si>
  <si>
    <t>八王子市</t>
    <rPh sb="0" eb="4">
      <t>ハチオウジシ</t>
    </rPh>
    <phoneticPr fontId="15"/>
  </si>
  <si>
    <t>町田市</t>
    <rPh sb="0" eb="3">
      <t>マチダシ</t>
    </rPh>
    <phoneticPr fontId="15"/>
  </si>
  <si>
    <t>日野市</t>
    <rPh sb="0" eb="3">
      <t>ヒノシ</t>
    </rPh>
    <phoneticPr fontId="15"/>
  </si>
  <si>
    <t>多摩市</t>
    <rPh sb="0" eb="3">
      <t>タマシ</t>
    </rPh>
    <phoneticPr fontId="15"/>
  </si>
  <si>
    <t>稲城市</t>
    <rPh sb="0" eb="3">
      <t>イナギシ</t>
    </rPh>
    <phoneticPr fontId="15"/>
  </si>
  <si>
    <t>立川市</t>
    <rPh sb="0" eb="2">
      <t>タチカワ</t>
    </rPh>
    <rPh sb="2" eb="3">
      <t>シ</t>
    </rPh>
    <phoneticPr fontId="15"/>
  </si>
  <si>
    <t>昭島市</t>
    <rPh sb="0" eb="3">
      <t>アキシマシ</t>
    </rPh>
    <phoneticPr fontId="15"/>
  </si>
  <si>
    <t>国分寺市</t>
    <rPh sb="0" eb="4">
      <t>コクブンジシ</t>
    </rPh>
    <phoneticPr fontId="15"/>
  </si>
  <si>
    <t>国立市</t>
    <rPh sb="0" eb="3">
      <t>クニタチシ</t>
    </rPh>
    <phoneticPr fontId="15"/>
  </si>
  <si>
    <t>東大和市</t>
    <rPh sb="0" eb="4">
      <t>ヒガシヤマトシ</t>
    </rPh>
    <phoneticPr fontId="15"/>
  </si>
  <si>
    <t>武蔵村山市</t>
    <rPh sb="0" eb="5">
      <t>ムサシムラヤマシ</t>
    </rPh>
    <phoneticPr fontId="15"/>
  </si>
  <si>
    <t>武蔵野市</t>
    <rPh sb="0" eb="4">
      <t>ムサシノシ</t>
    </rPh>
    <phoneticPr fontId="15"/>
  </si>
  <si>
    <t>三鷹市</t>
    <rPh sb="0" eb="3">
      <t>ミタカシ</t>
    </rPh>
    <phoneticPr fontId="15"/>
  </si>
  <si>
    <t>府中市</t>
    <rPh sb="0" eb="3">
      <t>フチュウシ</t>
    </rPh>
    <phoneticPr fontId="15"/>
  </si>
  <si>
    <t>調布市</t>
    <rPh sb="0" eb="3">
      <t>チョウフシ</t>
    </rPh>
    <phoneticPr fontId="15"/>
  </si>
  <si>
    <t>小金井市</t>
    <rPh sb="0" eb="4">
      <t>コガネイシ</t>
    </rPh>
    <phoneticPr fontId="15"/>
  </si>
  <si>
    <t>狛江市</t>
    <rPh sb="0" eb="3">
      <t>コマエシ</t>
    </rPh>
    <phoneticPr fontId="15"/>
  </si>
  <si>
    <t>小平市</t>
    <rPh sb="0" eb="3">
      <t>コダイラシ</t>
    </rPh>
    <phoneticPr fontId="15"/>
  </si>
  <si>
    <t>東村山市</t>
    <rPh sb="0" eb="4">
      <t>ヒガシムラヤマシ</t>
    </rPh>
    <phoneticPr fontId="15"/>
  </si>
  <si>
    <t>清瀬市</t>
    <rPh sb="0" eb="3">
      <t>キヨセシ</t>
    </rPh>
    <phoneticPr fontId="15"/>
  </si>
  <si>
    <t>東久留米市</t>
    <rPh sb="0" eb="5">
      <t>ヒガシクルメシ</t>
    </rPh>
    <phoneticPr fontId="15"/>
  </si>
  <si>
    <t>西東京市</t>
    <rPh sb="0" eb="4">
      <t>ニシトウキョウシ</t>
    </rPh>
    <phoneticPr fontId="15"/>
  </si>
  <si>
    <t>台東区</t>
    <rPh sb="0" eb="2">
      <t>タイトウ</t>
    </rPh>
    <rPh sb="2" eb="3">
      <t>ク</t>
    </rPh>
    <phoneticPr fontId="15"/>
  </si>
  <si>
    <t>八丈町</t>
    <rPh sb="0" eb="2">
      <t>ハチジョウ</t>
    </rPh>
    <rPh sb="2" eb="3">
      <t>チョウ</t>
    </rPh>
    <phoneticPr fontId="15"/>
  </si>
  <si>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5"/>
  </si>
  <si>
    <t>☆</t>
    <phoneticPr fontId="15"/>
  </si>
  <si>
    <t>精神</t>
    <rPh sb="0" eb="2">
      <t>セイシン</t>
    </rPh>
    <phoneticPr fontId="15"/>
  </si>
  <si>
    <t>結核</t>
    <rPh sb="0" eb="2">
      <t>ケッカク</t>
    </rPh>
    <phoneticPr fontId="15"/>
  </si>
  <si>
    <t>感染症</t>
    <rPh sb="0" eb="3">
      <t>カンセンショウ</t>
    </rPh>
    <phoneticPr fontId="15"/>
  </si>
  <si>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</si>
  <si>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許可病床（令和4年9月末時点）</t>
    <rPh sb="0" eb="2">
      <t>キョカ</t>
    </rPh>
    <rPh sb="2" eb="4">
      <t>ビョウショウ</t>
    </rPh>
    <rPh sb="11" eb="12">
      <t>マツ</t>
    </rPh>
    <phoneticPr fontId="15"/>
  </si>
  <si>
    <t>◆各医療機関の2025年に向けた対応方針（役割・機能別病床数） 兼　確認票</t>
    <phoneticPr fontId="15"/>
  </si>
  <si>
    <t>※脳卒中急性期医療機関：☆はt-PA実施あり</t>
    <rPh sb="1" eb="4">
      <t>ノウソッチュウ</t>
    </rPh>
    <rPh sb="4" eb="7">
      <t>キュウセイキ</t>
    </rPh>
    <rPh sb="7" eb="9">
      <t>イリョウ</t>
    </rPh>
    <rPh sb="9" eb="11">
      <t>キカン</t>
    </rPh>
    <rPh sb="18" eb="20">
      <t>ジッシ</t>
    </rPh>
    <phoneticPr fontId="15"/>
  </si>
  <si>
    <t>　　青枠部分は空欄となっていますので、追記してください。</t>
    <rPh sb="2" eb="3">
      <t>アオ</t>
    </rPh>
    <rPh sb="3" eb="4">
      <t>ワク</t>
    </rPh>
    <rPh sb="4" eb="6">
      <t>ブブン</t>
    </rPh>
    <rPh sb="7" eb="9">
      <t>クウラン</t>
    </rPh>
    <rPh sb="19" eb="21">
      <t>ツイキ</t>
    </rPh>
    <phoneticPr fontId="15"/>
  </si>
  <si>
    <t>厚生労働省</t>
    <rPh sb="0" eb="2">
      <t>コウセイ</t>
    </rPh>
    <rPh sb="2" eb="5">
      <t>ロウドウショウ</t>
    </rPh>
    <phoneticPr fontId="10"/>
  </si>
  <si>
    <t>独)国立病院機構</t>
    <rPh sb="0" eb="1">
      <t>ドク</t>
    </rPh>
    <rPh sb="2" eb="4">
      <t>コクリツ</t>
    </rPh>
    <rPh sb="4" eb="6">
      <t>ビョウイン</t>
    </rPh>
    <rPh sb="6" eb="8">
      <t>キコウ</t>
    </rPh>
    <phoneticPr fontId="10"/>
  </si>
  <si>
    <t>国立大学法人</t>
    <rPh sb="0" eb="2">
      <t>コクリツ</t>
    </rPh>
    <rPh sb="2" eb="4">
      <t>ダイガク</t>
    </rPh>
    <rPh sb="4" eb="6">
      <t>ホウジン</t>
    </rPh>
    <phoneticPr fontId="10"/>
  </si>
  <si>
    <t>独)労働者健康安全機構</t>
    <rPh sb="0" eb="1">
      <t>ドク</t>
    </rPh>
    <rPh sb="2" eb="5">
      <t>ロウドウシャ</t>
    </rPh>
    <rPh sb="5" eb="7">
      <t>ケンコウ</t>
    </rPh>
    <rPh sb="7" eb="9">
      <t>アンゼン</t>
    </rPh>
    <rPh sb="9" eb="11">
      <t>キコウ</t>
    </rPh>
    <phoneticPr fontId="10"/>
  </si>
  <si>
    <t>国立高度専門医療研究センター</t>
    <rPh sb="0" eb="2">
      <t>コクリツ</t>
    </rPh>
    <rPh sb="2" eb="4">
      <t>コウド</t>
    </rPh>
    <rPh sb="4" eb="6">
      <t>センモン</t>
    </rPh>
    <rPh sb="6" eb="8">
      <t>イリョウ</t>
    </rPh>
    <rPh sb="8" eb="10">
      <t>ケンキュウ</t>
    </rPh>
    <phoneticPr fontId="10"/>
  </si>
  <si>
    <t>独)地域医療機能推進機構</t>
    <rPh sb="0" eb="1">
      <t>ドク</t>
    </rPh>
    <rPh sb="2" eb="4">
      <t>チイキ</t>
    </rPh>
    <rPh sb="4" eb="6">
      <t>イリョウ</t>
    </rPh>
    <rPh sb="6" eb="8">
      <t>キノウ</t>
    </rPh>
    <rPh sb="8" eb="10">
      <t>スイシン</t>
    </rPh>
    <rPh sb="10" eb="12">
      <t>キコウ</t>
    </rPh>
    <phoneticPr fontId="10"/>
  </si>
  <si>
    <t>その他（国）</t>
    <rPh sb="2" eb="3">
      <t>タ</t>
    </rPh>
    <rPh sb="4" eb="5">
      <t>クニ</t>
    </rPh>
    <phoneticPr fontId="10"/>
  </si>
  <si>
    <t>都道府県</t>
    <rPh sb="0" eb="4">
      <t>トドウフケン</t>
    </rPh>
    <phoneticPr fontId="10"/>
  </si>
  <si>
    <t>市町村</t>
    <rPh sb="0" eb="3">
      <t>シチョウソン</t>
    </rPh>
    <phoneticPr fontId="10"/>
  </si>
  <si>
    <t>地方独立行政法人</t>
    <rPh sb="0" eb="2">
      <t>チホウ</t>
    </rPh>
    <rPh sb="2" eb="4">
      <t>ドクリツ</t>
    </rPh>
    <rPh sb="4" eb="6">
      <t>ギョウセイ</t>
    </rPh>
    <rPh sb="6" eb="8">
      <t>ホウジン</t>
    </rPh>
    <phoneticPr fontId="10"/>
  </si>
  <si>
    <t>日赤</t>
    <rPh sb="0" eb="2">
      <t>ニッセキ</t>
    </rPh>
    <phoneticPr fontId="10"/>
  </si>
  <si>
    <t>済生会</t>
    <rPh sb="0" eb="3">
      <t>サイセイカイ</t>
    </rPh>
    <phoneticPr fontId="10"/>
  </si>
  <si>
    <t>北海道社会事業協会</t>
    <rPh sb="0" eb="3">
      <t>ホッカイドウ</t>
    </rPh>
    <rPh sb="3" eb="5">
      <t>シャカイ</t>
    </rPh>
    <rPh sb="5" eb="7">
      <t>ジギョウ</t>
    </rPh>
    <rPh sb="7" eb="9">
      <t>キョウカイ</t>
    </rPh>
    <phoneticPr fontId="10"/>
  </si>
  <si>
    <t>厚生連</t>
    <rPh sb="0" eb="3">
      <t>コウセイレン</t>
    </rPh>
    <phoneticPr fontId="10"/>
  </si>
  <si>
    <t>国民健康保険団体連合会</t>
    <rPh sb="0" eb="2">
      <t>コクミン</t>
    </rPh>
    <rPh sb="2" eb="4">
      <t>ケンコウ</t>
    </rPh>
    <rPh sb="4" eb="6">
      <t>ホケン</t>
    </rPh>
    <rPh sb="6" eb="8">
      <t>ダンタイ</t>
    </rPh>
    <rPh sb="8" eb="11">
      <t>レンゴウカイ</t>
    </rPh>
    <phoneticPr fontId="10"/>
  </si>
  <si>
    <t>健康保険組合及びその連合会</t>
    <rPh sb="0" eb="2">
      <t>ケンコウ</t>
    </rPh>
    <rPh sb="2" eb="4">
      <t>ホケン</t>
    </rPh>
    <rPh sb="4" eb="6">
      <t>クミアイ</t>
    </rPh>
    <rPh sb="6" eb="7">
      <t>オヨ</t>
    </rPh>
    <rPh sb="10" eb="13">
      <t>レンゴウカイ</t>
    </rPh>
    <phoneticPr fontId="10"/>
  </si>
  <si>
    <t>共済組合及びその連合会</t>
    <rPh sb="0" eb="2">
      <t>キョウサイ</t>
    </rPh>
    <rPh sb="2" eb="4">
      <t>クミア</t>
    </rPh>
    <rPh sb="4" eb="5">
      <t>オヨ</t>
    </rPh>
    <rPh sb="8" eb="11">
      <t>レンゴウカイ</t>
    </rPh>
    <phoneticPr fontId="10"/>
  </si>
  <si>
    <t>国民健康保険組合</t>
    <rPh sb="0" eb="2">
      <t>コクミン</t>
    </rPh>
    <rPh sb="2" eb="4">
      <t>ケンコウ</t>
    </rPh>
    <rPh sb="4" eb="6">
      <t>ホケン</t>
    </rPh>
    <rPh sb="6" eb="8">
      <t>クミアイ</t>
    </rPh>
    <phoneticPr fontId="10"/>
  </si>
  <si>
    <t>公益法人</t>
    <rPh sb="0" eb="2">
      <t>コウエキ</t>
    </rPh>
    <rPh sb="2" eb="4">
      <t>ホウジン</t>
    </rPh>
    <phoneticPr fontId="10"/>
  </si>
  <si>
    <t>医療法人</t>
    <rPh sb="0" eb="2">
      <t>イリョウ</t>
    </rPh>
    <rPh sb="2" eb="4">
      <t>ホウジン</t>
    </rPh>
    <phoneticPr fontId="10"/>
  </si>
  <si>
    <t>私立学校法人</t>
    <rPh sb="0" eb="2">
      <t>シリツ</t>
    </rPh>
    <rPh sb="2" eb="4">
      <t>ガッコウ</t>
    </rPh>
    <rPh sb="4" eb="6">
      <t>ホウジン</t>
    </rPh>
    <phoneticPr fontId="10"/>
  </si>
  <si>
    <t>社会福祉法人</t>
    <rPh sb="0" eb="2">
      <t>シャカイ</t>
    </rPh>
    <rPh sb="2" eb="4">
      <t>フクシ</t>
    </rPh>
    <rPh sb="4" eb="6">
      <t>ホウジン</t>
    </rPh>
    <phoneticPr fontId="10"/>
  </si>
  <si>
    <t>医療生協</t>
    <rPh sb="0" eb="2">
      <t>イリョウ</t>
    </rPh>
    <rPh sb="2" eb="4">
      <t>セイキョウ</t>
    </rPh>
    <phoneticPr fontId="10"/>
  </si>
  <si>
    <t>会社</t>
    <rPh sb="0" eb="2">
      <t>カイシャ</t>
    </rPh>
    <phoneticPr fontId="10"/>
  </si>
  <si>
    <t>その他の法人</t>
    <rPh sb="2" eb="3">
      <t>タ</t>
    </rPh>
    <rPh sb="4" eb="6">
      <t>ホウジン</t>
    </rPh>
    <phoneticPr fontId="10"/>
  </si>
  <si>
    <t>個人</t>
    <rPh sb="0" eb="2">
      <t>コジン</t>
    </rPh>
    <phoneticPr fontId="10"/>
  </si>
  <si>
    <t>区〇〇部</t>
    <rPh sb="3" eb="4">
      <t>ブ</t>
    </rPh>
    <phoneticPr fontId="15"/>
  </si>
  <si>
    <t>〇〇区</t>
    <rPh sb="2" eb="3">
      <t>ク</t>
    </rPh>
    <phoneticPr fontId="15"/>
  </si>
  <si>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5"/>
  </si>
  <si>
    <t>医療法人社団おきの会 旗の台病院</t>
    <phoneticPr fontId="15"/>
  </si>
  <si>
    <t>医療法人社団東京巨樹の会 東京品川病院</t>
    <phoneticPr fontId="15"/>
  </si>
  <si>
    <t>医療法人社団有仁会 阿部病院</t>
    <phoneticPr fontId="15"/>
  </si>
  <si>
    <t>昭和大学病院附属東病院</t>
    <phoneticPr fontId="15"/>
  </si>
  <si>
    <t>医療法人財団岩井医療財団 稲波脊椎・関節病院</t>
    <phoneticPr fontId="15"/>
  </si>
  <si>
    <t>公益財団法人河野臨牀医学研究所附属第三北品川病院</t>
    <phoneticPr fontId="15"/>
  </si>
  <si>
    <t>医療法人財団佐花会大井中央病院</t>
    <phoneticPr fontId="15"/>
  </si>
  <si>
    <t>ＮＴＴ東日本関東病院</t>
    <phoneticPr fontId="15"/>
  </si>
  <si>
    <t>医療法人社団冠心会大崎病院東京ハートセンター</t>
    <phoneticPr fontId="15"/>
  </si>
  <si>
    <t>五反田リハビリテーション病院</t>
    <phoneticPr fontId="15"/>
  </si>
  <si>
    <t>昭和大学病院</t>
    <phoneticPr fontId="15"/>
  </si>
  <si>
    <t>いすゞ病院</t>
    <phoneticPr fontId="15"/>
  </si>
  <si>
    <t>医療法人社団静恒会 本多病院</t>
    <phoneticPr fontId="15"/>
  </si>
  <si>
    <t>医療法人社団秀輝会 目蒲病院</t>
    <phoneticPr fontId="15"/>
  </si>
  <si>
    <t>医療法人社団七仁会 田園調布中央病院</t>
    <phoneticPr fontId="15"/>
  </si>
  <si>
    <t>東邦大学医療センター大森病院</t>
    <phoneticPr fontId="15"/>
  </si>
  <si>
    <t>医療法人社団善春会 若葉眼科病院</t>
    <phoneticPr fontId="15"/>
  </si>
  <si>
    <t>医療法人社団京浜会 新京浜病院</t>
    <phoneticPr fontId="15"/>
  </si>
  <si>
    <t>東京ちどり病院</t>
    <phoneticPr fontId="15"/>
  </si>
  <si>
    <t>医療法人社団松和会 池上総合病院</t>
    <phoneticPr fontId="15"/>
  </si>
  <si>
    <t>日本赤十字社東京都支部大森赤十字病院</t>
    <phoneticPr fontId="15"/>
  </si>
  <si>
    <t>昭和大学歯科病院</t>
    <phoneticPr fontId="15"/>
  </si>
  <si>
    <t>蒲田リハビリテーション病院</t>
    <phoneticPr fontId="15"/>
  </si>
  <si>
    <t>医療法人社団渡辺病院</t>
    <phoneticPr fontId="15"/>
  </si>
  <si>
    <t>高野病院</t>
    <phoneticPr fontId="15"/>
  </si>
  <si>
    <t>大田病院</t>
    <phoneticPr fontId="15"/>
  </si>
  <si>
    <t>医療法人財団中島記念会 大森山王病院</t>
    <phoneticPr fontId="15"/>
  </si>
  <si>
    <t>独立行政法人労働者健康安全機構東京労災病院</t>
    <phoneticPr fontId="15"/>
  </si>
  <si>
    <t>拠点</t>
    <phoneticPr fontId="15"/>
  </si>
  <si>
    <t>標準</t>
    <phoneticPr fontId="15"/>
  </si>
  <si>
    <t>区中央部</t>
    <rPh sb="1" eb="3">
      <t>チュウオウ</t>
    </rPh>
    <rPh sb="3" eb="4">
      <t>ブ</t>
    </rPh>
    <phoneticPr fontId="15"/>
  </si>
  <si>
    <t>千代田区</t>
    <rPh sb="0" eb="3">
      <t>チヨダ</t>
    </rPh>
    <rPh sb="3" eb="4">
      <t>ク</t>
    </rPh>
    <phoneticPr fontId="15"/>
  </si>
  <si>
    <t>計</t>
    <rPh sb="0" eb="1">
      <t>ケイ</t>
    </rPh>
    <phoneticPr fontId="15"/>
  </si>
  <si>
    <t>計</t>
  </si>
  <si>
    <t>区南部</t>
    <phoneticPr fontId="15"/>
  </si>
  <si>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</si>
  <si>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</si>
  <si>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</si>
  <si>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</si>
  <si>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</si>
  <si>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</si>
  <si>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</si>
  <si>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</si>
  <si>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</si>
  <si>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</si>
  <si>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</si>
  <si>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</si>
  <si>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5"/>
  </si>
  <si>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5"/>
  </si>
  <si>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5"/>
  </si>
  <si>
    <t>公立</t>
  </si>
  <si>
    <t>公立・公的</t>
    <rPh sb="0" eb="2">
      <t>コウリツ</t>
    </rPh>
    <rPh sb="3" eb="5">
      <t>コウテキ</t>
    </rPh>
    <phoneticPr fontId="15"/>
  </si>
  <si>
    <t>小計</t>
    <rPh sb="0" eb="2">
      <t>ショウケイ</t>
    </rPh>
    <phoneticPr fontId="15"/>
  </si>
  <si>
    <t>小計</t>
    <rPh sb="0" eb="2">
      <t>ショウケイ</t>
    </rPh>
    <phoneticPr fontId="15"/>
  </si>
  <si>
    <t>島しょ</t>
    <phoneticPr fontId="15"/>
  </si>
  <si>
    <t>設置主体
（リストから選択）</t>
    <rPh sb="0" eb="2">
      <t>セッチ</t>
    </rPh>
    <rPh sb="2" eb="4">
      <t>シュタイ</t>
    </rPh>
    <rPh sb="11" eb="13">
      <t>センタク</t>
    </rPh>
    <phoneticPr fontId="15"/>
  </si>
  <si>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5"/>
  </si>
  <si>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5"/>
  </si>
  <si>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5"/>
  </si>
  <si>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5"/>
  </si>
  <si>
    <r>
      <rPr>
        <b/>
        <sz val="14"/>
        <color theme="10"/>
        <rFont val="Yu Gothic"/>
        <family val="3"/>
        <charset val="128"/>
        <scheme val="minor"/>
      </rPr>
      <t>　　</t>
    </r>
    <r>
      <rPr>
        <b/>
        <u/>
        <sz val="14"/>
        <color theme="10"/>
        <rFont val="Yu Gothic"/>
        <family val="3"/>
        <charset val="128"/>
        <scheme val="minor"/>
      </rPr>
      <t>https://www.byosho.metro.tokyo.lg.jp/2017/index.html</t>
    </r>
    <phoneticPr fontId="15"/>
  </si>
  <si>
    <t>11301009</t>
  </si>
  <si>
    <t>11301053</t>
  </si>
  <si>
    <t>11301055</t>
  </si>
  <si>
    <t>11301058</t>
  </si>
  <si>
    <t>東京医科歯科大学病院</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</si>
  <si>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</si>
  <si>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</si>
  <si>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</si>
  <si>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</si>
  <si>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</si>
  <si>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</si>
  <si>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</si>
  <si>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</si>
  <si>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</si>
  <si>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</si>
  <si>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</si>
  <si>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</si>
  <si>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</si>
  <si>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</si>
  <si>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</si>
  <si>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</si>
  <si>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</si>
  <si>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</si>
  <si>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</si>
  <si>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</si>
  <si>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</si>
  <si>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</si>
  <si>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</si>
  <si>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</si>
  <si>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</si>
  <si>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</si>
  <si>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</si>
  <si>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</si>
  <si>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</si>
  <si>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</si>
  <si>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</si>
  <si>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</si>
  <si>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</si>
  <si>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</si>
  <si>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</si>
  <si>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</si>
  <si>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</si>
  <si>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</si>
  <si>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</si>
  <si>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</si>
  <si>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</si>
  <si>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5"/>
  </si>
  <si>
    <t>〇〇区</t>
    <rPh sb="2" eb="3">
      <t>ク</t>
    </rPh>
    <phoneticPr fontId="15"/>
  </si>
  <si>
    <t>医療法人社団〇〇会　〇〇病院</t>
    <rPh sb="4" eb="6">
      <t>シャダン</t>
    </rPh>
    <rPh sb="8" eb="9">
      <t>カイ</t>
    </rPh>
    <phoneticPr fontId="15"/>
  </si>
  <si>
    <t>医療法人社団〇〇会　〇〇病院</t>
    <rPh sb="0" eb="2">
      <t>イリョウ</t>
    </rPh>
    <rPh sb="2" eb="4">
      <t>ホウジン</t>
    </rPh>
    <rPh sb="4" eb="6">
      <t>シャダン</t>
    </rPh>
    <rPh sb="8" eb="9">
      <t>カイ</t>
    </rPh>
    <rPh sb="12" eb="14">
      <t>ビョウイン</t>
    </rPh>
    <phoneticPr fontId="15"/>
  </si>
  <si>
    <t>連携</t>
    <rPh sb="0" eb="2">
      <t>レンケイ</t>
    </rPh>
    <phoneticPr fontId="15"/>
  </si>
  <si>
    <t>○</t>
    <phoneticPr fontId="15"/>
  </si>
  <si>
    <t>民営</t>
    <rPh sb="0" eb="2">
      <t>ミンエイ</t>
    </rPh>
    <phoneticPr fontId="15"/>
  </si>
  <si>
    <t>医療型障害児入所施設</t>
  </si>
  <si>
    <t>その他の法人</t>
    <rPh sb="2" eb="3">
      <t>タ</t>
    </rPh>
    <rPh sb="4" eb="6">
      <t>ホウジン</t>
    </rPh>
    <phoneticPr fontId="8"/>
  </si>
  <si>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</si>
  <si>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</si>
  <si>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</si>
  <si>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</si>
  <si>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</si>
  <si>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</si>
  <si>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</si>
  <si>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</si>
  <si>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</si>
  <si>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</si>
  <si>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</si>
  <si>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</si>
  <si>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</si>
  <si>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</si>
  <si>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5"/>
  </si>
  <si>
    <t>独)地域医療機能推進機構</t>
  </si>
  <si>
    <t>許可病床２３０床の内、５床は宿泊ドッグ用に</t>
  </si>
  <si>
    <t>使用しています。</t>
  </si>
  <si>
    <t>岡本病院</t>
    <phoneticPr fontId="15"/>
  </si>
  <si>
    <t>高度</t>
  </si>
  <si>
    <t>中核</t>
  </si>
  <si>
    <t>医療法人啓仁会 吉祥寺南病院</t>
  </si>
  <si>
    <t>地域</t>
  </si>
  <si>
    <t>済生会</t>
  </si>
  <si>
    <t>国立大学法人</t>
  </si>
  <si>
    <t>H29年急性期100床は回復期100床の誤り。</t>
  </si>
  <si>
    <t>HCU4床再開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</si>
  <si>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</si>
  <si>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</si>
  <si>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</si>
  <si>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</si>
  <si>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</si>
  <si>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</si>
  <si>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5"/>
  </si>
  <si>
    <t>都道府県</t>
  </si>
  <si>
    <t>会社</t>
  </si>
  <si>
    <t>医療法人</t>
    <rPh sb="0" eb="2">
      <t>イリョウ</t>
    </rPh>
    <rPh sb="2" eb="4">
      <t>ホウジン</t>
    </rPh>
    <phoneticPr fontId="9"/>
  </si>
  <si>
    <t>医療法人</t>
    <rPh sb="0" eb="2">
      <t>イリョウ</t>
    </rPh>
    <rPh sb="2" eb="4">
      <t>ホウジン</t>
    </rPh>
    <phoneticPr fontId="7"/>
  </si>
  <si>
    <t>医療法人</t>
    <rPh sb="0" eb="2">
      <t>イリョウ</t>
    </rPh>
    <rPh sb="2" eb="4">
      <t>ホウジン</t>
    </rPh>
    <phoneticPr fontId="14"/>
  </si>
  <si>
    <t>社会福祉法人</t>
    <rPh sb="0" eb="2">
      <t>シャカイ</t>
    </rPh>
    <rPh sb="2" eb="4">
      <t>フクシ</t>
    </rPh>
    <rPh sb="4" eb="6">
      <t>ホウジン</t>
    </rPh>
    <phoneticPr fontId="14"/>
  </si>
  <si>
    <t>医療法人社団武蔵野会 世田谷神経内科病院</t>
    <rPh sb="6" eb="10">
      <t>ムサシノカイ</t>
    </rPh>
    <phoneticPr fontId="14"/>
  </si>
  <si>
    <t>2022（令和4）年4月1日より法人名を
変更いたしました
（旧：青葉会　→　新：武蔵野会）</t>
    <phoneticPr fontId="15"/>
  </si>
  <si>
    <t>会社</t>
    <rPh sb="0" eb="2">
      <t>カイシャ</t>
    </rPh>
    <phoneticPr fontId="9"/>
  </si>
  <si>
    <t>○</t>
    <phoneticPr fontId="15"/>
  </si>
  <si>
    <t>都道府県</t>
    <rPh sb="0" eb="4">
      <t>トドウフケン</t>
    </rPh>
    <phoneticPr fontId="9"/>
  </si>
  <si>
    <t>市町村</t>
    <rPh sb="0" eb="3">
      <t>シチョウソン</t>
    </rPh>
    <phoneticPr fontId="9"/>
  </si>
  <si>
    <t>その他の法人</t>
    <rPh sb="2" eb="3">
      <t>タ</t>
    </rPh>
    <rPh sb="4" eb="6">
      <t>ホウジン</t>
    </rPh>
    <phoneticPr fontId="9"/>
  </si>
  <si>
    <t>独)国立病院機構</t>
    <rPh sb="0" eb="1">
      <t>ドク</t>
    </rPh>
    <rPh sb="2" eb="4">
      <t>コクリツ</t>
    </rPh>
    <rPh sb="4" eb="6">
      <t>ビョウイン</t>
    </rPh>
    <rPh sb="6" eb="8">
      <t>キコウ</t>
    </rPh>
    <phoneticPr fontId="9"/>
  </si>
  <si>
    <t>コロナ後方支援病床２０床</t>
    <phoneticPr fontId="15"/>
  </si>
  <si>
    <t>私立学校法人</t>
    <rPh sb="0" eb="2">
      <t>シリツ</t>
    </rPh>
    <rPh sb="2" eb="4">
      <t>ガッコウ</t>
    </rPh>
    <rPh sb="4" eb="6">
      <t>ホウジン</t>
    </rPh>
    <phoneticPr fontId="9"/>
  </si>
  <si>
    <t>標準</t>
    <rPh sb="0" eb="2">
      <t>ヒョウジュン</t>
    </rPh>
    <phoneticPr fontId="14"/>
  </si>
  <si>
    <t>中核</t>
    <rPh sb="0" eb="2">
      <t>チュウカク</t>
    </rPh>
    <phoneticPr fontId="14"/>
  </si>
  <si>
    <t>地域</t>
    <rPh sb="0" eb="2">
      <t>チイキ</t>
    </rPh>
    <phoneticPr fontId="14"/>
  </si>
  <si>
    <t>準会員</t>
    <rPh sb="0" eb="3">
      <t>ジュンカイイン</t>
    </rPh>
    <phoneticPr fontId="14"/>
  </si>
  <si>
    <t>総合</t>
    <rPh sb="0" eb="2">
      <t>ソウゴウ</t>
    </rPh>
    <phoneticPr fontId="14"/>
  </si>
  <si>
    <t>連携</t>
    <rPh sb="0" eb="2">
      <t>レンケイ</t>
    </rPh>
    <phoneticPr fontId="14"/>
  </si>
  <si>
    <t>医療生協</t>
    <rPh sb="0" eb="2">
      <t>イリョウ</t>
    </rPh>
    <rPh sb="2" eb="4">
      <t>セイキョウ</t>
    </rPh>
    <phoneticPr fontId="9"/>
  </si>
  <si>
    <t>公益法人</t>
    <rPh sb="0" eb="2">
      <t>コウエキ</t>
    </rPh>
    <rPh sb="2" eb="4">
      <t>ホウジン</t>
    </rPh>
    <phoneticPr fontId="9"/>
  </si>
  <si>
    <t>拠点</t>
    <rPh sb="0" eb="2">
      <t>キョテン</t>
    </rPh>
    <phoneticPr fontId="14"/>
  </si>
  <si>
    <t>私立学校法人</t>
    <rPh sb="0" eb="2">
      <t>シリツ</t>
    </rPh>
    <rPh sb="2" eb="4">
      <t>ガッコウ</t>
    </rPh>
    <rPh sb="4" eb="6">
      <t>ホウジン</t>
    </rPh>
    <phoneticPr fontId="41"/>
  </si>
  <si>
    <t>協力</t>
    <rPh sb="0" eb="2">
      <t>キョウリョク</t>
    </rPh>
    <phoneticPr fontId="14"/>
  </si>
  <si>
    <t>独)地域医療機能推進機構</t>
    <rPh sb="0" eb="1">
      <t>ドク</t>
    </rPh>
    <rPh sb="2" eb="4">
      <t>チイキ</t>
    </rPh>
    <rPh sb="4" eb="6">
      <t>イリョウ</t>
    </rPh>
    <rPh sb="6" eb="8">
      <t>キノウ</t>
    </rPh>
    <rPh sb="8" eb="10">
      <t>スイシン</t>
    </rPh>
    <rPh sb="10" eb="12">
      <t>キコウ</t>
    </rPh>
    <phoneticPr fontId="9"/>
  </si>
  <si>
    <t>令和2年度はコロナ禍によるクラスター発生があり、稼働率の低下が発生した。通常は95％以上の稼働率。</t>
    <phoneticPr fontId="15"/>
  </si>
  <si>
    <t>独)労働者健康安全機構</t>
    <rPh sb="0" eb="1">
      <t>ドク</t>
    </rPh>
    <rPh sb="2" eb="5">
      <t>ロウドウシャ</t>
    </rPh>
    <rPh sb="5" eb="7">
      <t>ケンコウ</t>
    </rPh>
    <rPh sb="7" eb="9">
      <t>アンゼン</t>
    </rPh>
    <rPh sb="9" eb="11">
      <t>キコウ</t>
    </rPh>
    <phoneticPr fontId="9"/>
  </si>
  <si>
    <t>社会福祉法人</t>
    <rPh sb="0" eb="2">
      <t>シャカイ</t>
    </rPh>
    <rPh sb="2" eb="4">
      <t>フクシ</t>
    </rPh>
    <rPh sb="4" eb="6">
      <t>ホウジン</t>
    </rPh>
    <phoneticPr fontId="8"/>
  </si>
  <si>
    <t>私立学校法人</t>
    <rPh sb="0" eb="2">
      <t>シリツ</t>
    </rPh>
    <rPh sb="2" eb="4">
      <t>ガッコウ</t>
    </rPh>
    <rPh sb="4" eb="6">
      <t>ホウジン</t>
    </rPh>
    <phoneticPr fontId="8"/>
  </si>
  <si>
    <t>医療法人</t>
    <rPh sb="0" eb="2">
      <t>イリョウ</t>
    </rPh>
    <rPh sb="2" eb="4">
      <t>ホウジン</t>
    </rPh>
    <phoneticPr fontId="8"/>
  </si>
  <si>
    <t>独)国立病院機構</t>
    <rPh sb="0" eb="1">
      <t>ドク</t>
    </rPh>
    <rPh sb="2" eb="4">
      <t>コクリツ</t>
    </rPh>
    <rPh sb="4" eb="6">
      <t>ビョウイン</t>
    </rPh>
    <rPh sb="6" eb="8">
      <t>キコウ</t>
    </rPh>
    <phoneticPr fontId="8"/>
  </si>
  <si>
    <t>公益法人</t>
    <rPh sb="0" eb="2">
      <t>コウエキ</t>
    </rPh>
    <rPh sb="2" eb="4">
      <t>ホウジン</t>
    </rPh>
    <phoneticPr fontId="8"/>
  </si>
  <si>
    <t>地域</t>
    <rPh sb="0" eb="2">
      <t>チイキ</t>
    </rPh>
    <phoneticPr fontId="13"/>
  </si>
  <si>
    <t>社会医療法人社団東京巨樹の会 東京品川病院</t>
    <rPh sb="0" eb="2">
      <t>シャカイ</t>
    </rPh>
    <phoneticPr fontId="13"/>
  </si>
  <si>
    <t>連携</t>
    <rPh sb="0" eb="2">
      <t>レンケイ</t>
    </rPh>
    <phoneticPr fontId="13"/>
  </si>
  <si>
    <t>日赤</t>
    <rPh sb="0" eb="2">
      <t>ニッセキ</t>
    </rPh>
    <phoneticPr fontId="8"/>
  </si>
  <si>
    <t>令和５年度に在宅療養支援病院とする予定</t>
    <phoneticPr fontId="15"/>
  </si>
  <si>
    <t>社会医療法人社団正志会 
荒木記念東京リバーサイド病院</t>
  </si>
  <si>
    <t>連携</t>
    <rPh sb="0" eb="2">
      <t>レンケイ</t>
    </rPh>
    <phoneticPr fontId="12"/>
  </si>
  <si>
    <t>地域</t>
    <rPh sb="0" eb="2">
      <t>チイキ</t>
    </rPh>
    <phoneticPr fontId="12"/>
  </si>
  <si>
    <t>私立学校法人</t>
    <rPh sb="0" eb="2">
      <t>シリツ</t>
    </rPh>
    <rPh sb="2" eb="4">
      <t>ガッコウ</t>
    </rPh>
    <rPh sb="4" eb="6">
      <t>ホウジン</t>
    </rPh>
    <phoneticPr fontId="7"/>
  </si>
  <si>
    <t>市町村</t>
    <rPh sb="0" eb="3">
      <t>シチョウソン</t>
    </rPh>
    <phoneticPr fontId="22"/>
  </si>
  <si>
    <t>特定</t>
    <rPh sb="0" eb="2">
      <t>トクテイ</t>
    </rPh>
    <phoneticPr fontId="7"/>
  </si>
  <si>
    <t>中核</t>
    <rPh sb="0" eb="2">
      <t>チュウカク</t>
    </rPh>
    <phoneticPr fontId="7"/>
  </si>
  <si>
    <t>連携</t>
    <rPh sb="0" eb="2">
      <t>レンケイ</t>
    </rPh>
    <phoneticPr fontId="7"/>
  </si>
  <si>
    <t>国</t>
    <rPh sb="0" eb="1">
      <t>クニ</t>
    </rPh>
    <phoneticPr fontId="7"/>
  </si>
  <si>
    <t>市町村</t>
    <rPh sb="0" eb="3">
      <t>シチョウソン</t>
    </rPh>
    <phoneticPr fontId="7"/>
  </si>
  <si>
    <t>個人</t>
    <rPh sb="0" eb="2">
      <t>コジン</t>
    </rPh>
    <phoneticPr fontId="7"/>
  </si>
  <si>
    <t>公益法人</t>
    <rPh sb="0" eb="2">
      <t>コウエキ</t>
    </rPh>
    <rPh sb="2" eb="4">
      <t>ホウジン</t>
    </rPh>
    <phoneticPr fontId="7"/>
  </si>
  <si>
    <t>国民健康保険組合</t>
    <rPh sb="0" eb="2">
      <t>コクミン</t>
    </rPh>
    <rPh sb="2" eb="4">
      <t>ケンコウ</t>
    </rPh>
    <rPh sb="4" eb="6">
      <t>ホケン</t>
    </rPh>
    <rPh sb="6" eb="8">
      <t>クミアイ</t>
    </rPh>
    <phoneticPr fontId="7"/>
  </si>
  <si>
    <t>その他の法人</t>
    <rPh sb="2" eb="3">
      <t>タ</t>
    </rPh>
    <rPh sb="4" eb="6">
      <t>ホウジン</t>
    </rPh>
    <phoneticPr fontId="7"/>
  </si>
  <si>
    <t>コロナ病床について、重点医療機関として17床の届け出を行っています。また、この17床の運用に伴い10床の休床を行っています。</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phoneticPr fontId="15"/>
  </si>
  <si>
    <t>日赤</t>
    <rPh sb="0" eb="2">
      <t>ニッセキ</t>
    </rPh>
    <phoneticPr fontId="7"/>
  </si>
  <si>
    <t>会社</t>
    <rPh sb="0" eb="2">
      <t>カイシャ</t>
    </rPh>
    <phoneticPr fontId="7"/>
  </si>
  <si>
    <t>社会福祉法人</t>
    <rPh sb="0" eb="2">
      <t>シャカイ</t>
    </rPh>
    <rPh sb="2" eb="4">
      <t>フクシ</t>
    </rPh>
    <rPh sb="4" eb="6">
      <t>ホウジン</t>
    </rPh>
    <phoneticPr fontId="7"/>
  </si>
  <si>
    <t>共済組合及びその連合会</t>
    <rPh sb="0" eb="2">
      <t>キョウサイ</t>
    </rPh>
    <rPh sb="2" eb="4">
      <t>クミア</t>
    </rPh>
    <rPh sb="4" eb="5">
      <t>オヨ</t>
    </rPh>
    <rPh sb="8" eb="11">
      <t>レンゴウカイ</t>
    </rPh>
    <phoneticPr fontId="7"/>
  </si>
  <si>
    <t>協力</t>
    <rPh sb="0" eb="2">
      <t>キョウリョク</t>
    </rPh>
    <phoneticPr fontId="12"/>
  </si>
  <si>
    <t>都</t>
    <rPh sb="0" eb="1">
      <t>ト</t>
    </rPh>
    <phoneticPr fontId="12"/>
  </si>
  <si>
    <t>社会福祉法人</t>
    <rPh sb="0" eb="6">
      <t>シャカイフクシホウジン</t>
    </rPh>
    <phoneticPr fontId="12"/>
  </si>
  <si>
    <t>医療法人</t>
    <rPh sb="0" eb="2">
      <t>イリョウ</t>
    </rPh>
    <rPh sb="2" eb="4">
      <t>ホウジン</t>
    </rPh>
    <phoneticPr fontId="12"/>
  </si>
  <si>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5"/>
  </si>
  <si>
    <t>独)地域医療機能推進機構</t>
    <rPh sb="0" eb="1">
      <t>ドク</t>
    </rPh>
    <rPh sb="2" eb="4">
      <t>チイキ</t>
    </rPh>
    <rPh sb="4" eb="6">
      <t>イリョウ</t>
    </rPh>
    <rPh sb="6" eb="8">
      <t>キノウ</t>
    </rPh>
    <rPh sb="8" eb="10">
      <t>スイシン</t>
    </rPh>
    <rPh sb="10" eb="12">
      <t>キコウ</t>
    </rPh>
    <phoneticPr fontId="7"/>
  </si>
  <si>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</si>
  <si>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5"/>
  </si>
  <si>
    <t>旧称：東京腎泌尿器センター大和病院</t>
    <rPh sb="5" eb="6">
      <t>ジン</t>
    </rPh>
    <phoneticPr fontId="15"/>
  </si>
  <si>
    <t>医療法人社団旗の台病院 旗の台病院</t>
    <rPh sb="6" eb="7">
      <t>ハタ</t>
    </rPh>
    <rPh sb="8" eb="11">
      <t>ダイビョウイン</t>
    </rPh>
    <phoneticPr fontId="13"/>
  </si>
  <si>
    <t>医療法人社団仁幸会　扇大橋病院</t>
  </si>
  <si>
    <t>東京女子医科大学附属足立医療センター</t>
    <phoneticPr fontId="15"/>
  </si>
  <si>
    <t>○</t>
    <phoneticPr fontId="15"/>
  </si>
  <si>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</si>
  <si>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</si>
  <si>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</si>
  <si>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</si>
  <si>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</si>
  <si>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</si>
  <si>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</si>
  <si>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</si>
  <si>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</si>
  <si>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t>
    <phoneticPr fontId="15"/>
  </si>
  <si>
    <t>医療法人財団きよせ旭が丘記念病院</t>
    <phoneticPr fontId="15"/>
  </si>
  <si>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5"/>
  </si>
  <si>
    <t>都</t>
    <rPh sb="0" eb="1">
      <t>ト</t>
    </rPh>
    <phoneticPr fontId="15"/>
  </si>
  <si>
    <t>医療法人</t>
    <rPh sb="0" eb="2">
      <t>イリョウ</t>
    </rPh>
    <rPh sb="2" eb="4">
      <t>ホウジン</t>
    </rPh>
    <phoneticPr fontId="5"/>
  </si>
  <si>
    <t>公益法人</t>
    <rPh sb="0" eb="2">
      <t>コウエキ</t>
    </rPh>
    <rPh sb="2" eb="4">
      <t>ホウジン</t>
    </rPh>
    <phoneticPr fontId="5"/>
  </si>
  <si>
    <t>会社</t>
    <rPh sb="0" eb="2">
      <t>カイシャ</t>
    </rPh>
    <phoneticPr fontId="5"/>
  </si>
  <si>
    <t>2024年10月増床分をオープン予定</t>
    <rPh sb="4" eb="5">
      <t>ネン</t>
    </rPh>
    <rPh sb="7" eb="8">
      <t>ガツ</t>
    </rPh>
    <rPh sb="8" eb="10">
      <t>ゾウショウ</t>
    </rPh>
    <rPh sb="10" eb="11">
      <t>ブン</t>
    </rPh>
    <rPh sb="16" eb="18">
      <t>ヨテイ</t>
    </rPh>
    <phoneticPr fontId="9"/>
  </si>
  <si>
    <t>日赤</t>
  </si>
  <si>
    <t>都</t>
    <rPh sb="0" eb="1">
      <t>ト</t>
    </rPh>
    <phoneticPr fontId="15"/>
  </si>
  <si>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2"/>
  </si>
  <si>
    <t>計画しています。当該区域で400床以上、急性期</t>
    <rPh sb="0" eb="2">
      <t>ケイカク</t>
    </rPh>
    <rPh sb="8" eb="10">
      <t>トウガイ</t>
    </rPh>
    <rPh sb="10" eb="12">
      <t>クイキ</t>
    </rPh>
    <rPh sb="16" eb="17">
      <t>トコ</t>
    </rPh>
    <rPh sb="17" eb="19">
      <t>イジョウ</t>
    </rPh>
    <rPh sb="20" eb="23">
      <t>キュウセイキ</t>
    </rPh>
    <phoneticPr fontId="42"/>
  </si>
  <si>
    <t>期機能の病院を検討しています。</t>
    <rPh sb="0" eb="1">
      <t>キ</t>
    </rPh>
    <rPh sb="1" eb="3">
      <t>キノウ</t>
    </rPh>
    <rPh sb="4" eb="6">
      <t>ビョウイン</t>
    </rPh>
    <rPh sb="7" eb="9">
      <t>ケントウ</t>
    </rPh>
    <phoneticPr fontId="42"/>
  </si>
  <si>
    <t>○</t>
    <phoneticPr fontId="15"/>
  </si>
  <si>
    <t>○</t>
    <phoneticPr fontId="15"/>
  </si>
  <si>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5"/>
  </si>
  <si>
    <t>医療法人</t>
    <rPh sb="0" eb="2">
      <t>イリョウ</t>
    </rPh>
    <rPh sb="2" eb="4">
      <t>ホウジン</t>
    </rPh>
    <phoneticPr fontId="3"/>
  </si>
  <si>
    <t xml:space="preserve"> </t>
  </si>
  <si>
    <t>連携</t>
    <rPh sb="0" eb="2">
      <t>レンケイ</t>
    </rPh>
    <phoneticPr fontId="9"/>
  </si>
  <si>
    <t>一般25床：緩和ケア病棟（放射線治療なし）</t>
    <rPh sb="0" eb="2">
      <t>イッパン</t>
    </rPh>
    <rPh sb="4" eb="5">
      <t>ユカ</t>
    </rPh>
    <rPh sb="6" eb="8">
      <t>カンワ</t>
    </rPh>
    <rPh sb="10" eb="12">
      <t>ビョウトウ</t>
    </rPh>
    <rPh sb="13" eb="16">
      <t>ホウシャセン</t>
    </rPh>
    <rPh sb="16" eb="18">
      <t>チリョウ</t>
    </rPh>
    <phoneticPr fontId="9"/>
  </si>
  <si>
    <t>医療法人社団久遠会 みずほ病院</t>
  </si>
  <si>
    <t>救命</t>
    <rPh sb="0" eb="2">
      <t>キュウメイ</t>
    </rPh>
    <phoneticPr fontId="9"/>
  </si>
  <si>
    <t>総合</t>
    <rPh sb="0" eb="2">
      <t>ソウゴウ</t>
    </rPh>
    <phoneticPr fontId="9"/>
  </si>
  <si>
    <t>国</t>
    <rPh sb="0" eb="1">
      <t>クニ</t>
    </rPh>
    <phoneticPr fontId="9"/>
  </si>
  <si>
    <t>医療法人</t>
    <rPh sb="0" eb="2">
      <t>イリョウ</t>
    </rPh>
    <rPh sb="2" eb="4">
      <t>ホウジン</t>
    </rPh>
    <phoneticPr fontId="4"/>
  </si>
  <si>
    <t>令和5年度以降の病床機能再編支援事業申請予定</t>
    <phoneticPr fontId="15"/>
  </si>
  <si>
    <t>○</t>
    <phoneticPr fontId="15"/>
  </si>
  <si>
    <t>◆各医療機関の2025年に向けた対応方針（病院）</t>
    <rPh sb="21" eb="23">
      <t>ビョウイン</t>
    </rPh>
    <phoneticPr fontId="15"/>
  </si>
  <si>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5"/>
  </si>
  <si>
    <t>都</t>
    <rPh sb="0" eb="1">
      <t>ト</t>
    </rPh>
    <phoneticPr fontId="15"/>
  </si>
  <si>
    <t>高度急性期</t>
    <rPh sb="0" eb="2">
      <t>コウド</t>
    </rPh>
    <rPh sb="2" eb="5">
      <t>キュウセイキ</t>
    </rPh>
    <phoneticPr fontId="15"/>
  </si>
  <si>
    <t>R4.9</t>
    <phoneticPr fontId="15"/>
  </si>
  <si>
    <t>小計</t>
    <rPh sb="0" eb="2">
      <t>ショウケイ</t>
    </rPh>
    <phoneticPr fontId="15"/>
  </si>
  <si>
    <t>医療法人社団武蔵野会一橋病院</t>
    <rPh sb="6" eb="10">
      <t>ムサシノカイ</t>
    </rPh>
    <phoneticPr fontId="12"/>
  </si>
  <si>
    <t>2024年に療養病床新築移転計画あり</t>
    <phoneticPr fontId="15"/>
  </si>
  <si>
    <t>急性期に結核2床を含む</t>
    <phoneticPr fontId="15"/>
  </si>
  <si>
    <t>回復期機能は地域包括病棟</t>
    <phoneticPr fontId="15"/>
  </si>
  <si>
    <t>精神病床130床　⇒　89</t>
    <phoneticPr fontId="15"/>
  </si>
  <si>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5"/>
  </si>
  <si>
    <t>令和4年8月に介護医療院に転換済み</t>
    <rPh sb="3" eb="4">
      <t>ネン</t>
    </rPh>
    <rPh sb="5" eb="6">
      <t>ガツ</t>
    </rPh>
    <rPh sb="7" eb="9">
      <t>カイゴ</t>
    </rPh>
    <rPh sb="9" eb="11">
      <t>イリョウ</t>
    </rPh>
    <rPh sb="11" eb="12">
      <t>イン</t>
    </rPh>
    <rPh sb="13" eb="15">
      <t>テンカン</t>
    </rPh>
    <rPh sb="15" eb="16">
      <t>ズ</t>
    </rPh>
    <phoneticPr fontId="15"/>
  </si>
  <si>
    <t>東京都立荏原病院</t>
    <rPh sb="0" eb="2">
      <t>トウキョウ</t>
    </rPh>
    <rPh sb="2" eb="4">
      <t>トリツ</t>
    </rPh>
    <phoneticPr fontId="15"/>
  </si>
  <si>
    <t>東京都立大久保病院</t>
    <rPh sb="0" eb="2">
      <t>トウキョウ</t>
    </rPh>
    <rPh sb="2" eb="4">
      <t>トリツ</t>
    </rPh>
    <phoneticPr fontId="15"/>
  </si>
  <si>
    <t>東京都立大久保病院</t>
    <rPh sb="0" eb="2">
      <t>トウキョウ</t>
    </rPh>
    <rPh sb="2" eb="4">
      <t>トリツ</t>
    </rPh>
    <rPh sb="4" eb="7">
      <t>オオクボ</t>
    </rPh>
    <phoneticPr fontId="15"/>
  </si>
  <si>
    <t>東京都立豊島病院</t>
    <rPh sb="0" eb="2">
      <t>トウキョウ</t>
    </rPh>
    <rPh sb="2" eb="4">
      <t>トリツ</t>
    </rPh>
    <rPh sb="4" eb="6">
      <t>トシマ</t>
    </rPh>
    <phoneticPr fontId="15"/>
  </si>
  <si>
    <t>東京都立東部地域病院</t>
    <rPh sb="0" eb="2">
      <t>トウキョウ</t>
    </rPh>
    <rPh sb="2" eb="4">
      <t>トリツ</t>
    </rPh>
    <phoneticPr fontId="15"/>
  </si>
  <si>
    <t>東京都立多摩南部地域病院</t>
    <rPh sb="0" eb="2">
      <t>トウキョウ</t>
    </rPh>
    <rPh sb="2" eb="4">
      <t>トリツ</t>
    </rPh>
    <rPh sb="4" eb="6">
      <t>タマ</t>
    </rPh>
    <phoneticPr fontId="15"/>
  </si>
  <si>
    <t>東京都立多摩南部地域病院</t>
    <rPh sb="0" eb="2">
      <t>トウキョウ</t>
    </rPh>
    <rPh sb="2" eb="4">
      <t>トリツ</t>
    </rPh>
    <phoneticPr fontId="15"/>
  </si>
  <si>
    <t>篠原病院</t>
    <phoneticPr fontId="15"/>
  </si>
  <si>
    <t>〇</t>
    <phoneticPr fontId="15"/>
  </si>
  <si>
    <t>2？</t>
    <phoneticPr fontId="15"/>
  </si>
  <si>
    <t>2023（令和５）年４月１日付廃止予定</t>
    <phoneticPr fontId="15"/>
  </si>
  <si>
    <t>令和５年２月より救急告示</t>
    <phoneticPr fontId="15"/>
  </si>
  <si>
    <t>11301459</t>
  </si>
  <si>
    <t>重症心身障害児（者）施設（医療型障害児入所。療養介護）</t>
    <phoneticPr fontId="15"/>
  </si>
  <si>
    <t>11301747</t>
  </si>
  <si>
    <t>連携</t>
    <rPh sb="0" eb="2">
      <t>レンケイ</t>
    </rPh>
    <phoneticPr fontId="8"/>
  </si>
  <si>
    <t>48床の内訳（緩和ケア病棟11床含むが</t>
    <rPh sb="2" eb="3">
      <t>ショウ</t>
    </rPh>
    <rPh sb="4" eb="6">
      <t>ウチワケ</t>
    </rPh>
    <rPh sb="7" eb="9">
      <t>カンワ</t>
    </rPh>
    <rPh sb="11" eb="13">
      <t>ビョウトウ</t>
    </rPh>
    <rPh sb="15" eb="16">
      <t>ショウ</t>
    </rPh>
    <rPh sb="16" eb="17">
      <t>フク</t>
    </rPh>
    <phoneticPr fontId="8"/>
  </si>
  <si>
    <t>統計には入れていない）</t>
    <rPh sb="0" eb="2">
      <t>トウケイ</t>
    </rPh>
    <rPh sb="4" eb="5">
      <t>イ</t>
    </rPh>
    <phoneticPr fontId="8"/>
  </si>
  <si>
    <t>医療法人</t>
    <rPh sb="0" eb="2">
      <t>イリョウ</t>
    </rPh>
    <rPh sb="2" eb="4">
      <t>ホウジン</t>
    </rPh>
    <phoneticPr fontId="2"/>
  </si>
  <si>
    <t>昭和大学歯科病院</t>
    <phoneticPr fontId="15"/>
  </si>
  <si>
    <t>11301111</t>
  </si>
  <si>
    <t>医療法人社団幸隆会　多摩丘陵リハビリテーション病院</t>
    <rPh sb="0" eb="2">
      <t>イリョウ</t>
    </rPh>
    <rPh sb="2" eb="4">
      <t>ホウジン</t>
    </rPh>
    <rPh sb="4" eb="6">
      <t>シャダン</t>
    </rPh>
    <rPh sb="6" eb="7">
      <t>サチ</t>
    </rPh>
    <rPh sb="7" eb="8">
      <t>タカシ</t>
    </rPh>
    <rPh sb="8" eb="9">
      <t>カイ</t>
    </rPh>
    <rPh sb="10" eb="12">
      <t>タマ</t>
    </rPh>
    <rPh sb="12" eb="14">
      <t>キュウリョウ</t>
    </rPh>
    <rPh sb="23" eb="25">
      <t>ビョウイン</t>
    </rPh>
    <phoneticPr fontId="7"/>
  </si>
  <si>
    <t>令和５年5月1日より、「多摩丘陵病院」と</t>
    <rPh sb="5" eb="6">
      <t>ガツ</t>
    </rPh>
    <rPh sb="7" eb="8">
      <t>ニチ</t>
    </rPh>
    <rPh sb="12" eb="14">
      <t>タマ</t>
    </rPh>
    <rPh sb="14" eb="16">
      <t>キュウリョウ</t>
    </rPh>
    <rPh sb="16" eb="18">
      <t>ビョウイン</t>
    </rPh>
    <phoneticPr fontId="15"/>
  </si>
  <si>
    <t>「多摩丘陵リハビリテーション病院」の</t>
    <rPh sb="1" eb="3">
      <t>タマ</t>
    </rPh>
    <rPh sb="3" eb="5">
      <t>キュウリョウ</t>
    </rPh>
    <rPh sb="14" eb="16">
      <t>ビョウイン</t>
    </rPh>
    <phoneticPr fontId="15"/>
  </si>
  <si>
    <t>２病院体制。</t>
    <rPh sb="1" eb="3">
      <t>ビョウイン</t>
    </rPh>
    <rPh sb="3" eb="5">
      <t>タイセイ</t>
    </rPh>
    <phoneticPr fontId="15"/>
  </si>
  <si>
    <t>2024年4月に5床増床に向けて申請中</t>
    <phoneticPr fontId="15"/>
  </si>
  <si>
    <t>2→×</t>
    <phoneticPr fontId="15"/>
  </si>
  <si>
    <t>変更フラグ②
（新規１、変更２）</t>
    <rPh sb="0" eb="2">
      <t>ヘンコウ</t>
    </rPh>
    <rPh sb="8" eb="10">
      <t>シンキ</t>
    </rPh>
    <rPh sb="12" eb="14">
      <t>ヘンコウ</t>
    </rPh>
    <phoneticPr fontId="15"/>
  </si>
  <si>
    <t>令和7年2月法人内移動（60床）も含め89床増床予定</t>
    <phoneticPr fontId="15"/>
  </si>
  <si>
    <t>変更フラグ➀（R5第1回用）</t>
    <rPh sb="0" eb="2">
      <t>ヘンコウ</t>
    </rPh>
    <rPh sb="9" eb="10">
      <t>ダイ</t>
    </rPh>
    <rPh sb="11" eb="12">
      <t>カイ</t>
    </rPh>
    <rPh sb="12" eb="13">
      <t>ヨウ</t>
    </rPh>
    <phoneticPr fontId="15"/>
  </si>
  <si>
    <t>11301254</t>
  </si>
  <si>
    <t>医療法人社団大坪会 三軒茶屋第一病院</t>
    <phoneticPr fontId="15"/>
  </si>
  <si>
    <t>医療法人社団慶成会 よみうりランド慶友病院</t>
    <phoneticPr fontId="15"/>
  </si>
  <si>
    <t>11301306</t>
  </si>
  <si>
    <t>医療法人社団日心会 総合病院一心病院</t>
    <phoneticPr fontId="15"/>
  </si>
  <si>
    <t>医療法人社団回心会ロイヤル病院</t>
    <phoneticPr fontId="15"/>
  </si>
  <si>
    <t>医療法人財団順和会 山王病院</t>
    <phoneticPr fontId="15"/>
  </si>
  <si>
    <t>11301675</t>
  </si>
  <si>
    <t>蒲田リハビリテーション病院</t>
    <phoneticPr fontId="15"/>
  </si>
  <si>
    <t>協力</t>
    <rPh sb="0" eb="1">
      <t>キョウ</t>
    </rPh>
    <rPh sb="1" eb="2">
      <t>チカラ</t>
    </rPh>
    <phoneticPr fontId="15"/>
  </si>
  <si>
    <t>公益法人</t>
    <rPh sb="0" eb="2">
      <t>コウエキ</t>
    </rPh>
    <rPh sb="2" eb="4">
      <t>ホウジン</t>
    </rPh>
    <phoneticPr fontId="3"/>
  </si>
  <si>
    <t>報告未了</t>
    <rPh sb="0" eb="2">
      <t>ホウコク</t>
    </rPh>
    <rPh sb="2" eb="4">
      <t>ミリョウ</t>
    </rPh>
    <phoneticPr fontId="8"/>
  </si>
  <si>
    <t>11301012</t>
  </si>
  <si>
    <t>〇</t>
  </si>
  <si>
    <t>2025年7月頃、在宅療養支援病院と共に地域包括ケア病床8床申請予定</t>
    <phoneticPr fontId="15"/>
  </si>
  <si>
    <t>11301601</t>
  </si>
  <si>
    <t>11301456</t>
  </si>
  <si>
    <t>11301078</t>
  </si>
  <si>
    <t>慶友整形外科脊椎関節病院（旧：足立慶友リハビリテーション病院）</t>
    <rPh sb="13" eb="14">
      <t>キュウ</t>
    </rPh>
    <phoneticPr fontId="15"/>
  </si>
  <si>
    <t>11302003</t>
  </si>
  <si>
    <t>令和5年2月に医療法人名、病院名の変更</t>
    <rPh sb="0" eb="2">
      <t>レイワ</t>
    </rPh>
    <rPh sb="3" eb="4">
      <t>ネン</t>
    </rPh>
    <rPh sb="5" eb="6">
      <t>ガツ</t>
    </rPh>
    <rPh sb="7" eb="12">
      <t>イリョウホウジンメイ</t>
    </rPh>
    <rPh sb="13" eb="16">
      <t>ビョウインメイ</t>
    </rPh>
    <rPh sb="17" eb="19">
      <t>ヘンコウ</t>
    </rPh>
    <phoneticPr fontId="8"/>
  </si>
  <si>
    <t>11301575</t>
  </si>
  <si>
    <t>11301571</t>
  </si>
  <si>
    <t>11301872</t>
  </si>
  <si>
    <t>精神119床→103床となる予定</t>
    <rPh sb="0" eb="2">
      <t>セイシン</t>
    </rPh>
    <rPh sb="5" eb="6">
      <t>ショウ</t>
    </rPh>
    <rPh sb="10" eb="11">
      <t>ショウ</t>
    </rPh>
    <rPh sb="14" eb="16">
      <t>ヨテイ</t>
    </rPh>
    <phoneticPr fontId="15"/>
  </si>
  <si>
    <t>11301599</t>
  </si>
  <si>
    <t>11301665</t>
  </si>
  <si>
    <t>医療法人社団東光会 八王子山王病院</t>
    <phoneticPr fontId="15"/>
  </si>
  <si>
    <t>11301643</t>
  </si>
  <si>
    <t>令和2年7月1日法人合併。実績は令和2年7月～令和3年3月(274日）</t>
    <phoneticPr fontId="15"/>
  </si>
  <si>
    <t>社会福祉法人</t>
    <rPh sb="0" eb="2">
      <t>シャカイ</t>
    </rPh>
    <rPh sb="2" eb="4">
      <t>フクシ</t>
    </rPh>
    <rPh sb="4" eb="6">
      <t>ホウジン</t>
    </rPh>
    <phoneticPr fontId="3"/>
  </si>
  <si>
    <t>11301598</t>
  </si>
  <si>
    <t>11301653</t>
  </si>
  <si>
    <t>令和5年4月1日、医療療養病床135床を108床に
減床、介護医療院36床を56床に増床。</t>
    <phoneticPr fontId="15"/>
  </si>
  <si>
    <t>一般社団法人至誠会第二病院</t>
    <phoneticPr fontId="15"/>
  </si>
  <si>
    <t>11301283</t>
  </si>
  <si>
    <t>標準</t>
    <rPh sb="0" eb="2">
      <t>ヒョウジュン</t>
    </rPh>
    <phoneticPr fontId="8"/>
  </si>
  <si>
    <t>11301476</t>
  </si>
  <si>
    <t>包括ケア病床87床→65床</t>
  </si>
  <si>
    <t>休棟60床は治験で稼働中。</t>
    <phoneticPr fontId="15"/>
  </si>
  <si>
    <t>会社</t>
    <rPh sb="0" eb="2">
      <t>カイシャ</t>
    </rPh>
    <phoneticPr fontId="3"/>
  </si>
  <si>
    <t>11301427</t>
  </si>
  <si>
    <t>11301510</t>
  </si>
  <si>
    <t>R5.11　100床→102床に増床</t>
    <rPh sb="9" eb="10">
      <t>ユカ</t>
    </rPh>
    <rPh sb="14" eb="15">
      <t>ユカ</t>
    </rPh>
    <rPh sb="16" eb="18">
      <t>ゾウショウ</t>
    </rPh>
    <phoneticPr fontId="8"/>
  </si>
  <si>
    <t>R5.12　102床→103床に増床予定</t>
    <rPh sb="9" eb="10">
      <t>ユカ</t>
    </rPh>
    <rPh sb="14" eb="15">
      <t>ユカ</t>
    </rPh>
    <rPh sb="16" eb="18">
      <t>ゾウショウ</t>
    </rPh>
    <rPh sb="18" eb="20">
      <t>ヨテイ</t>
    </rPh>
    <phoneticPr fontId="8"/>
  </si>
  <si>
    <t>11301410</t>
  </si>
  <si>
    <t>11301517</t>
  </si>
  <si>
    <t>医療法人社団洪泳会 第二洪誠病院</t>
    <phoneticPr fontId="15"/>
  </si>
  <si>
    <t>医療法人社団成和会産婦人科病院成増産院</t>
    <phoneticPr fontId="15"/>
  </si>
  <si>
    <t>八王子保健生活協同組合城山病院</t>
    <phoneticPr fontId="15"/>
  </si>
  <si>
    <t>私立学校法人</t>
    <rPh sb="0" eb="2">
      <t>シリツ</t>
    </rPh>
    <rPh sb="2" eb="4">
      <t>ガッコウ</t>
    </rPh>
    <rPh sb="4" eb="6">
      <t>ホウジン</t>
    </rPh>
    <phoneticPr fontId="2"/>
  </si>
  <si>
    <t>東京都立大塚病院</t>
    <phoneticPr fontId="15"/>
  </si>
  <si>
    <t>許可病床（令和6年3月末時点）</t>
    <rPh sb="0" eb="2">
      <t>キョカ</t>
    </rPh>
    <rPh sb="2" eb="4">
      <t>ビョウショウ</t>
    </rPh>
    <rPh sb="11" eb="12">
      <t>マツ</t>
    </rPh>
    <phoneticPr fontId="15"/>
  </si>
  <si>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中段：令和6年3月末時点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</si>
  <si>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※令和5年度第2回地域医療構想調整会議以降に提出のあった病院は水色網掛けセル、変更のあった病院は黄緑色網掛けセル
※上記以前に提出のあった病院（変更含む）は黄色網掛けセル</t>
    <rPh sb="1" eb="3">
      <t>レイワ</t>
    </rPh>
    <rPh sb="4" eb="6">
      <t>ネンド</t>
    </rPh>
    <rPh sb="6" eb="7">
      <t>ダイ</t>
    </rPh>
    <rPh sb="8" eb="9">
      <t>カイ</t>
    </rPh>
    <rPh sb="9" eb="11">
      <t>チイキ</t>
    </rPh>
    <rPh sb="11" eb="13">
      <t>イリョウ</t>
    </rPh>
    <rPh sb="13" eb="15">
      <t>コウソウ</t>
    </rPh>
    <rPh sb="15" eb="17">
      <t>チョウセイ</t>
    </rPh>
    <rPh sb="17" eb="19">
      <t>カイギ</t>
    </rPh>
    <rPh sb="19" eb="21">
      <t>イコウ</t>
    </rPh>
    <rPh sb="22" eb="24">
      <t>テイシュツ</t>
    </rPh>
    <rPh sb="28" eb="30">
      <t>ビョウイン</t>
    </rPh>
    <rPh sb="31" eb="33">
      <t>ミズイロ</t>
    </rPh>
    <rPh sb="33" eb="35">
      <t>アミカ</t>
    </rPh>
    <rPh sb="39" eb="41">
      <t>ヘンコウ</t>
    </rPh>
    <rPh sb="45" eb="47">
      <t>ビョウイン</t>
    </rPh>
    <rPh sb="48" eb="50">
      <t>キミドリ</t>
    </rPh>
    <rPh sb="50" eb="51">
      <t>イロ</t>
    </rPh>
    <rPh sb="51" eb="53">
      <t>アミカ</t>
    </rPh>
    <rPh sb="58" eb="60">
      <t>ジョウキ</t>
    </rPh>
    <rPh sb="60" eb="62">
      <t>イゼン</t>
    </rPh>
    <rPh sb="63" eb="65">
      <t>テイシュツ</t>
    </rPh>
    <rPh sb="69" eb="71">
      <t>ビョウイン</t>
    </rPh>
    <rPh sb="72" eb="74">
      <t>ヘンコウ</t>
    </rPh>
    <rPh sb="74" eb="75">
      <t>フク</t>
    </rPh>
    <rPh sb="78" eb="80">
      <t>キイロ</t>
    </rPh>
    <rPh sb="80" eb="82">
      <t>アミカ</t>
    </rPh>
    <phoneticPr fontId="15"/>
  </si>
  <si>
    <t>医療法人社団碧水会長谷川病院</t>
    <phoneticPr fontId="15"/>
  </si>
  <si>
    <t>医療法人徳洲会 武蔵野徳洲会病院</t>
    <phoneticPr fontId="15"/>
  </si>
  <si>
    <t>東京慈恵会医科大学附属病院</t>
    <phoneticPr fontId="15"/>
  </si>
  <si>
    <t>東京大学医学部附属病院</t>
    <phoneticPr fontId="15"/>
  </si>
  <si>
    <t>医療法人社団弘生会 東都三軒茶屋リハビリテーション病院</t>
    <phoneticPr fontId="15"/>
  </si>
  <si>
    <t>11301529</t>
  </si>
  <si>
    <t>医療法人嬉泉会嬉泉病院</t>
    <phoneticPr fontId="15"/>
  </si>
  <si>
    <t>医療法人社団大坪会 小石川東京病院</t>
    <phoneticPr fontId="15"/>
  </si>
  <si>
    <t>社会医療法人社団 森山医会 森山記念病院</t>
    <phoneticPr fontId="15"/>
  </si>
  <si>
    <t>医療法人社団日岩会 下井病院</t>
    <phoneticPr fontId="15"/>
  </si>
  <si>
    <t>11301594</t>
  </si>
  <si>
    <t>医療法人社団城東桐和会 タムスさくら病院江戸川</t>
    <phoneticPr fontId="15"/>
  </si>
  <si>
    <t>AOI八王子病院</t>
    <phoneticPr fontId="15"/>
  </si>
  <si>
    <t>11301003</t>
  </si>
  <si>
    <t>医療法人財団小畑会浜田病院</t>
    <phoneticPr fontId="15"/>
  </si>
  <si>
    <t>医療法人社団誠志会 誠志会病院</t>
    <phoneticPr fontId="15"/>
  </si>
  <si>
    <t>要）法人および病院の名称変更</t>
    <rPh sb="0" eb="1">
      <t>ヨウ</t>
    </rPh>
    <rPh sb="2" eb="4">
      <t>ホウジン</t>
    </rPh>
    <rPh sb="7" eb="9">
      <t>ビョウイン</t>
    </rPh>
    <rPh sb="10" eb="12">
      <t>メイショウ</t>
    </rPh>
    <rPh sb="12" eb="14">
      <t>ヘンコウ</t>
    </rPh>
    <phoneticPr fontId="15"/>
  </si>
  <si>
    <t>医療法人社団東京せいわ会</t>
    <rPh sb="0" eb="2">
      <t>イリョウ</t>
    </rPh>
    <rPh sb="2" eb="4">
      <t>ホウジン</t>
    </rPh>
    <rPh sb="4" eb="6">
      <t>シャダン</t>
    </rPh>
    <rPh sb="6" eb="8">
      <t>トウキョウ</t>
    </rPh>
    <rPh sb="11" eb="12">
      <t>カイ</t>
    </rPh>
    <phoneticPr fontId="15"/>
  </si>
  <si>
    <t>医療法人社団東京せいわ会おくさわ脳卒中リハビリテーション病院</t>
    <phoneticPr fontId="15"/>
  </si>
  <si>
    <t>11301145</t>
  </si>
  <si>
    <t>・2024年4月1日より精神科病床20床廃止</t>
    <rPh sb="5" eb="6">
      <t>ネン</t>
    </rPh>
    <rPh sb="7" eb="8">
      <t>ガツ</t>
    </rPh>
    <rPh sb="9" eb="10">
      <t>ヒ</t>
    </rPh>
    <rPh sb="12" eb="15">
      <t>セイシンカ</t>
    </rPh>
    <rPh sb="15" eb="17">
      <t>ビョウショウ</t>
    </rPh>
    <rPh sb="19" eb="20">
      <t>ユカ</t>
    </rPh>
    <rPh sb="20" eb="22">
      <t>ハイシ</t>
    </rPh>
    <phoneticPr fontId="15"/>
  </si>
  <si>
    <t>・2025年度結核病床27床廃止予定</t>
    <rPh sb="5" eb="7">
      <t>ネンド</t>
    </rPh>
    <rPh sb="7" eb="9">
      <t>ケッカク</t>
    </rPh>
    <rPh sb="9" eb="11">
      <t>ビョウショウ</t>
    </rPh>
    <rPh sb="13" eb="14">
      <t>ショウ</t>
    </rPh>
    <rPh sb="14" eb="16">
      <t>ハイシ</t>
    </rPh>
    <rPh sb="16" eb="18">
      <t>ヨテイ</t>
    </rPh>
    <phoneticPr fontId="15"/>
  </si>
  <si>
    <t>・2026年1月新病院開院_一般病床494床</t>
    <rPh sb="5" eb="6">
      <t>ネン</t>
    </rPh>
    <rPh sb="7" eb="8">
      <t>ガツ</t>
    </rPh>
    <rPh sb="8" eb="11">
      <t>シンビョウイン</t>
    </rPh>
    <rPh sb="11" eb="13">
      <t>カイイン</t>
    </rPh>
    <rPh sb="14" eb="18">
      <t>イッパンビョウショウ</t>
    </rPh>
    <rPh sb="21" eb="22">
      <t>ユカ</t>
    </rPh>
    <phoneticPr fontId="15"/>
  </si>
  <si>
    <t>11301718</t>
  </si>
  <si>
    <t>医療法人社団三医会 鶴川記念病院</t>
    <phoneticPr fontId="15"/>
  </si>
  <si>
    <t>11301713</t>
  </si>
  <si>
    <t>医療法人社団三医会 鶴川リハビリテーション病院</t>
    <phoneticPr fontId="15"/>
  </si>
  <si>
    <t>医療法人徳洲会 東京西徳洲会病院</t>
    <phoneticPr fontId="15"/>
  </si>
  <si>
    <t>社会福祉法人恩賜財団済生会支部東京都済生会 東京都済生会中央病院</t>
    <phoneticPr fontId="15"/>
  </si>
  <si>
    <t>医療法人社団青雲会北野台病院</t>
    <phoneticPr fontId="15"/>
  </si>
  <si>
    <t>◯</t>
  </si>
  <si>
    <t>国際医療福祉大学三田病院</t>
    <phoneticPr fontId="15"/>
  </si>
  <si>
    <t>杏林大学医学部付属杉並病院</t>
    <phoneticPr fontId="15"/>
  </si>
  <si>
    <t>コロナ病床令和4年9月6日開始、令和5年9月30日終了、以後も感染者入院受け入れ中。</t>
    <phoneticPr fontId="15"/>
  </si>
  <si>
    <t>11301579</t>
  </si>
  <si>
    <t>医社）総風会 江戸川共済病院</t>
    <phoneticPr fontId="15"/>
  </si>
  <si>
    <t>杏林大学医学部付属病院</t>
    <phoneticPr fontId="15"/>
  </si>
  <si>
    <t>医療法人社団埴原会赤羽病院</t>
    <phoneticPr fontId="15"/>
  </si>
  <si>
    <t>11301461</t>
  </si>
  <si>
    <t>医療法人社団福寿会 福寿会足立東部病院</t>
    <phoneticPr fontId="15"/>
  </si>
  <si>
    <t>医療法人社団青葉会 小平中央リハビリテーション病院</t>
    <phoneticPr fontId="15"/>
  </si>
  <si>
    <t>一般財団法人 精神医学研究所 附属東京武蔵野病院</t>
    <phoneticPr fontId="15"/>
  </si>
  <si>
    <t>2024年11月増床分をオープン予定</t>
    <phoneticPr fontId="15"/>
  </si>
  <si>
    <t>医療法人社団明芳会 イムス葛飾ハートセンター</t>
    <phoneticPr fontId="15"/>
  </si>
  <si>
    <t>慶應義塾大学病院</t>
    <phoneticPr fontId="15"/>
  </si>
  <si>
    <t>2023年9月1日　1床増床（311床→312床へ）</t>
    <rPh sb="4" eb="5">
      <t>ネン</t>
    </rPh>
    <rPh sb="6" eb="7">
      <t>ガツ</t>
    </rPh>
    <rPh sb="8" eb="9">
      <t>ヒ</t>
    </rPh>
    <rPh sb="11" eb="12">
      <t>ユカ</t>
    </rPh>
    <rPh sb="12" eb="14">
      <t>ゾウショウ</t>
    </rPh>
    <rPh sb="18" eb="19">
      <t>ユカ</t>
    </rPh>
    <rPh sb="23" eb="24">
      <t>ユカ</t>
    </rPh>
    <phoneticPr fontId="15"/>
  </si>
  <si>
    <t>医療法人財団明理会 明理会中央総合病院</t>
    <phoneticPr fontId="15"/>
  </si>
  <si>
    <t>市立青梅総合医療センター</t>
    <phoneticPr fontId="15"/>
  </si>
  <si>
    <t>2023年11月新病院に病棟設置</t>
    <rPh sb="4" eb="5">
      <t>ネン</t>
    </rPh>
    <rPh sb="7" eb="8">
      <t>ガツ</t>
    </rPh>
    <rPh sb="8" eb="11">
      <t>シンビョウイン</t>
    </rPh>
    <rPh sb="12" eb="14">
      <t>ビョウトウ</t>
    </rPh>
    <rPh sb="14" eb="16">
      <t>セッチ</t>
    </rPh>
    <phoneticPr fontId="2"/>
  </si>
  <si>
    <t>医療法人財団健康文化会小豆沢病院</t>
    <phoneticPr fontId="15"/>
  </si>
  <si>
    <t>順天堂大学医学部附属練馬病院</t>
    <phoneticPr fontId="15"/>
  </si>
  <si>
    <t>その他の法人</t>
    <rPh sb="2" eb="3">
      <t>タ</t>
    </rPh>
    <rPh sb="4" eb="6">
      <t>ホウジン</t>
    </rPh>
    <phoneticPr fontId="3"/>
  </si>
  <si>
    <t>長寿リハビリセンター病院</t>
    <phoneticPr fontId="15"/>
  </si>
  <si>
    <t>その他（国）</t>
    <rPh sb="2" eb="3">
      <t>タ</t>
    </rPh>
    <rPh sb="4" eb="5">
      <t>クニ</t>
    </rPh>
    <phoneticPr fontId="3"/>
  </si>
  <si>
    <t>社会福祉法人仁生社江戸川病院</t>
    <phoneticPr fontId="15"/>
  </si>
  <si>
    <t>公的</t>
    <rPh sb="1" eb="2">
      <t>テキ</t>
    </rPh>
    <phoneticPr fontId="15"/>
  </si>
  <si>
    <t>東京都立広尾病院</t>
    <phoneticPr fontId="15"/>
  </si>
  <si>
    <t>公的</t>
    <phoneticPr fontId="15"/>
  </si>
  <si>
    <t>東京都立駒込病院</t>
    <phoneticPr fontId="15"/>
  </si>
  <si>
    <t>東京都立荏原病院</t>
    <phoneticPr fontId="15"/>
  </si>
  <si>
    <t>東京都立小児総合医療センター</t>
    <phoneticPr fontId="15"/>
  </si>
  <si>
    <t>東京都立神経病院</t>
    <phoneticPr fontId="15"/>
  </si>
  <si>
    <t>連携</t>
    <rPh sb="0" eb="2">
      <t>レンケイ</t>
    </rPh>
    <phoneticPr fontId="15"/>
  </si>
  <si>
    <t>東京都立松沢病院</t>
    <phoneticPr fontId="15"/>
  </si>
  <si>
    <t>医療法人社団杏精会 岡田病院</t>
    <phoneticPr fontId="15"/>
  </si>
  <si>
    <t>ベトレヘムの園病院</t>
    <phoneticPr fontId="15"/>
  </si>
  <si>
    <t>医療法人社団米山産婦人科病院</t>
    <phoneticPr fontId="15"/>
  </si>
  <si>
    <t>【変更】
（東京都補記）対応方針：高度急性期0→50、急性期253→203</t>
    <rPh sb="1" eb="3">
      <t>ヘンコウ</t>
    </rPh>
    <rPh sb="6" eb="11">
      <t>トウキョウトホキ</t>
    </rPh>
    <rPh sb="12" eb="16">
      <t>タイオウホウシン</t>
    </rPh>
    <rPh sb="17" eb="22">
      <t>コウドキュウセイキ</t>
    </rPh>
    <rPh sb="27" eb="29">
      <t>キュウセイ</t>
    </rPh>
    <rPh sb="29" eb="30">
      <t>キ</t>
    </rPh>
    <phoneticPr fontId="15"/>
  </si>
  <si>
    <t>【新規】</t>
    <rPh sb="1" eb="3">
      <t>シンキ</t>
    </rPh>
    <phoneticPr fontId="15"/>
  </si>
  <si>
    <t>【変更】
（東京都補記）対応方針：脳卒中急性期医療機関記載</t>
    <rPh sb="1" eb="3">
      <t>ヘンコウ</t>
    </rPh>
    <rPh sb="6" eb="11">
      <t>トウキョウトホキ</t>
    </rPh>
    <rPh sb="12" eb="16">
      <t>タイオウホウシン</t>
    </rPh>
    <rPh sb="27" eb="29">
      <t>キサイ</t>
    </rPh>
    <phoneticPr fontId="15"/>
  </si>
  <si>
    <t>【変更】
（東京都補記）対応方針：急性期108→76、回復期188→220</t>
    <rPh sb="1" eb="3">
      <t>ヘンコウ</t>
    </rPh>
    <rPh sb="6" eb="11">
      <t>トウキョウトホキ</t>
    </rPh>
    <rPh sb="12" eb="16">
      <t>タイオウホウシン</t>
    </rPh>
    <rPh sb="17" eb="20">
      <t>キュウセイキ</t>
    </rPh>
    <rPh sb="27" eb="29">
      <t>カイフク</t>
    </rPh>
    <rPh sb="29" eb="30">
      <t>キ</t>
    </rPh>
    <phoneticPr fontId="15"/>
  </si>
  <si>
    <t>【変更】
（東京都補記）対応方針：地域医療支援病院記載</t>
    <rPh sb="1" eb="3">
      <t>ヘンコウ</t>
    </rPh>
    <rPh sb="6" eb="11">
      <t>トウキョウトホキ</t>
    </rPh>
    <rPh sb="12" eb="16">
      <t>タイオウホウシン</t>
    </rPh>
    <rPh sb="17" eb="19">
      <t>チイキ</t>
    </rPh>
    <rPh sb="19" eb="21">
      <t>イリョウ</t>
    </rPh>
    <rPh sb="21" eb="23">
      <t>シエン</t>
    </rPh>
    <rPh sb="23" eb="25">
      <t>ビョウイン</t>
    </rPh>
    <rPh sb="25" eb="27">
      <t>キサイ</t>
    </rPh>
    <phoneticPr fontId="15"/>
  </si>
  <si>
    <t>【変更】
（東京都補記）対応方針：指定二次救急医療機関及び災害拠点連携病院記載</t>
    <rPh sb="6" eb="11">
      <t>トウキョウトホキ</t>
    </rPh>
    <rPh sb="12" eb="16">
      <t>タイオウホウシン</t>
    </rPh>
    <rPh sb="27" eb="28">
      <t>オヨ</t>
    </rPh>
    <rPh sb="37" eb="39">
      <t>キサイ</t>
    </rPh>
    <phoneticPr fontId="15"/>
  </si>
  <si>
    <t>【変更】
（東京都補記）対応方針：高度急性期641→657、休棟82→0</t>
    <rPh sb="6" eb="11">
      <t>トウキョウトホキ</t>
    </rPh>
    <rPh sb="12" eb="16">
      <t>タイオウホウシン</t>
    </rPh>
    <rPh sb="17" eb="22">
      <t>コウドキュウセイキ</t>
    </rPh>
    <rPh sb="30" eb="31">
      <t>キュウ</t>
    </rPh>
    <rPh sb="31" eb="32">
      <t>トウ</t>
    </rPh>
    <phoneticPr fontId="15"/>
  </si>
  <si>
    <t>2024年度に慢性期病床を急性期病床へ変更予定
【変更】
（東京都補記）対応方針：高度急性期237→260、急性期264→308、回復期35→0、慢性期32→0</t>
    <rPh sb="30" eb="35">
      <t>トウキョウトホキ</t>
    </rPh>
    <rPh sb="36" eb="38">
      <t>タイオウ</t>
    </rPh>
    <rPh sb="38" eb="40">
      <t>ホウシン</t>
    </rPh>
    <rPh sb="41" eb="46">
      <t>コウドキュウセイキ</t>
    </rPh>
    <rPh sb="54" eb="56">
      <t>キュウセイ</t>
    </rPh>
    <rPh sb="56" eb="57">
      <t>キ</t>
    </rPh>
    <rPh sb="65" eb="68">
      <t>カイフクキ</t>
    </rPh>
    <rPh sb="73" eb="76">
      <t>マンセイキ</t>
    </rPh>
    <phoneticPr fontId="15"/>
  </si>
  <si>
    <t>令和３年４月開院。実績は令和３年４月～６月（91日）
【変更】
（東京都補記）対応方針：DPC削除</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rPh sb="33" eb="35">
      <t>トウキョウ</t>
    </rPh>
    <rPh sb="35" eb="36">
      <t>ト</t>
    </rPh>
    <rPh sb="36" eb="38">
      <t>ホキ</t>
    </rPh>
    <rPh sb="39" eb="41">
      <t>タイオウ</t>
    </rPh>
    <rPh sb="41" eb="43">
      <t>ホウシン</t>
    </rPh>
    <rPh sb="47" eb="49">
      <t>サクジョ</t>
    </rPh>
    <phoneticPr fontId="15"/>
  </si>
  <si>
    <t>【変更】
（東京都補記）対応方針：急性期40→0</t>
    <rPh sb="6" eb="11">
      <t>トウキョウトホキ</t>
    </rPh>
    <rPh sb="12" eb="16">
      <t>タイオウホウシン</t>
    </rPh>
    <rPh sb="17" eb="20">
      <t>キュウセイキ</t>
    </rPh>
    <phoneticPr fontId="15"/>
  </si>
  <si>
    <t>【変更】
（東京都補記）対応方針：地域医療支援病院記載</t>
    <rPh sb="6" eb="11">
      <t>トウキョウトホキ</t>
    </rPh>
    <rPh sb="12" eb="16">
      <t>タイオウホウシン</t>
    </rPh>
    <rPh sb="25" eb="27">
      <t>キサイ</t>
    </rPh>
    <phoneticPr fontId="15"/>
  </si>
  <si>
    <t>【変更】
（東京都補記）対応方針：東京都がん診療連携協力病院記載</t>
    <rPh sb="6" eb="11">
      <t>トウキョウトホキ</t>
    </rPh>
    <rPh sb="12" eb="16">
      <t>タイオウホウシン</t>
    </rPh>
    <rPh sb="30" eb="32">
      <t>キサイ</t>
    </rPh>
    <phoneticPr fontId="15"/>
  </si>
  <si>
    <t>【変更】
（東京都補記）対応方針：急性期85→114、回復期127→247</t>
    <rPh sb="6" eb="11">
      <t>トウキョウトホキ</t>
    </rPh>
    <rPh sb="12" eb="16">
      <t>タイオウホウシン</t>
    </rPh>
    <rPh sb="17" eb="20">
      <t>キュウセイキ</t>
    </rPh>
    <rPh sb="27" eb="30">
      <t>カイフクキ</t>
    </rPh>
    <phoneticPr fontId="15"/>
  </si>
  <si>
    <t>【変更】
（東京都補記）対応方針：急性期48→45、回復期92→72</t>
    <rPh sb="6" eb="11">
      <t>トウキョウトホキ</t>
    </rPh>
    <rPh sb="12" eb="16">
      <t>タイオウホウシン</t>
    </rPh>
    <rPh sb="17" eb="20">
      <t>キュウセイキ</t>
    </rPh>
    <rPh sb="26" eb="28">
      <t>カイフク</t>
    </rPh>
    <rPh sb="28" eb="29">
      <t>キ</t>
    </rPh>
    <phoneticPr fontId="15"/>
  </si>
  <si>
    <t>【変更】
（東京都補記）対応方針：脳卒中急性期医療機関削除</t>
    <rPh sb="6" eb="11">
      <t>トウキョウトホキ</t>
    </rPh>
    <rPh sb="12" eb="16">
      <t>タイオウホウシン</t>
    </rPh>
    <rPh sb="27" eb="29">
      <t>サクジョ</t>
    </rPh>
    <phoneticPr fontId="15"/>
  </si>
  <si>
    <t>【変更】
（東京都補記）対応方針：急性期109→115</t>
    <rPh sb="6" eb="11">
      <t>トウキョウトホキ</t>
    </rPh>
    <rPh sb="12" eb="16">
      <t>タイオウホウシン</t>
    </rPh>
    <rPh sb="17" eb="20">
      <t>キュウセイキ</t>
    </rPh>
    <phoneticPr fontId="15"/>
  </si>
  <si>
    <t>【変更】
（東京都補記）対応方針：高度急性期54→50、急性期436→440</t>
    <rPh sb="6" eb="11">
      <t>トウキョウトホキ</t>
    </rPh>
    <rPh sb="12" eb="16">
      <t>タイオウホウシン</t>
    </rPh>
    <rPh sb="17" eb="22">
      <t>コウドキュウセイキ</t>
    </rPh>
    <rPh sb="28" eb="30">
      <t>キュウセイ</t>
    </rPh>
    <rPh sb="30" eb="31">
      <t>キ</t>
    </rPh>
    <phoneticPr fontId="15"/>
  </si>
  <si>
    <t>令和3年4月1日開院
【変更】
（東京都補記）対応方針：在宅療養支援病院記載</t>
    <rPh sb="0" eb="2">
      <t>レイワ</t>
    </rPh>
    <rPh sb="3" eb="4">
      <t>ネン</t>
    </rPh>
    <rPh sb="5" eb="6">
      <t>ガツ</t>
    </rPh>
    <rPh sb="7" eb="8">
      <t>ニチ</t>
    </rPh>
    <rPh sb="8" eb="10">
      <t>カイイン</t>
    </rPh>
    <rPh sb="17" eb="19">
      <t>トウキョウ</t>
    </rPh>
    <rPh sb="19" eb="20">
      <t>ト</t>
    </rPh>
    <rPh sb="20" eb="22">
      <t>ホキ</t>
    </rPh>
    <rPh sb="23" eb="25">
      <t>タイオウ</t>
    </rPh>
    <rPh sb="25" eb="27">
      <t>ホウシン</t>
    </rPh>
    <rPh sb="36" eb="38">
      <t>キサイ</t>
    </rPh>
    <phoneticPr fontId="12"/>
  </si>
  <si>
    <t>【変更】
（東京都補記）対応方針：高度急性期1,007→997</t>
    <rPh sb="6" eb="8">
      <t>トウキョウ</t>
    </rPh>
    <rPh sb="8" eb="9">
      <t>ト</t>
    </rPh>
    <rPh sb="9" eb="11">
      <t>ホキ</t>
    </rPh>
    <rPh sb="12" eb="14">
      <t>タイオウ</t>
    </rPh>
    <rPh sb="14" eb="16">
      <t>ホウシン</t>
    </rPh>
    <rPh sb="17" eb="19">
      <t>コウド</t>
    </rPh>
    <rPh sb="19" eb="22">
      <t>キュウセイキ</t>
    </rPh>
    <phoneticPr fontId="15"/>
  </si>
  <si>
    <t>【変更】
（東京都補記）対尾方針：急性期45→0、回復期85→130</t>
    <rPh sb="6" eb="8">
      <t>トウキョウ</t>
    </rPh>
    <rPh sb="8" eb="9">
      <t>ト</t>
    </rPh>
    <rPh sb="9" eb="11">
      <t>ホキ</t>
    </rPh>
    <rPh sb="12" eb="13">
      <t>タイ</t>
    </rPh>
    <rPh sb="13" eb="14">
      <t>オ</t>
    </rPh>
    <rPh sb="14" eb="16">
      <t>ホウシン</t>
    </rPh>
    <rPh sb="17" eb="20">
      <t>キュウセイキ</t>
    </rPh>
    <rPh sb="25" eb="27">
      <t>カイフク</t>
    </rPh>
    <rPh sb="27" eb="28">
      <t>キ</t>
    </rPh>
    <phoneticPr fontId="15"/>
  </si>
  <si>
    <t>【変更】
（東京都補記）対応方針：災害拠点連携病院記載</t>
    <rPh sb="6" eb="8">
      <t>トウキョウ</t>
    </rPh>
    <rPh sb="8" eb="9">
      <t>ト</t>
    </rPh>
    <rPh sb="9" eb="11">
      <t>ホキ</t>
    </rPh>
    <rPh sb="12" eb="14">
      <t>タイオウ</t>
    </rPh>
    <rPh sb="14" eb="16">
      <t>ホウシン</t>
    </rPh>
    <rPh sb="17" eb="19">
      <t>サイガイ</t>
    </rPh>
    <rPh sb="19" eb="21">
      <t>キョテン</t>
    </rPh>
    <rPh sb="21" eb="23">
      <t>レンケイ</t>
    </rPh>
    <rPh sb="23" eb="25">
      <t>ビョウイン</t>
    </rPh>
    <rPh sb="25" eb="27">
      <t>キサイ</t>
    </rPh>
    <phoneticPr fontId="15"/>
  </si>
  <si>
    <t>【変更】
（東京都補記）対応方針：急性期154→155</t>
    <rPh sb="6" eb="8">
      <t>トウキョウ</t>
    </rPh>
    <rPh sb="8" eb="9">
      <t>ト</t>
    </rPh>
    <rPh sb="9" eb="11">
      <t>ホキ</t>
    </rPh>
    <rPh sb="12" eb="14">
      <t>タイオウ</t>
    </rPh>
    <rPh sb="14" eb="16">
      <t>ホウシン</t>
    </rPh>
    <rPh sb="17" eb="20">
      <t>キュウセイキ</t>
    </rPh>
    <phoneticPr fontId="15"/>
  </si>
  <si>
    <t>【変更】
（東京都補記）対応方針：三次救急医療施設記載</t>
    <rPh sb="6" eb="8">
      <t>トウキョウ</t>
    </rPh>
    <rPh sb="8" eb="9">
      <t>ト</t>
    </rPh>
    <rPh sb="9" eb="11">
      <t>ホキ</t>
    </rPh>
    <rPh sb="12" eb="16">
      <t>タイオウホウシン</t>
    </rPh>
    <rPh sb="25" eb="27">
      <t>キサイ</t>
    </rPh>
    <phoneticPr fontId="15"/>
  </si>
  <si>
    <t>【変更】
（東京都補記）対応方針：急性期59→39、回復期40→60</t>
    <rPh sb="6" eb="11">
      <t>トウキョウトホキ</t>
    </rPh>
    <rPh sb="12" eb="16">
      <t>タイオウホウシン</t>
    </rPh>
    <rPh sb="17" eb="20">
      <t>キュウセイキ</t>
    </rPh>
    <rPh sb="26" eb="29">
      <t>カイフクキ</t>
    </rPh>
    <phoneticPr fontId="15"/>
  </si>
  <si>
    <t>【変更】
（東京都補記）対応方針：地域医療支援病院記載</t>
    <rPh sb="17" eb="19">
      <t>チイキ</t>
    </rPh>
    <rPh sb="19" eb="21">
      <t>イリョウ</t>
    </rPh>
    <rPh sb="21" eb="23">
      <t>シエン</t>
    </rPh>
    <rPh sb="23" eb="25">
      <t>ビョウイン</t>
    </rPh>
    <rPh sb="25" eb="27">
      <t>キサイ</t>
    </rPh>
    <phoneticPr fontId="15"/>
  </si>
  <si>
    <t>おくさわ脳卒中リハビリテーション病院
【変更】
（東京都補記）対応方針：急性期82→0、回復期0→82</t>
    <rPh sb="4" eb="7">
      <t>ノウソッチュウ</t>
    </rPh>
    <rPh sb="16" eb="18">
      <t>ビョウイン</t>
    </rPh>
    <rPh sb="25" eb="27">
      <t>トウキョウ</t>
    </rPh>
    <rPh sb="27" eb="28">
      <t>ト</t>
    </rPh>
    <rPh sb="28" eb="30">
      <t>ホキ</t>
    </rPh>
    <rPh sb="31" eb="35">
      <t>タイオウホウシン</t>
    </rPh>
    <rPh sb="36" eb="39">
      <t>キュウセイキ</t>
    </rPh>
    <rPh sb="44" eb="46">
      <t>カイフク</t>
    </rPh>
    <rPh sb="46" eb="47">
      <t>キ</t>
    </rPh>
    <phoneticPr fontId="15"/>
  </si>
  <si>
    <t>【変更】
（東京都補記）対応方針：災害拠点病院→災害拠点連携病院</t>
    <rPh sb="17" eb="19">
      <t>サイガイ</t>
    </rPh>
    <rPh sb="19" eb="21">
      <t>キョテン</t>
    </rPh>
    <rPh sb="21" eb="23">
      <t>ビョウイン</t>
    </rPh>
    <rPh sb="24" eb="26">
      <t>サイガイ</t>
    </rPh>
    <rPh sb="26" eb="28">
      <t>キョテン</t>
    </rPh>
    <rPh sb="28" eb="30">
      <t>レンケイ</t>
    </rPh>
    <rPh sb="30" eb="32">
      <t>ビョウイン</t>
    </rPh>
    <phoneticPr fontId="15"/>
  </si>
  <si>
    <t>【変更】
（東京都補記）対応方針：高度急性期6→12、急性期357→399、回復期48→0</t>
    <rPh sb="17" eb="22">
      <t>コウドキュウセイキ</t>
    </rPh>
    <rPh sb="27" eb="29">
      <t>キュウセイ</t>
    </rPh>
    <rPh sb="29" eb="30">
      <t>キ</t>
    </rPh>
    <rPh sb="38" eb="40">
      <t>カイフク</t>
    </rPh>
    <rPh sb="40" eb="41">
      <t>キ</t>
    </rPh>
    <phoneticPr fontId="15"/>
  </si>
  <si>
    <t>【変更】
（東京都補記）対応方針：高度急性期986→985、急性期171→172</t>
    <rPh sb="6" eb="8">
      <t>トウキョウ</t>
    </rPh>
    <rPh sb="8" eb="9">
      <t>ト</t>
    </rPh>
    <rPh sb="9" eb="11">
      <t>ホキ</t>
    </rPh>
    <rPh sb="12" eb="14">
      <t>タイオウ</t>
    </rPh>
    <rPh sb="14" eb="16">
      <t>ホウシン</t>
    </rPh>
    <rPh sb="17" eb="22">
      <t>コウドキュウセイキ</t>
    </rPh>
    <rPh sb="30" eb="32">
      <t>キュウセイ</t>
    </rPh>
    <rPh sb="32" eb="33">
      <t>キ</t>
    </rPh>
    <phoneticPr fontId="15"/>
  </si>
  <si>
    <t>【変更】
（東京都補記）対応方針：高度急性期82→92、急性期703→693、特定機能病院記載</t>
    <rPh sb="6" eb="8">
      <t>トウキョウ</t>
    </rPh>
    <rPh sb="8" eb="9">
      <t>ト</t>
    </rPh>
    <rPh sb="9" eb="11">
      <t>ホキ</t>
    </rPh>
    <rPh sb="12" eb="14">
      <t>タイオウ</t>
    </rPh>
    <rPh sb="14" eb="16">
      <t>ホウシン</t>
    </rPh>
    <rPh sb="17" eb="19">
      <t>コウド</t>
    </rPh>
    <rPh sb="19" eb="21">
      <t>キュウセイ</t>
    </rPh>
    <rPh sb="21" eb="22">
      <t>キ</t>
    </rPh>
    <rPh sb="28" eb="30">
      <t>キュウセイ</t>
    </rPh>
    <rPh sb="30" eb="31">
      <t>キ</t>
    </rPh>
    <rPh sb="39" eb="41">
      <t>トクテイ</t>
    </rPh>
    <rPh sb="41" eb="43">
      <t>キノウ</t>
    </rPh>
    <rPh sb="43" eb="45">
      <t>ビョウイン</t>
    </rPh>
    <rPh sb="45" eb="47">
      <t>キサイ</t>
    </rPh>
    <phoneticPr fontId="15"/>
  </si>
  <si>
    <t>【変更】
（東京都補記）対応方針：CCUネットワーク、在宅療養後方支援病院記載</t>
    <rPh sb="6" eb="8">
      <t>トウキョウ</t>
    </rPh>
    <rPh sb="8" eb="9">
      <t>ト</t>
    </rPh>
    <rPh sb="9" eb="11">
      <t>ホキ</t>
    </rPh>
    <rPh sb="12" eb="14">
      <t>タイオウ</t>
    </rPh>
    <rPh sb="14" eb="16">
      <t>ホウシン</t>
    </rPh>
    <rPh sb="37" eb="39">
      <t>キサイ</t>
    </rPh>
    <phoneticPr fontId="15"/>
  </si>
  <si>
    <t>【変更】
（東京都補記）対応方針：在宅療養後方支援病院記載</t>
    <rPh sb="6" eb="8">
      <t>トウキョウ</t>
    </rPh>
    <rPh sb="8" eb="9">
      <t>ト</t>
    </rPh>
    <rPh sb="12" eb="14">
      <t>タイオウ</t>
    </rPh>
    <rPh sb="14" eb="16">
      <t>ホウシン</t>
    </rPh>
    <rPh sb="17" eb="19">
      <t>ザイタク</t>
    </rPh>
    <rPh sb="19" eb="21">
      <t>リョウヨウ</t>
    </rPh>
    <rPh sb="21" eb="23">
      <t>コウホウ</t>
    </rPh>
    <rPh sb="23" eb="25">
      <t>シエン</t>
    </rPh>
    <rPh sb="25" eb="27">
      <t>ビョウイン</t>
    </rPh>
    <rPh sb="27" eb="29">
      <t>キサイ</t>
    </rPh>
    <phoneticPr fontId="15"/>
  </si>
  <si>
    <t>【変更】
（東京都補記）対応方針：高度急性期735→771、急性期291→255</t>
    <rPh sb="6" eb="8">
      <t>トウキョウ</t>
    </rPh>
    <rPh sb="8" eb="9">
      <t>ト</t>
    </rPh>
    <rPh sb="12" eb="14">
      <t>タイオウ</t>
    </rPh>
    <rPh sb="14" eb="16">
      <t>ホウシン</t>
    </rPh>
    <rPh sb="17" eb="19">
      <t>コウド</t>
    </rPh>
    <rPh sb="19" eb="22">
      <t>キュウセイキ</t>
    </rPh>
    <rPh sb="30" eb="32">
      <t>キュウセイ</t>
    </rPh>
    <rPh sb="32" eb="33">
      <t>キ</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</si>
</sst>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0.0%"/>
    <numFmt numFmtId="178" formatCode="#,##0.0;&quot;▲ &quot;#,##0.0"/>
  </numFmts>
  <fonts count="52">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14"/>
      <color theme="1"/>
      <name val="Yu Gothic"/>
      <family val="2"/>
      <scheme val="minor"/>
    </font>
    <font>
      <b/>
      <sz val="11"/>
      <color rgb="FFFF0000"/>
      <name val="Yu Gothic"/>
      <family val="3"/>
      <charset val="128"/>
      <scheme val="minor"/>
    </font>
    <font>
      <b/>
      <sz val="11"/>
      <name val="Yu Gothic"/>
      <family val="2"/>
      <scheme val="minor"/>
    </font>
    <font>
      <sz val="10"/>
      <name val="Yu Gothic"/>
      <family val="3"/>
      <charset val="128"/>
      <scheme val="minor"/>
    </font>
    <font>
      <sz val="9"/>
      <name val="Yu Gothic"/>
      <family val="3"/>
      <charset val="128"/>
      <scheme val="minor"/>
    </font>
    <font>
      <sz val="8"/>
      <name val="Yu Gothic"/>
      <family val="3"/>
      <charset val="128"/>
      <scheme val="minor"/>
    </font>
  </fonts>
  <fills count="12">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rgb="FF99FFCC"/>
        <bgColor indexed="64"/>
      </patternFill>
    </fill>
    <fill>
      <patternFill patternType="solid">
        <fgColor rgb="FF66FFFF"/>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6">
    <xf numFmtId="0" fontId="0" fillId="0" borderId="0"/>
    <xf numFmtId="9" fontId="12" fillId="0" borderId="0">
      <alignment vertical="center"/>
    </xf>
    <xf numFmtId="0" fontId="11" fillId="0" borderId="0">
      <alignment vertical="center"/>
    </xf>
    <xf numFmtId="0" fontId="13" fillId="0" borderId="0">
      <alignment vertical="center"/>
    </xf>
    <xf numFmtId="0" fontId="13" fillId="0" borderId="0">
      <alignment vertical="center"/>
    </xf>
    <xf numFmtId="0" fontId="37" fillId="0" borderId="0" applyNumberFormat="0" applyFill="0" applyBorder="0" applyAlignment="0" applyProtection="0"/>
    <xf numFmtId="0" fontId="9" fillId="0" borderId="0">
      <alignment vertical="center"/>
    </xf>
    <xf numFmtId="0" fontId="6" fillId="0" borderId="0">
      <alignment vertical="center"/>
    </xf>
    <xf numFmtId="0" fontId="6"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38" fontId="12" fillId="0" borderId="0" applyFont="0" applyFill="0" applyBorder="0" applyAlignment="0" applyProtection="0">
      <alignment vertical="center"/>
    </xf>
    <xf numFmtId="0" fontId="1" fillId="0" borderId="0">
      <alignment vertical="center"/>
    </xf>
    <xf numFmtId="0" fontId="1" fillId="0" borderId="0">
      <alignment vertical="center"/>
    </xf>
  </cellStyleXfs>
  <cellXfs count="795">
    <xf numFmtId="0" fontId="0" fillId="0" borderId="0" xfId="0" applyNumberFormat="1" applyFont="1" applyFill="1" applyBorder="1" applyProtection="1"/>
    <xf numFmtId="0" fontId="0" fillId="0" borderId="0" xfId="0" applyNumberFormat="1" applyFont="1" applyFill="1" applyBorder="1" applyProtection="1"/>
    <xf numFmtId="0" fontId="13" fillId="0" borderId="0" xfId="0" applyNumberFormat="1" applyFont="1" applyFill="1" applyBorder="1" applyAlignment="1" applyProtection="1"/>
    <xf numFmtId="0" fontId="0" fillId="0" borderId="0" xfId="0" applyNumberFormat="1" applyFont="1" applyFill="1" applyBorder="1" applyAlignment="1" applyProtection="1">
      <alignment shrinkToFit="1"/>
    </xf>
    <xf numFmtId="0" fontId="16" fillId="0" borderId="0" xfId="0" applyNumberFormat="1" applyFont="1" applyFill="1" applyBorder="1" applyProtection="1"/>
    <xf numFmtId="0" fontId="16" fillId="0" borderId="0" xfId="0" applyNumberFormat="1" applyFont="1" applyFill="1" applyBorder="1" applyAlignment="1" applyProtection="1">
      <alignment horizontal="center" vertical="center"/>
    </xf>
    <xf numFmtId="0" fontId="16" fillId="0" borderId="0" xfId="0" applyNumberFormat="1" applyFont="1" applyFill="1" applyBorder="1" applyAlignment="1" applyProtection="1">
      <alignment shrinkToFit="1"/>
    </xf>
    <xf numFmtId="0"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horizontal="center" vertical="center" wrapText="1"/>
    </xf>
    <xf numFmtId="0" fontId="0" fillId="0" borderId="27" xfId="0" applyNumberFormat="1" applyFont="1" applyFill="1" applyBorder="1" applyAlignment="1" applyProtection="1">
      <alignment shrinkToFit="1"/>
    </xf>
    <xf numFmtId="0" fontId="0" fillId="0" borderId="28" xfId="0" applyNumberFormat="1" applyFont="1" applyFill="1" applyBorder="1" applyProtection="1"/>
    <xf numFmtId="0" fontId="13"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horizontal="left" vertical="center"/>
    </xf>
    <xf numFmtId="0" fontId="0" fillId="0" borderId="0" xfId="0" applyNumberFormat="1" applyFont="1" applyFill="1" applyBorder="1" applyAlignment="1" applyProtection="1">
      <alignment wrapText="1"/>
    </xf>
    <xf numFmtId="176" fontId="16" fillId="0" borderId="20" xfId="0" applyNumberFormat="1" applyFont="1" applyFill="1" applyBorder="1" applyProtection="1"/>
    <xf numFmtId="0" fontId="0" fillId="0" borderId="17" xfId="0" applyNumberFormat="1" applyFont="1" applyFill="1" applyBorder="1" applyAlignment="1" applyProtection="1">
      <alignment horizontal="center"/>
    </xf>
    <xf numFmtId="0" fontId="0" fillId="0" borderId="38" xfId="0" applyNumberFormat="1" applyFont="1" applyFill="1" applyBorder="1" applyAlignment="1" applyProtection="1">
      <alignment shrinkToFit="1"/>
    </xf>
    <xf numFmtId="0" fontId="21" fillId="0" borderId="30" xfId="0" applyNumberFormat="1" applyFont="1" applyFill="1" applyBorder="1" applyAlignment="1" applyProtection="1">
      <alignment shrinkToFit="1"/>
    </xf>
    <xf numFmtId="0" fontId="0" fillId="0" borderId="0" xfId="0" applyNumberFormat="1" applyFont="1" applyFill="1" applyBorder="1" applyAlignment="1" applyProtection="1">
      <alignment horizontal="center" vertical="top"/>
    </xf>
    <xf numFmtId="0" fontId="0" fillId="0" borderId="18" xfId="0" applyNumberFormat="1" applyFont="1" applyFill="1" applyBorder="1" applyAlignment="1" applyProtection="1">
      <alignment horizontal="center"/>
    </xf>
    <xf numFmtId="0" fontId="0" fillId="0" borderId="0" xfId="0" applyNumberFormat="1" applyFont="1" applyFill="1" applyBorder="1" applyAlignment="1" applyProtection="1">
      <alignment horizontal="right" shrinkToFit="1"/>
    </xf>
    <xf numFmtId="0" fontId="13" fillId="0" borderId="0" xfId="0" applyNumberFormat="1" applyFont="1" applyFill="1" applyBorder="1" applyAlignment="1" applyProtection="1">
      <alignment horizontal="right"/>
    </xf>
    <xf numFmtId="0" fontId="0" fillId="0" borderId="5" xfId="0" applyNumberFormat="1" applyFont="1" applyFill="1" applyBorder="1" applyAlignment="1" applyProtection="1">
      <alignment horizontal="center"/>
    </xf>
    <xf numFmtId="0" fontId="0" fillId="0" borderId="0" xfId="0" applyNumberFormat="1" applyFont="1" applyFill="1" applyBorder="1" applyAlignment="1" applyProtection="1">
      <alignment horizontal="center" wrapText="1"/>
    </xf>
    <xf numFmtId="0" fontId="25" fillId="0" borderId="0" xfId="0" applyNumberFormat="1" applyFont="1" applyFill="1" applyBorder="1" applyAlignment="1" applyProtection="1"/>
    <xf numFmtId="0" fontId="0" fillId="0" borderId="35" xfId="0" applyNumberFormat="1" applyFont="1" applyFill="1" applyBorder="1" applyAlignment="1" applyProtection="1">
      <alignment horizontal="center"/>
    </xf>
    <xf numFmtId="0" fontId="29" fillId="0" borderId="22" xfId="0" applyNumberFormat="1" applyFont="1" applyFill="1" applyBorder="1" applyAlignment="1" applyProtection="1">
      <alignment horizontal="center"/>
    </xf>
    <xf numFmtId="0" fontId="29" fillId="0" borderId="1" xfId="0" applyNumberFormat="1" applyFont="1" applyFill="1" applyBorder="1" applyAlignment="1" applyProtection="1">
      <alignment horizontal="center"/>
    </xf>
    <xf numFmtId="0" fontId="29" fillId="0" borderId="23" xfId="0" applyNumberFormat="1" applyFont="1" applyFill="1" applyBorder="1" applyAlignment="1" applyProtection="1">
      <alignment horizontal="center"/>
    </xf>
    <xf numFmtId="0" fontId="29" fillId="0" borderId="16" xfId="0" applyNumberFormat="1" applyFont="1" applyFill="1" applyBorder="1" applyAlignment="1" applyProtection="1">
      <alignment horizontal="center"/>
    </xf>
    <xf numFmtId="0" fontId="29" fillId="0" borderId="17" xfId="0" applyNumberFormat="1" applyFont="1" applyFill="1" applyBorder="1" applyAlignment="1" applyProtection="1">
      <alignment horizontal="center"/>
    </xf>
    <xf numFmtId="0" fontId="29" fillId="0" borderId="25" xfId="0" applyNumberFormat="1" applyFont="1" applyFill="1" applyBorder="1" applyAlignment="1" applyProtection="1">
      <alignment horizontal="center"/>
    </xf>
    <xf numFmtId="0" fontId="29" fillId="0" borderId="18" xfId="0" applyNumberFormat="1" applyFont="1" applyFill="1" applyBorder="1" applyAlignment="1" applyProtection="1">
      <alignment horizontal="center"/>
    </xf>
    <xf numFmtId="0" fontId="25" fillId="0" borderId="0" xfId="0" applyNumberFormat="1" applyFont="1" applyFill="1" applyBorder="1" applyAlignment="1" applyProtection="1">
      <alignment vertical="top"/>
    </xf>
    <xf numFmtId="0" fontId="29" fillId="0" borderId="44" xfId="0" applyNumberFormat="1" applyFont="1" applyFill="1" applyBorder="1" applyAlignment="1" applyProtection="1">
      <alignment horizontal="center"/>
    </xf>
    <xf numFmtId="0" fontId="29" fillId="0" borderId="5" xfId="0" applyNumberFormat="1" applyFont="1" applyFill="1" applyBorder="1" applyAlignment="1" applyProtection="1">
      <alignment horizontal="center"/>
    </xf>
    <xf numFmtId="0" fontId="29" fillId="0" borderId="42" xfId="0" applyNumberFormat="1" applyFont="1" applyFill="1" applyBorder="1" applyAlignment="1" applyProtection="1">
      <alignment horizontal="center"/>
    </xf>
    <xf numFmtId="0" fontId="29" fillId="0" borderId="43" xfId="0" applyNumberFormat="1" applyFont="1" applyFill="1" applyBorder="1" applyAlignment="1" applyProtection="1">
      <alignment horizontal="center"/>
    </xf>
    <xf numFmtId="0" fontId="21" fillId="3" borderId="1" xfId="0" applyNumberFormat="1" applyFont="1" applyFill="1" applyBorder="1" applyAlignment="1" applyProtection="1">
      <alignment horizontal="center" vertical="center"/>
    </xf>
    <xf numFmtId="0" fontId="18" fillId="3" borderId="0" xfId="0" applyNumberFormat="1" applyFont="1" applyFill="1" applyBorder="1" applyAlignment="1" applyProtection="1">
      <alignment horizontal="center" vertical="center" shrinkToFit="1"/>
    </xf>
    <xf numFmtId="176" fontId="16" fillId="0" borderId="51" xfId="0" applyNumberFormat="1" applyFont="1" applyFill="1" applyBorder="1" applyProtection="1"/>
    <xf numFmtId="0" fontId="16" fillId="0" borderId="0" xfId="0" applyNumberFormat="1" applyFont="1" applyFill="1" applyBorder="1" applyAlignment="1" applyProtection="1"/>
    <xf numFmtId="0" fontId="0" fillId="0" borderId="0" xfId="0" applyNumberFormat="1" applyFont="1" applyFill="1" applyBorder="1" applyAlignment="1" applyProtection="1"/>
    <xf numFmtId="0" fontId="21" fillId="3" borderId="2" xfId="0" applyNumberFormat="1" applyFont="1" applyFill="1" applyBorder="1" applyAlignment="1" applyProtection="1">
      <alignment horizontal="center" vertical="center"/>
    </xf>
    <xf numFmtId="0" fontId="21" fillId="0" borderId="10" xfId="0" applyNumberFormat="1" applyFont="1" applyFill="1" applyBorder="1" applyAlignment="1" applyProtection="1">
      <alignment shrinkToFit="1"/>
    </xf>
    <xf numFmtId="0" fontId="29" fillId="4" borderId="13" xfId="0" applyNumberFormat="1" applyFont="1" applyFill="1" applyBorder="1" applyAlignment="1" applyProtection="1">
      <alignment horizontal="center"/>
    </xf>
    <xf numFmtId="0" fontId="29" fillId="4" borderId="14" xfId="0" applyNumberFormat="1" applyFont="1" applyFill="1" applyBorder="1" applyAlignment="1" applyProtection="1">
      <alignment horizontal="center"/>
    </xf>
    <xf numFmtId="0" fontId="29" fillId="4" borderId="24" xfId="0" applyNumberFormat="1" applyFont="1" applyFill="1" applyBorder="1" applyAlignment="1" applyProtection="1">
      <alignment horizontal="center"/>
    </xf>
    <xf numFmtId="0" fontId="29" fillId="4" borderId="15" xfId="0" applyNumberFormat="1" applyFont="1" applyFill="1" applyBorder="1" applyAlignment="1" applyProtection="1">
      <alignment horizontal="center"/>
    </xf>
    <xf numFmtId="0" fontId="30" fillId="0" borderId="0" xfId="0" applyFont="1" applyBorder="1" applyAlignment="1">
      <alignment vertical="center"/>
    </xf>
    <xf numFmtId="0" fontId="18" fillId="3" borderId="27" xfId="0" applyNumberFormat="1" applyFont="1" applyFill="1" applyBorder="1" applyAlignment="1" applyProtection="1">
      <alignment horizontal="center" vertical="center"/>
    </xf>
    <xf numFmtId="176" fontId="16" fillId="0" borderId="44" xfId="0" applyNumberFormat="1" applyFont="1" applyFill="1" applyBorder="1" applyAlignment="1" applyProtection="1">
      <alignment vertical="center"/>
    </xf>
    <xf numFmtId="176" fontId="0" fillId="0" borderId="5" xfId="0" applyNumberFormat="1" applyFont="1" applyFill="1" applyBorder="1" applyAlignment="1" applyProtection="1">
      <alignment vertical="center"/>
    </xf>
    <xf numFmtId="176" fontId="0" fillId="0" borderId="42" xfId="0" applyNumberFormat="1" applyFont="1" applyFill="1" applyBorder="1" applyAlignment="1" applyProtection="1">
      <alignment vertical="center"/>
    </xf>
    <xf numFmtId="0" fontId="20" fillId="5" borderId="5" xfId="0" applyNumberFormat="1" applyFont="1" applyFill="1" applyBorder="1" applyAlignment="1" applyProtection="1">
      <alignment vertical="center" wrapText="1"/>
    </xf>
    <xf numFmtId="0" fontId="21" fillId="5" borderId="42" xfId="0" applyNumberFormat="1" applyFont="1" applyFill="1" applyBorder="1" applyAlignment="1" applyProtection="1">
      <alignment vertical="center"/>
    </xf>
    <xf numFmtId="0" fontId="21" fillId="5" borderId="5" xfId="0" applyNumberFormat="1" applyFont="1" applyFill="1" applyBorder="1" applyAlignment="1" applyProtection="1">
      <alignment vertical="center"/>
    </xf>
    <xf numFmtId="176" fontId="16" fillId="5" borderId="48" xfId="0" applyNumberFormat="1" applyFont="1" applyFill="1" applyBorder="1" applyAlignment="1" applyProtection="1">
      <alignment vertical="center"/>
    </xf>
    <xf numFmtId="176" fontId="0" fillId="5" borderId="35" xfId="0" applyNumberFormat="1" applyFont="1" applyFill="1" applyBorder="1" applyAlignment="1" applyProtection="1">
      <alignment vertical="center"/>
    </xf>
    <xf numFmtId="176" fontId="0" fillId="5" borderId="53" xfId="0" applyNumberFormat="1" applyFont="1" applyFill="1" applyBorder="1" applyAlignment="1" applyProtection="1">
      <alignment vertical="center"/>
    </xf>
    <xf numFmtId="0" fontId="0" fillId="0" borderId="9" xfId="0" applyNumberFormat="1" applyFont="1" applyFill="1" applyBorder="1" applyAlignment="1" applyProtection="1"/>
    <xf numFmtId="0" fontId="0" fillId="0" borderId="4" xfId="0" applyNumberFormat="1" applyFont="1" applyFill="1" applyBorder="1" applyAlignment="1" applyProtection="1"/>
    <xf numFmtId="0" fontId="0" fillId="0" borderId="34" xfId="0" applyNumberFormat="1" applyFont="1" applyFill="1" applyBorder="1" applyAlignment="1" applyProtection="1"/>
    <xf numFmtId="0" fontId="18" fillId="3" borderId="38" xfId="0" applyNumberFormat="1" applyFont="1" applyFill="1" applyBorder="1" applyAlignment="1" applyProtection="1">
      <alignment horizontal="center" vertical="center"/>
    </xf>
    <xf numFmtId="0" fontId="21" fillId="3" borderId="38" xfId="0" applyNumberFormat="1" applyFont="1" applyFill="1" applyBorder="1" applyAlignment="1" applyProtection="1">
      <alignment horizontal="center" vertical="center"/>
    </xf>
    <xf numFmtId="0" fontId="20" fillId="3" borderId="1" xfId="0" applyNumberFormat="1" applyFont="1" applyFill="1" applyBorder="1" applyAlignment="1" applyProtection="1">
      <alignment horizontal="center" vertical="center" wrapText="1"/>
    </xf>
    <xf numFmtId="0" fontId="16" fillId="3" borderId="26" xfId="0" applyNumberFormat="1" applyFont="1" applyFill="1" applyBorder="1" applyAlignment="1" applyProtection="1">
      <alignment horizontal="center" vertical="center" wrapText="1"/>
    </xf>
    <xf numFmtId="176" fontId="0" fillId="0" borderId="5" xfId="0" applyNumberFormat="1" applyFont="1" applyFill="1" applyBorder="1" applyAlignment="1" applyProtection="1">
      <alignment horizontal="center" vertical="center"/>
    </xf>
    <xf numFmtId="176" fontId="0" fillId="0" borderId="5" xfId="0" applyNumberFormat="1" applyFont="1" applyFill="1" applyBorder="1" applyAlignment="1" applyProtection="1"/>
    <xf numFmtId="0" fontId="29" fillId="0" borderId="35" xfId="0" applyNumberFormat="1" applyFont="1" applyFill="1" applyBorder="1" applyAlignment="1" applyProtection="1">
      <alignment horizontal="center"/>
    </xf>
    <xf numFmtId="176" fontId="0" fillId="0" borderId="35" xfId="0" applyNumberFormat="1" applyFont="1" applyFill="1" applyBorder="1" applyAlignment="1" applyProtection="1"/>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0" fontId="0" fillId="0" borderId="44" xfId="0" applyNumberFormat="1" applyFont="1" applyFill="1" applyBorder="1" applyAlignment="1" applyProtection="1"/>
    <xf numFmtId="0" fontId="0" fillId="0" borderId="5" xfId="0" applyNumberFormat="1" applyFont="1" applyFill="1" applyBorder="1" applyAlignment="1" applyProtection="1"/>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9" fillId="0" borderId="9" xfId="0" applyNumberFormat="1" applyFont="1" applyFill="1" applyBorder="1" applyAlignment="1" applyProtection="1">
      <alignment horizontal="center"/>
    </xf>
    <xf numFmtId="176" fontId="0" fillId="5" borderId="5" xfId="0" applyNumberFormat="1" applyFont="1" applyFill="1" applyBorder="1" applyAlignment="1" applyProtection="1">
      <alignment horizontal="right" vertical="center"/>
    </xf>
    <xf numFmtId="176" fontId="0" fillId="5" borderId="5" xfId="0" applyNumberFormat="1" applyFont="1" applyFill="1" applyBorder="1" applyAlignment="1" applyProtection="1">
      <alignment horizontal="center" vertical="center"/>
    </xf>
    <xf numFmtId="176" fontId="16"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center" vertical="center"/>
    </xf>
    <xf numFmtId="176" fontId="0" fillId="0" borderId="34" xfId="0" applyNumberFormat="1" applyFont="1" applyFill="1" applyBorder="1" applyAlignment="1" applyProtection="1"/>
    <xf numFmtId="0" fontId="29" fillId="5" borderId="34" xfId="0" applyNumberFormat="1" applyFont="1" applyFill="1" applyBorder="1" applyAlignment="1" applyProtection="1">
      <alignment horizontal="center"/>
    </xf>
    <xf numFmtId="0" fontId="29" fillId="5" borderId="5" xfId="0" applyNumberFormat="1" applyFont="1" applyFill="1" applyBorder="1" applyAlignment="1" applyProtection="1">
      <alignment horizontal="center"/>
    </xf>
    <xf numFmtId="0" fontId="0" fillId="5" borderId="5" xfId="0" applyNumberFormat="1" applyFont="1" applyFill="1" applyBorder="1" applyAlignment="1" applyProtection="1">
      <alignment horizontal="center"/>
    </xf>
    <xf numFmtId="0" fontId="0" fillId="5" borderId="5" xfId="0" applyNumberFormat="1" applyFont="1" applyFill="1" applyBorder="1" applyAlignment="1" applyProtection="1"/>
    <xf numFmtId="0" fontId="0" fillId="0" borderId="9" xfId="0" applyNumberFormat="1" applyFont="1" applyFill="1" applyBorder="1" applyAlignment="1" applyProtection="1">
      <alignment horizontal="center"/>
    </xf>
    <xf numFmtId="0" fontId="0" fillId="5" borderId="35" xfId="0" applyNumberFormat="1" applyFont="1" applyFill="1" applyBorder="1" applyAlignment="1" applyProtection="1"/>
    <xf numFmtId="176" fontId="0" fillId="0" borderId="1" xfId="0" applyNumberFormat="1" applyFont="1" applyFill="1" applyBorder="1" applyAlignment="1" applyProtection="1"/>
    <xf numFmtId="176" fontId="0" fillId="0" borderId="55" xfId="0" applyNumberFormat="1" applyFont="1" applyFill="1" applyBorder="1" applyAlignment="1" applyProtection="1"/>
    <xf numFmtId="0" fontId="0" fillId="0" borderId="58" xfId="0" applyNumberFormat="1" applyFont="1" applyFill="1" applyBorder="1" applyAlignment="1" applyProtection="1"/>
    <xf numFmtId="176" fontId="0" fillId="0" borderId="53" xfId="0" applyNumberFormat="1" applyFont="1" applyFill="1" applyBorder="1" applyAlignment="1" applyProtection="1"/>
    <xf numFmtId="0" fontId="27" fillId="5" borderId="14" xfId="0" applyNumberFormat="1" applyFont="1" applyFill="1" applyBorder="1" applyAlignment="1" applyProtection="1">
      <alignment horizontal="center"/>
    </xf>
    <xf numFmtId="0" fontId="27" fillId="5" borderId="15" xfId="0" applyNumberFormat="1" applyFont="1" applyFill="1" applyBorder="1" applyAlignment="1" applyProtection="1">
      <alignment horizontal="center"/>
    </xf>
    <xf numFmtId="176" fontId="0" fillId="5" borderId="39" xfId="0" applyNumberFormat="1" applyFont="1" applyFill="1" applyBorder="1" applyAlignment="1" applyProtection="1">
      <alignment horizontal="center" vertical="center"/>
    </xf>
    <xf numFmtId="0" fontId="29" fillId="0" borderId="59" xfId="0" applyNumberFormat="1" applyFont="1" applyFill="1" applyBorder="1" applyAlignment="1" applyProtection="1">
      <alignment horizontal="center"/>
    </xf>
    <xf numFmtId="176" fontId="0" fillId="0" borderId="43" xfId="0" applyNumberFormat="1" applyFont="1" applyFill="1" applyBorder="1" applyAlignment="1" applyProtection="1">
      <alignment vertical="center"/>
    </xf>
    <xf numFmtId="176" fontId="0" fillId="5" borderId="45" xfId="0" applyNumberFormat="1" applyFont="1" applyFill="1" applyBorder="1" applyAlignment="1" applyProtection="1">
      <alignment vertical="center"/>
    </xf>
    <xf numFmtId="0" fontId="29" fillId="5" borderId="14" xfId="0" applyNumberFormat="1" applyFont="1" applyFill="1" applyBorder="1" applyAlignment="1" applyProtection="1">
      <alignment horizontal="center"/>
    </xf>
    <xf numFmtId="0" fontId="29" fillId="5" borderId="15" xfId="0" applyNumberFormat="1" applyFont="1" applyFill="1" applyBorder="1" applyAlignment="1" applyProtection="1">
      <alignment horizontal="center"/>
    </xf>
    <xf numFmtId="176" fontId="16" fillId="5" borderId="33" xfId="0" applyNumberFormat="1" applyFont="1" applyFill="1" applyBorder="1" applyAlignment="1" applyProtection="1">
      <alignment horizontal="right" vertical="center"/>
    </xf>
    <xf numFmtId="0" fontId="27" fillId="5" borderId="13" xfId="0" applyNumberFormat="1" applyFont="1" applyFill="1" applyBorder="1" applyAlignment="1" applyProtection="1">
      <alignment horizontal="center"/>
    </xf>
    <xf numFmtId="0" fontId="29" fillId="0" borderId="60" xfId="0" applyNumberFormat="1" applyFont="1" applyFill="1" applyBorder="1" applyAlignment="1" applyProtection="1">
      <alignment horizontal="center"/>
    </xf>
    <xf numFmtId="0" fontId="29" fillId="5" borderId="13" xfId="0" applyNumberFormat="1" applyFont="1" applyFill="1" applyBorder="1" applyAlignment="1" applyProtection="1">
      <alignment horizontal="center"/>
    </xf>
    <xf numFmtId="176" fontId="16" fillId="5" borderId="44" xfId="0" applyNumberFormat="1" applyFont="1" applyFill="1" applyBorder="1" applyAlignment="1" applyProtection="1">
      <alignment vertical="center"/>
    </xf>
    <xf numFmtId="176" fontId="0" fillId="5" borderId="5" xfId="0" applyNumberFormat="1" applyFont="1" applyFill="1" applyBorder="1" applyAlignment="1" applyProtection="1">
      <alignment vertical="center"/>
    </xf>
    <xf numFmtId="176" fontId="0" fillId="5" borderId="42" xfId="0" applyNumberFormat="1" applyFont="1" applyFill="1" applyBorder="1" applyAlignment="1" applyProtection="1">
      <alignment vertical="center"/>
    </xf>
    <xf numFmtId="0" fontId="18" fillId="4" borderId="44" xfId="0" applyNumberFormat="1" applyFont="1" applyFill="1" applyBorder="1" applyAlignment="1" applyProtection="1">
      <alignment horizontal="center" vertical="center" textRotation="255"/>
    </xf>
    <xf numFmtId="0" fontId="18" fillId="4" borderId="5" xfId="0" applyNumberFormat="1" applyFont="1" applyFill="1" applyBorder="1" applyAlignment="1" applyProtection="1">
      <alignment horizontal="center" vertical="center" textRotation="255" shrinkToFit="1"/>
    </xf>
    <xf numFmtId="0" fontId="18" fillId="4" borderId="42" xfId="0" applyNumberFormat="1" applyFont="1" applyFill="1" applyBorder="1" applyAlignment="1" applyProtection="1">
      <alignment horizontal="center" vertical="center" textRotation="255" wrapText="1"/>
    </xf>
    <xf numFmtId="0" fontId="18" fillId="4" borderId="5" xfId="0" applyNumberFormat="1" applyFont="1" applyFill="1" applyBorder="1" applyAlignment="1" applyProtection="1">
      <alignment horizontal="center" vertical="center" textRotation="255" wrapText="1"/>
    </xf>
    <xf numFmtId="0" fontId="18" fillId="4" borderId="5" xfId="0" applyNumberFormat="1" applyFont="1" applyFill="1" applyBorder="1" applyAlignment="1" applyProtection="1">
      <alignment horizontal="center" vertical="top" textRotation="255" wrapText="1"/>
    </xf>
    <xf numFmtId="0" fontId="19" fillId="4" borderId="5" xfId="0" applyNumberFormat="1" applyFont="1" applyFill="1" applyBorder="1" applyAlignment="1" applyProtection="1">
      <alignment horizontal="center" vertical="top" textRotation="255" wrapText="1"/>
    </xf>
    <xf numFmtId="0" fontId="19" fillId="4" borderId="43" xfId="0" applyNumberFormat="1" applyFont="1" applyFill="1" applyBorder="1" applyAlignment="1" applyProtection="1">
      <alignment horizontal="center" vertical="center" textRotation="255" wrapText="1"/>
    </xf>
    <xf numFmtId="0" fontId="29" fillId="0" borderId="48" xfId="0" applyNumberFormat="1" applyFont="1" applyFill="1" applyBorder="1" applyAlignment="1" applyProtection="1">
      <alignment horizontal="center"/>
    </xf>
    <xf numFmtId="0" fontId="29" fillId="0" borderId="53" xfId="0" applyNumberFormat="1" applyFont="1" applyFill="1" applyBorder="1" applyAlignment="1" applyProtection="1">
      <alignment horizontal="center"/>
    </xf>
    <xf numFmtId="0" fontId="29" fillId="0" borderId="45" xfId="0" applyNumberFormat="1" applyFont="1" applyFill="1" applyBorder="1" applyAlignment="1" applyProtection="1">
      <alignment horizontal="center"/>
    </xf>
    <xf numFmtId="0" fontId="29" fillId="0" borderId="4" xfId="0" applyNumberFormat="1" applyFont="1" applyFill="1" applyBorder="1" applyAlignment="1" applyProtection="1">
      <alignment horizontal="center"/>
    </xf>
    <xf numFmtId="0" fontId="18" fillId="4" borderId="33" xfId="0" applyNumberFormat="1" applyFont="1" applyFill="1" applyBorder="1" applyAlignment="1" applyProtection="1">
      <alignment horizontal="center" vertical="center" textRotation="255"/>
    </xf>
    <xf numFmtId="0" fontId="18" fillId="4" borderId="34" xfId="0" applyNumberFormat="1" applyFont="1" applyFill="1" applyBorder="1" applyAlignment="1" applyProtection="1">
      <alignment horizontal="center" vertical="center" textRotation="255" shrinkToFit="1"/>
    </xf>
    <xf numFmtId="0" fontId="18" fillId="4" borderId="52" xfId="0" applyNumberFormat="1" applyFont="1" applyFill="1" applyBorder="1" applyAlignment="1" applyProtection="1">
      <alignment horizontal="center" vertical="center" textRotation="255" wrapText="1"/>
    </xf>
    <xf numFmtId="0" fontId="18" fillId="4" borderId="34" xfId="0" applyNumberFormat="1" applyFont="1" applyFill="1" applyBorder="1" applyAlignment="1" applyProtection="1">
      <alignment horizontal="center" vertical="center" textRotation="255" wrapText="1"/>
    </xf>
    <xf numFmtId="0" fontId="18" fillId="4" borderId="34" xfId="0" applyNumberFormat="1" applyFont="1" applyFill="1" applyBorder="1" applyAlignment="1" applyProtection="1">
      <alignment horizontal="center" vertical="top" textRotation="255" wrapText="1"/>
    </xf>
    <xf numFmtId="0" fontId="19" fillId="4" borderId="34" xfId="0" applyNumberFormat="1" applyFont="1" applyFill="1" applyBorder="1" applyAlignment="1" applyProtection="1">
      <alignment horizontal="center" vertical="top" textRotation="255" wrapText="1"/>
    </xf>
    <xf numFmtId="0" fontId="19" fillId="4" borderId="39"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center" textRotation="255" shrinkToFit="1"/>
    </xf>
    <xf numFmtId="0" fontId="18" fillId="3" borderId="5" xfId="0" applyNumberFormat="1" applyFont="1" applyFill="1" applyBorder="1" applyAlignment="1" applyProtection="1">
      <alignment horizontal="center" vertical="center" textRotation="255" shrinkToFit="1"/>
    </xf>
    <xf numFmtId="0" fontId="18" fillId="3" borderId="34" xfId="0" applyNumberFormat="1" applyFont="1" applyFill="1" applyBorder="1" applyAlignment="1" applyProtection="1">
      <alignment horizontal="center" vertical="center" textRotation="255" wrapText="1" shrinkToFit="1"/>
    </xf>
    <xf numFmtId="0" fontId="18" fillId="3" borderId="34" xfId="0" applyNumberFormat="1" applyFont="1" applyFill="1" applyBorder="1" applyAlignment="1" applyProtection="1">
      <alignment horizontal="center" vertical="center" textRotation="255" wrapText="1"/>
    </xf>
    <xf numFmtId="0" fontId="18" fillId="3" borderId="5" xfId="0" applyNumberFormat="1" applyFont="1" applyFill="1" applyBorder="1" applyAlignment="1" applyProtection="1">
      <alignment horizontal="center" vertical="center" textRotation="255" wrapText="1"/>
    </xf>
    <xf numFmtId="0" fontId="19" fillId="3" borderId="14" xfId="0" applyNumberFormat="1" applyFont="1" applyFill="1" applyBorder="1" applyAlignment="1" applyProtection="1">
      <alignment horizontal="center" vertical="top" textRotation="255" wrapText="1"/>
    </xf>
    <xf numFmtId="0" fontId="19" fillId="3" borderId="1" xfId="0" applyNumberFormat="1" applyFont="1" applyFill="1" applyBorder="1" applyAlignment="1" applyProtection="1">
      <alignment horizontal="center" vertical="top" textRotation="255" wrapText="1"/>
    </xf>
    <xf numFmtId="0" fontId="19" fillId="3" borderId="39" xfId="0" applyNumberFormat="1" applyFont="1" applyFill="1" applyBorder="1" applyAlignment="1" applyProtection="1">
      <alignment horizontal="center" vertical="center" textRotation="255" wrapText="1"/>
    </xf>
    <xf numFmtId="0" fontId="19" fillId="3" borderId="43"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top" textRotation="255" wrapText="1"/>
    </xf>
    <xf numFmtId="0" fontId="18" fillId="3" borderId="5" xfId="0" applyNumberFormat="1" applyFont="1" applyFill="1" applyBorder="1" applyAlignment="1" applyProtection="1">
      <alignment horizontal="center" vertical="top" textRotation="255" wrapText="1"/>
    </xf>
    <xf numFmtId="0" fontId="18" fillId="3" borderId="33" xfId="0" applyNumberFormat="1" applyFont="1" applyFill="1" applyBorder="1" applyAlignment="1" applyProtection="1">
      <alignment horizontal="center" vertical="center" textRotation="255"/>
    </xf>
    <xf numFmtId="0" fontId="18" fillId="3" borderId="44" xfId="0" applyNumberFormat="1" applyFont="1" applyFill="1" applyBorder="1" applyAlignment="1" applyProtection="1">
      <alignment horizontal="center" vertical="center" textRotation="255"/>
    </xf>
    <xf numFmtId="176" fontId="0" fillId="0" borderId="5" xfId="0" applyNumberFormat="1" applyFont="1" applyFill="1" applyBorder="1" applyAlignment="1" applyProtection="1">
      <alignment horizontal="right" vertical="center"/>
    </xf>
    <xf numFmtId="176" fontId="16" fillId="0" borderId="44" xfId="0" applyNumberFormat="1" applyFont="1" applyFill="1" applyBorder="1" applyAlignment="1" applyProtection="1">
      <alignment horizontal="right" vertical="center"/>
    </xf>
    <xf numFmtId="178" fontId="0" fillId="0" borderId="17" xfId="0" applyNumberFormat="1" applyFont="1" applyFill="1" applyBorder="1" applyProtection="1"/>
    <xf numFmtId="0" fontId="16" fillId="0" borderId="34" xfId="0" applyNumberFormat="1" applyFont="1" applyFill="1" applyBorder="1" applyAlignment="1" applyProtection="1">
      <alignment horizontal="center" vertical="center" wrapText="1"/>
    </xf>
    <xf numFmtId="176" fontId="0" fillId="0" borderId="9" xfId="0" applyNumberFormat="1" applyFont="1" applyFill="1" applyBorder="1" applyProtection="1"/>
    <xf numFmtId="176" fontId="16" fillId="0" borderId="14" xfId="0" applyNumberFormat="1" applyFont="1" applyFill="1" applyBorder="1" applyProtection="1"/>
    <xf numFmtId="176" fontId="0" fillId="0" borderId="8" xfId="0" applyNumberFormat="1" applyFont="1" applyFill="1" applyBorder="1" applyProtection="1"/>
    <xf numFmtId="176" fontId="0" fillId="0" borderId="17" xfId="0" applyNumberFormat="1" applyFont="1" applyFill="1" applyBorder="1" applyProtection="1"/>
    <xf numFmtId="176" fontId="0" fillId="0" borderId="14" xfId="0" applyNumberFormat="1" applyFont="1" applyFill="1" applyBorder="1" applyProtection="1"/>
    <xf numFmtId="0" fontId="16" fillId="0" borderId="55" xfId="0" applyNumberFormat="1" applyFont="1" applyFill="1" applyBorder="1" applyAlignment="1" applyProtection="1">
      <alignment horizontal="center" vertical="center" wrapText="1"/>
    </xf>
    <xf numFmtId="0" fontId="18" fillId="0" borderId="55" xfId="0" applyNumberFormat="1" applyFont="1" applyFill="1" applyBorder="1" applyAlignment="1" applyProtection="1">
      <alignment horizontal="center" vertical="center" wrapText="1"/>
    </xf>
    <xf numFmtId="0" fontId="16" fillId="0" borderId="58" xfId="0" applyNumberFormat="1" applyFont="1" applyFill="1" applyBorder="1" applyAlignment="1" applyProtection="1">
      <alignment horizontal="center" vertical="center" wrapText="1"/>
    </xf>
    <xf numFmtId="0" fontId="18" fillId="0" borderId="58" xfId="0" applyNumberFormat="1" applyFont="1" applyFill="1" applyBorder="1" applyAlignment="1" applyProtection="1">
      <alignment horizontal="center" vertical="center" wrapText="1"/>
    </xf>
    <xf numFmtId="176" fontId="0" fillId="0" borderId="4" xfId="0" applyNumberFormat="1" applyFont="1" applyFill="1" applyBorder="1" applyAlignment="1" applyProtection="1"/>
    <xf numFmtId="0" fontId="16" fillId="0" borderId="34" xfId="0" applyNumberFormat="1" applyFont="1" applyFill="1" applyBorder="1" applyAlignment="1" applyProtection="1">
      <alignment horizontal="right" vertical="center"/>
    </xf>
    <xf numFmtId="176" fontId="16" fillId="0" borderId="9" xfId="0" applyNumberFormat="1" applyFont="1" applyFill="1" applyBorder="1" applyAlignment="1" applyProtection="1">
      <alignment horizontal="right"/>
    </xf>
    <xf numFmtId="176" fontId="16" fillId="0" borderId="35" xfId="0" applyNumberFormat="1" applyFont="1" applyFill="1" applyBorder="1" applyAlignment="1" applyProtection="1">
      <alignment horizontal="right"/>
    </xf>
    <xf numFmtId="176" fontId="16" fillId="0" borderId="14" xfId="0" applyNumberFormat="1" applyFont="1" applyFill="1" applyBorder="1" applyAlignment="1" applyProtection="1">
      <alignment horizontal="right"/>
    </xf>
    <xf numFmtId="176" fontId="16" fillId="0" borderId="8" xfId="0" applyNumberFormat="1" applyFont="1" applyFill="1" applyBorder="1" applyAlignment="1" applyProtection="1">
      <alignment horizontal="right"/>
    </xf>
    <xf numFmtId="176" fontId="16" fillId="0" borderId="17" xfId="0" applyNumberFormat="1" applyFont="1" applyFill="1" applyBorder="1" applyAlignment="1" applyProtection="1">
      <alignment horizontal="right"/>
    </xf>
    <xf numFmtId="176" fontId="16" fillId="0" borderId="1"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176" fontId="16" fillId="0" borderId="5" xfId="0" applyNumberFormat="1" applyFont="1" applyFill="1" applyBorder="1" applyAlignment="1" applyProtection="1">
      <alignment horizontal="right"/>
    </xf>
    <xf numFmtId="176" fontId="16" fillId="0" borderId="34" xfId="0" applyNumberFormat="1" applyFont="1" applyFill="1" applyBorder="1" applyAlignment="1" applyProtection="1">
      <alignment horizontal="right"/>
    </xf>
    <xf numFmtId="0" fontId="0" fillId="0" borderId="9" xfId="0" applyNumberFormat="1" applyFont="1" applyFill="1" applyBorder="1" applyAlignment="1" applyProtection="1">
      <alignment horizontal="right"/>
    </xf>
    <xf numFmtId="0" fontId="0" fillId="0" borderId="35" xfId="0" applyNumberFormat="1" applyFont="1" applyFill="1" applyBorder="1" applyAlignment="1" applyProtection="1">
      <alignment horizontal="right"/>
    </xf>
    <xf numFmtId="0" fontId="0" fillId="0" borderId="5" xfId="0" applyNumberFormat="1" applyFont="1" applyFill="1" applyBorder="1" applyAlignment="1" applyProtection="1">
      <alignment horizontal="right"/>
    </xf>
    <xf numFmtId="176" fontId="16" fillId="0" borderId="55" xfId="0" applyNumberFormat="1" applyFont="1" applyFill="1" applyBorder="1" applyProtection="1"/>
    <xf numFmtId="176" fontId="0" fillId="0" borderId="55" xfId="0" applyNumberFormat="1" applyFont="1" applyFill="1" applyBorder="1" applyProtection="1"/>
    <xf numFmtId="176" fontId="0" fillId="0" borderId="56" xfId="0" applyNumberFormat="1" applyFont="1" applyFill="1" applyBorder="1" applyProtection="1"/>
    <xf numFmtId="0" fontId="0" fillId="0" borderId="56" xfId="0" applyNumberFormat="1" applyFont="1" applyFill="1" applyBorder="1" applyAlignment="1" applyProtection="1"/>
    <xf numFmtId="0" fontId="18" fillId="0" borderId="62" xfId="0" applyNumberFormat="1" applyFont="1" applyFill="1" applyBorder="1" applyAlignment="1" applyProtection="1">
      <alignment horizontal="center" vertical="center" wrapText="1"/>
    </xf>
    <xf numFmtId="176" fontId="0" fillId="0" borderId="61" xfId="0" applyNumberFormat="1" applyFont="1" applyFill="1" applyBorder="1" applyAlignment="1" applyProtection="1"/>
    <xf numFmtId="176" fontId="0" fillId="0" borderId="63" xfId="0" applyNumberFormat="1" applyFont="1" applyFill="1" applyBorder="1" applyAlignment="1" applyProtection="1"/>
    <xf numFmtId="0" fontId="18" fillId="0" borderId="64" xfId="0" applyNumberFormat="1" applyFont="1" applyFill="1" applyBorder="1" applyAlignment="1" applyProtection="1">
      <alignment horizontal="center" vertical="center" wrapText="1"/>
    </xf>
    <xf numFmtId="176" fontId="0" fillId="0" borderId="61" xfId="0" applyNumberFormat="1" applyFont="1" applyFill="1" applyBorder="1" applyProtection="1"/>
    <xf numFmtId="176" fontId="0" fillId="0" borderId="63" xfId="0" applyNumberFormat="1" applyFont="1" applyFill="1" applyBorder="1" applyProtection="1"/>
    <xf numFmtId="176" fontId="16" fillId="0" borderId="62" xfId="0" applyNumberFormat="1" applyFont="1" applyFill="1" applyBorder="1" applyProtection="1"/>
    <xf numFmtId="176" fontId="0" fillId="0" borderId="7" xfId="0" applyNumberFormat="1" applyFont="1" applyFill="1" applyBorder="1" applyProtection="1"/>
    <xf numFmtId="176" fontId="0" fillId="0" borderId="65" xfId="0" applyNumberFormat="1" applyFont="1" applyFill="1" applyBorder="1" applyProtection="1"/>
    <xf numFmtId="176" fontId="0" fillId="0" borderId="66" xfId="0" applyNumberFormat="1" applyFont="1" applyFill="1" applyBorder="1" applyProtection="1"/>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0" borderId="64" xfId="0" applyNumberFormat="1" applyFont="1" applyFill="1" applyBorder="1" applyAlignment="1" applyProtection="1"/>
    <xf numFmtId="176" fontId="0" fillId="0" borderId="2" xfId="0" applyNumberFormat="1" applyFont="1" applyFill="1" applyBorder="1" applyAlignment="1" applyProtection="1"/>
    <xf numFmtId="176" fontId="0" fillId="0" borderId="62" xfId="0" applyNumberFormat="1" applyFont="1" applyFill="1" applyBorder="1" applyAlignment="1" applyProtection="1"/>
    <xf numFmtId="0" fontId="0" fillId="0" borderId="67" xfId="0" applyNumberFormat="1" applyFont="1" applyFill="1" applyBorder="1" applyAlignment="1" applyProtection="1"/>
    <xf numFmtId="178" fontId="0" fillId="0" borderId="46" xfId="0" applyNumberFormat="1" applyFont="1" applyFill="1" applyBorder="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0" fontId="0" fillId="5" borderId="44" xfId="0" applyNumberFormat="1" applyFont="1" applyFill="1" applyBorder="1" applyAlignment="1" applyProtection="1"/>
    <xf numFmtId="0" fontId="0" fillId="5" borderId="43" xfId="0" applyNumberFormat="1" applyFont="1" applyFill="1" applyBorder="1" applyAlignment="1" applyProtection="1"/>
    <xf numFmtId="0" fontId="0" fillId="0" borderId="43" xfId="0" applyNumberFormat="1" applyFont="1" applyFill="1" applyBorder="1" applyAlignment="1" applyProtection="1"/>
    <xf numFmtId="176" fontId="16" fillId="0" borderId="71" xfId="0" applyNumberFormat="1" applyFont="1" applyFill="1" applyBorder="1" applyProtection="1"/>
    <xf numFmtId="0" fontId="0" fillId="0" borderId="71" xfId="0" applyNumberFormat="1" applyFont="1" applyFill="1" applyBorder="1" applyAlignment="1" applyProtection="1"/>
    <xf numFmtId="0" fontId="21" fillId="3" borderId="23" xfId="0" applyNumberFormat="1" applyFont="1" applyFill="1" applyBorder="1" applyAlignment="1" applyProtection="1">
      <alignment horizontal="center" vertical="center"/>
    </xf>
    <xf numFmtId="176" fontId="21" fillId="5" borderId="38" xfId="0" applyNumberFormat="1" applyFont="1" applyFill="1" applyBorder="1" applyAlignment="1" applyProtection="1">
      <alignment vertical="center"/>
    </xf>
    <xf numFmtId="0" fontId="21" fillId="5" borderId="54" xfId="0" applyNumberFormat="1" applyFont="1" applyFill="1" applyBorder="1" applyAlignment="1" applyProtection="1">
      <alignment vertical="center"/>
    </xf>
    <xf numFmtId="176" fontId="0" fillId="0" borderId="54" xfId="0" applyNumberFormat="1" applyFont="1" applyFill="1" applyBorder="1" applyAlignment="1" applyProtection="1">
      <alignment vertical="center"/>
    </xf>
    <xf numFmtId="176" fontId="0" fillId="5" borderId="32" xfId="0" applyNumberFormat="1" applyFont="1" applyFill="1" applyBorder="1" applyAlignment="1" applyProtection="1">
      <alignment vertical="center"/>
    </xf>
    <xf numFmtId="0" fontId="21" fillId="5" borderId="38" xfId="0" applyNumberFormat="1" applyFont="1" applyFill="1" applyBorder="1" applyAlignment="1" applyProtection="1">
      <alignment vertical="center"/>
    </xf>
    <xf numFmtId="176" fontId="0" fillId="5" borderId="54" xfId="0" applyNumberFormat="1" applyFont="1" applyFill="1" applyBorder="1" applyAlignment="1" applyProtection="1">
      <alignment vertical="center"/>
    </xf>
    <xf numFmtId="176" fontId="0" fillId="0" borderId="43" xfId="0" applyNumberFormat="1" applyFont="1" applyFill="1" applyBorder="1" applyAlignment="1" applyProtection="1">
      <alignment horizontal="center" vertical="center"/>
    </xf>
    <xf numFmtId="176" fontId="16"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176" fontId="16" fillId="5" borderId="44" xfId="0" applyNumberFormat="1" applyFont="1" applyFill="1" applyBorder="1" applyAlignment="1" applyProtection="1">
      <alignment horizontal="right" vertical="center"/>
    </xf>
    <xf numFmtId="176" fontId="0" fillId="5" borderId="43" xfId="0" applyNumberFormat="1" applyFont="1" applyFill="1" applyBorder="1" applyAlignment="1" applyProtection="1">
      <alignment horizontal="center" vertical="center"/>
    </xf>
    <xf numFmtId="0" fontId="0" fillId="5" borderId="48" xfId="0" applyNumberFormat="1" applyFont="1" applyFill="1" applyBorder="1" applyAlignment="1" applyProtection="1"/>
    <xf numFmtId="0" fontId="0" fillId="5" borderId="45" xfId="0" applyNumberFormat="1" applyFont="1" applyFill="1" applyBorder="1" applyAlignment="1" applyProtection="1"/>
    <xf numFmtId="0" fontId="16" fillId="3" borderId="16" xfId="0" applyNumberFormat="1" applyFont="1" applyFill="1" applyBorder="1" applyAlignment="1" applyProtection="1">
      <alignment horizontal="center" vertical="center" wrapText="1"/>
    </xf>
    <xf numFmtId="0" fontId="16" fillId="3" borderId="3" xfId="0" applyNumberFormat="1" applyFont="1" applyFill="1" applyBorder="1" applyAlignment="1" applyProtection="1">
      <alignment horizontal="center" vertical="center"/>
    </xf>
    <xf numFmtId="0" fontId="16" fillId="3" borderId="17" xfId="0" applyNumberFormat="1" applyFont="1" applyFill="1" applyBorder="1" applyAlignment="1" applyProtection="1">
      <alignment horizontal="center" vertical="center"/>
    </xf>
    <xf numFmtId="0" fontId="16" fillId="3" borderId="25" xfId="0" applyNumberFormat="1" applyFont="1" applyFill="1" applyBorder="1" applyAlignment="1" applyProtection="1">
      <alignment horizontal="center" vertical="center" wrapText="1"/>
    </xf>
    <xf numFmtId="0" fontId="18" fillId="3" borderId="25" xfId="0" applyNumberFormat="1" applyFont="1" applyFill="1" applyBorder="1" applyAlignment="1" applyProtection="1">
      <alignment horizontal="center" vertical="center" wrapText="1"/>
    </xf>
    <xf numFmtId="0" fontId="16" fillId="3" borderId="2" xfId="0" applyNumberFormat="1" applyFont="1" applyFill="1" applyBorder="1" applyAlignment="1" applyProtection="1">
      <alignment horizontal="center" vertical="center" wrapText="1"/>
    </xf>
    <xf numFmtId="0" fontId="16" fillId="3" borderId="18"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29" fillId="5" borderId="33" xfId="0" applyNumberFormat="1" applyFont="1" applyFill="1" applyBorder="1" applyAlignment="1" applyProtection="1">
      <alignment horizontal="center"/>
    </xf>
    <xf numFmtId="0" fontId="29" fillId="5" borderId="39" xfId="0" applyNumberFormat="1" applyFont="1" applyFill="1" applyBorder="1" applyAlignment="1" applyProtection="1">
      <alignment horizontal="center"/>
    </xf>
    <xf numFmtId="0" fontId="0" fillId="0" borderId="60" xfId="0" applyNumberFormat="1" applyFont="1" applyFill="1" applyBorder="1" applyAlignment="1" applyProtection="1">
      <alignment horizontal="center"/>
    </xf>
    <xf numFmtId="0" fontId="0" fillId="0" borderId="59" xfId="0" applyNumberFormat="1" applyFont="1" applyFill="1" applyBorder="1" applyAlignment="1" applyProtection="1">
      <alignment horizontal="center"/>
    </xf>
    <xf numFmtId="0" fontId="29" fillId="5" borderId="44" xfId="0" applyNumberFormat="1" applyFont="1" applyFill="1" applyBorder="1" applyAlignment="1" applyProtection="1">
      <alignment horizontal="center"/>
    </xf>
    <xf numFmtId="0" fontId="29" fillId="5" borderId="43" xfId="0" applyNumberFormat="1" applyFont="1" applyFill="1" applyBorder="1" applyAlignment="1" applyProtection="1">
      <alignment horizontal="center"/>
    </xf>
    <xf numFmtId="0" fontId="0" fillId="0" borderId="48" xfId="0" applyNumberFormat="1" applyFont="1" applyFill="1" applyBorder="1" applyAlignment="1" applyProtection="1">
      <alignment horizontal="center"/>
    </xf>
    <xf numFmtId="0" fontId="0" fillId="0" borderId="45" xfId="0" applyNumberFormat="1" applyFont="1" applyFill="1" applyBorder="1" applyAlignment="1" applyProtection="1">
      <alignment horizontal="center"/>
    </xf>
    <xf numFmtId="0" fontId="0" fillId="5" borderId="44" xfId="0" applyNumberFormat="1" applyFont="1" applyFill="1" applyBorder="1" applyAlignment="1" applyProtection="1">
      <alignment horizontal="center"/>
    </xf>
    <xf numFmtId="0" fontId="0" fillId="5" borderId="43" xfId="0" applyNumberFormat="1" applyFont="1" applyFill="1" applyBorder="1" applyAlignment="1" applyProtection="1">
      <alignment horizontal="center"/>
    </xf>
    <xf numFmtId="0" fontId="0" fillId="0" borderId="16" xfId="0" applyNumberFormat="1" applyFont="1" applyFill="1" applyBorder="1" applyAlignment="1" applyProtection="1">
      <alignment horizontal="center"/>
    </xf>
    <xf numFmtId="176" fontId="16" fillId="6" borderId="44" xfId="0" applyNumberFormat="1" applyFont="1" applyFill="1" applyBorder="1" applyAlignment="1" applyProtection="1">
      <alignment horizontal="right" vertical="center"/>
    </xf>
    <xf numFmtId="0" fontId="27" fillId="6" borderId="14" xfId="0" applyNumberFormat="1" applyFont="1" applyFill="1" applyBorder="1" applyAlignment="1" applyProtection="1">
      <alignment horizontal="center"/>
    </xf>
    <xf numFmtId="0" fontId="27" fillId="6" borderId="22" xfId="0" applyNumberFormat="1" applyFont="1" applyFill="1" applyBorder="1" applyAlignment="1" applyProtection="1">
      <alignment horizontal="center"/>
    </xf>
    <xf numFmtId="0" fontId="27" fillId="6" borderId="1" xfId="0" applyNumberFormat="1" applyFont="1" applyFill="1" applyBorder="1" applyAlignment="1" applyProtection="1">
      <alignment horizontal="center"/>
    </xf>
    <xf numFmtId="0" fontId="27" fillId="6" borderId="2" xfId="0" applyNumberFormat="1" applyFont="1" applyFill="1" applyBorder="1" applyAlignment="1" applyProtection="1">
      <alignment horizontal="center"/>
    </xf>
    <xf numFmtId="0" fontId="27" fillId="6" borderId="23" xfId="0" applyNumberFormat="1" applyFont="1" applyFill="1" applyBorder="1" applyAlignment="1" applyProtection="1">
      <alignment horizontal="center"/>
    </xf>
    <xf numFmtId="0" fontId="16" fillId="0" borderId="0" xfId="0" applyNumberFormat="1" applyFont="1" applyFill="1" applyBorder="1" applyAlignment="1" applyProtection="1">
      <alignment horizontal="right" shrinkToFit="1"/>
    </xf>
    <xf numFmtId="176" fontId="16" fillId="0" borderId="49"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5" borderId="14" xfId="0" applyNumberFormat="1" applyFont="1" applyFill="1" applyBorder="1" applyAlignment="1" applyProtection="1">
      <alignment horizontal="center"/>
    </xf>
    <xf numFmtId="0" fontId="0" fillId="5" borderId="15" xfId="0" applyNumberFormat="1" applyFont="1" applyFill="1" applyBorder="1" applyAlignment="1" applyProtection="1">
      <alignment horizontal="center"/>
    </xf>
    <xf numFmtId="0" fontId="0" fillId="0" borderId="44" xfId="0" applyNumberFormat="1" applyFont="1" applyFill="1" applyBorder="1" applyAlignment="1" applyProtection="1">
      <alignment horizontal="center"/>
    </xf>
    <xf numFmtId="0" fontId="0" fillId="0" borderId="43" xfId="0" applyNumberFormat="1" applyFont="1" applyFill="1" applyBorder="1" applyAlignment="1" applyProtection="1">
      <alignment horizontal="center"/>
    </xf>
    <xf numFmtId="176" fontId="0" fillId="5" borderId="13" xfId="0" applyNumberFormat="1" applyFont="1" applyFill="1" applyBorder="1" applyProtection="1"/>
    <xf numFmtId="177" fontId="12" fillId="0" borderId="44" xfId="1" applyNumberFormat="1" applyFill="1" applyBorder="1">
      <alignment vertical="center"/>
    </xf>
    <xf numFmtId="178" fontId="0" fillId="0" borderId="16" xfId="0" applyNumberFormat="1" applyFont="1" applyFill="1" applyBorder="1" applyProtection="1"/>
    <xf numFmtId="176" fontId="0" fillId="5" borderId="14" xfId="0" applyNumberFormat="1" applyFont="1" applyFill="1" applyBorder="1" applyProtection="1"/>
    <xf numFmtId="177" fontId="12" fillId="0" borderId="5" xfId="1" applyNumberFormat="1" applyFill="1" applyBorder="1">
      <alignment vertical="center"/>
    </xf>
    <xf numFmtId="176" fontId="0" fillId="5" borderId="47" xfId="0" applyNumberFormat="1" applyFont="1" applyFill="1" applyBorder="1" applyProtection="1"/>
    <xf numFmtId="176" fontId="0" fillId="0" borderId="5" xfId="0" applyNumberFormat="1" applyFont="1" applyFill="1" applyBorder="1" applyProtection="1"/>
    <xf numFmtId="176" fontId="0" fillId="0" borderId="69" xfId="0" applyNumberFormat="1" applyFont="1" applyFill="1" applyBorder="1" applyProtection="1"/>
    <xf numFmtId="176" fontId="16" fillId="0" borderId="72" xfId="0" applyNumberFormat="1" applyFont="1" applyFill="1" applyBorder="1" applyProtection="1"/>
    <xf numFmtId="176" fontId="0" fillId="0" borderId="74" xfId="0" applyNumberFormat="1" applyFont="1" applyFill="1" applyBorder="1" applyProtection="1"/>
    <xf numFmtId="176" fontId="0" fillId="0" borderId="75" xfId="0" applyNumberFormat="1" applyFont="1" applyFill="1" applyBorder="1" applyProtection="1"/>
    <xf numFmtId="176" fontId="0" fillId="0" borderId="0" xfId="0" applyNumberFormat="1" applyFont="1" applyFill="1" applyBorder="1" applyAlignment="1" applyProtection="1">
      <alignment horizontal="right" vertical="center"/>
    </xf>
    <xf numFmtId="176" fontId="0" fillId="0" borderId="49" xfId="0" applyNumberFormat="1" applyFont="1" applyFill="1" applyBorder="1" applyAlignment="1" applyProtection="1">
      <alignment horizontal="right" vertical="center"/>
    </xf>
    <xf numFmtId="176" fontId="0" fillId="5" borderId="52" xfId="0" applyNumberFormat="1" applyFont="1" applyFill="1" applyBorder="1" applyAlignment="1" applyProtection="1">
      <alignment horizontal="right" vertical="center"/>
    </xf>
    <xf numFmtId="176" fontId="0" fillId="5" borderId="30" xfId="0" applyNumberFormat="1" applyFont="1" applyFill="1" applyBorder="1" applyAlignment="1" applyProtection="1">
      <alignment horizontal="right" vertical="center"/>
    </xf>
    <xf numFmtId="176" fontId="0" fillId="5" borderId="73" xfId="0" applyNumberFormat="1" applyFont="1" applyFill="1" applyBorder="1" applyAlignment="1" applyProtection="1">
      <alignment horizontal="right" vertical="center"/>
    </xf>
    <xf numFmtId="176" fontId="0" fillId="5" borderId="37" xfId="0" applyNumberFormat="1" applyFont="1" applyFill="1" applyBorder="1" applyAlignment="1" applyProtection="1">
      <alignment horizontal="right" vertical="center"/>
    </xf>
    <xf numFmtId="176" fontId="16" fillId="0" borderId="49" xfId="0" applyNumberFormat="1" applyFont="1" applyFill="1" applyBorder="1" applyAlignment="1" applyProtection="1">
      <alignment horizontal="right"/>
    </xf>
    <xf numFmtId="0" fontId="16" fillId="6" borderId="10" xfId="0" applyNumberFormat="1" applyFont="1" applyFill="1" applyBorder="1" applyAlignment="1" applyProtection="1">
      <alignment shrinkToFit="1"/>
    </xf>
    <xf numFmtId="0" fontId="27" fillId="6" borderId="33" xfId="0" applyNumberFormat="1" applyFont="1" applyFill="1" applyBorder="1" applyAlignment="1" applyProtection="1">
      <alignment horizontal="center"/>
    </xf>
    <xf numFmtId="0" fontId="27" fillId="6" borderId="60" xfId="0" applyNumberFormat="1" applyFont="1" applyFill="1" applyBorder="1" applyAlignment="1" applyProtection="1">
      <alignment horizontal="center"/>
    </xf>
    <xf numFmtId="0" fontId="27" fillId="6" borderId="34" xfId="0" applyNumberFormat="1" applyFont="1" applyFill="1" applyBorder="1" applyAlignment="1" applyProtection="1">
      <alignment horizontal="center"/>
    </xf>
    <xf numFmtId="0" fontId="27" fillId="6" borderId="9" xfId="0" applyNumberFormat="1" applyFont="1" applyFill="1" applyBorder="1" applyAlignment="1" applyProtection="1">
      <alignment horizontal="center"/>
    </xf>
    <xf numFmtId="0" fontId="27" fillId="6" borderId="8" xfId="0" applyNumberFormat="1" applyFont="1" applyFill="1" applyBorder="1" applyAlignment="1" applyProtection="1">
      <alignment horizontal="center"/>
    </xf>
    <xf numFmtId="0" fontId="27" fillId="6" borderId="52" xfId="0" applyNumberFormat="1" applyFont="1" applyFill="1" applyBorder="1" applyAlignment="1" applyProtection="1">
      <alignment horizontal="center"/>
    </xf>
    <xf numFmtId="0" fontId="27" fillId="6" borderId="59" xfId="0" applyNumberFormat="1" applyFont="1" applyFill="1" applyBorder="1" applyAlignment="1" applyProtection="1">
      <alignment horizontal="center"/>
    </xf>
    <xf numFmtId="176" fontId="16" fillId="6" borderId="60" xfId="0" applyNumberFormat="1" applyFont="1" applyFill="1" applyBorder="1" applyAlignment="1" applyProtection="1">
      <alignment horizontal="right" vertical="center"/>
    </xf>
    <xf numFmtId="176" fontId="16" fillId="6" borderId="9" xfId="0" applyNumberFormat="1" applyFont="1" applyFill="1" applyBorder="1" applyAlignment="1" applyProtection="1">
      <alignment horizontal="right" vertical="center"/>
    </xf>
    <xf numFmtId="176" fontId="0" fillId="6" borderId="31" xfId="0" applyNumberFormat="1" applyFont="1" applyFill="1" applyBorder="1" applyAlignment="1" applyProtection="1">
      <alignment horizontal="center" vertical="center"/>
    </xf>
    <xf numFmtId="176" fontId="0" fillId="6" borderId="51" xfId="0" applyNumberFormat="1" applyFont="1" applyFill="1" applyBorder="1" applyAlignment="1" applyProtection="1">
      <alignment horizontal="center" vertical="center"/>
    </xf>
    <xf numFmtId="176" fontId="16" fillId="6" borderId="14" xfId="0" applyNumberFormat="1" applyFont="1" applyFill="1" applyBorder="1" applyProtection="1"/>
    <xf numFmtId="176" fontId="16" fillId="6" borderId="76" xfId="0" applyNumberFormat="1" applyFont="1" applyFill="1" applyBorder="1" applyProtection="1"/>
    <xf numFmtId="176" fontId="16" fillId="6" borderId="8" xfId="0" applyNumberFormat="1" applyFont="1" applyFill="1" applyBorder="1" applyProtection="1"/>
    <xf numFmtId="176" fontId="16" fillId="6" borderId="74" xfId="0" applyNumberFormat="1" applyFont="1" applyFill="1" applyBorder="1" applyProtection="1"/>
    <xf numFmtId="176" fontId="16" fillId="6" borderId="8" xfId="0" applyNumberFormat="1" applyFont="1" applyFill="1" applyBorder="1" applyAlignment="1" applyProtection="1">
      <alignment horizontal="right"/>
    </xf>
    <xf numFmtId="176" fontId="16" fillId="6" borderId="17" xfId="0" applyNumberFormat="1" applyFont="1" applyFill="1" applyBorder="1" applyProtection="1"/>
    <xf numFmtId="176" fontId="16" fillId="6" borderId="17" xfId="0" applyNumberFormat="1" applyFont="1" applyFill="1" applyBorder="1" applyAlignment="1" applyProtection="1">
      <alignment horizontal="right"/>
    </xf>
    <xf numFmtId="176" fontId="16" fillId="6" borderId="70" xfId="0" applyNumberFormat="1" applyFont="1" applyFill="1" applyBorder="1" applyProtection="1"/>
    <xf numFmtId="0" fontId="27" fillId="6" borderId="43" xfId="0" applyNumberFormat="1" applyFont="1" applyFill="1" applyBorder="1" applyAlignment="1" applyProtection="1">
      <alignment horizontal="center"/>
    </xf>
    <xf numFmtId="176" fontId="16" fillId="6" borderId="5" xfId="0" applyNumberFormat="1" applyFont="1" applyFill="1" applyBorder="1" applyAlignment="1" applyProtection="1">
      <alignment horizontal="right" vertical="center"/>
    </xf>
    <xf numFmtId="176" fontId="0" fillId="6" borderId="49" xfId="0" applyNumberFormat="1" applyFont="1" applyFill="1" applyBorder="1" applyAlignment="1" applyProtection="1">
      <alignment horizontal="center" vertical="center"/>
    </xf>
    <xf numFmtId="0" fontId="27" fillId="6" borderId="39" xfId="0" applyNumberFormat="1" applyFont="1" applyFill="1" applyBorder="1" applyAlignment="1" applyProtection="1">
      <alignment horizontal="center"/>
    </xf>
    <xf numFmtId="0" fontId="27" fillId="6" borderId="16" xfId="0" applyNumberFormat="1" applyFont="1" applyFill="1" applyBorder="1" applyAlignment="1" applyProtection="1">
      <alignment horizontal="center"/>
    </xf>
    <xf numFmtId="0" fontId="27" fillId="6" borderId="17" xfId="0" applyNumberFormat="1" applyFont="1" applyFill="1" applyBorder="1" applyAlignment="1" applyProtection="1">
      <alignment horizontal="center"/>
    </xf>
    <xf numFmtId="0" fontId="27" fillId="6" borderId="25" xfId="0" applyNumberFormat="1" applyFont="1" applyFill="1" applyBorder="1" applyAlignment="1" applyProtection="1">
      <alignment horizontal="center"/>
    </xf>
    <xf numFmtId="0" fontId="27" fillId="6" borderId="18" xfId="0" applyNumberFormat="1" applyFont="1" applyFill="1" applyBorder="1" applyAlignment="1" applyProtection="1">
      <alignment horizontal="center"/>
    </xf>
    <xf numFmtId="0" fontId="18" fillId="3" borderId="27" xfId="0" applyNumberFormat="1" applyFont="1" applyFill="1" applyBorder="1" applyAlignment="1" applyProtection="1">
      <alignment horizontal="center" vertical="center" textRotation="255" shrinkToFit="1"/>
    </xf>
    <xf numFmtId="0" fontId="18" fillId="3" borderId="38" xfId="0" applyNumberFormat="1" applyFont="1" applyFill="1" applyBorder="1" applyAlignment="1" applyProtection="1">
      <alignment horizontal="center" vertical="center" textRotation="255" shrinkToFit="1"/>
    </xf>
    <xf numFmtId="0" fontId="0" fillId="0" borderId="38" xfId="0" applyNumberFormat="1" applyFont="1" applyFill="1" applyBorder="1" applyAlignment="1" applyProtection="1">
      <alignment horizontal="center" shrinkToFit="1"/>
    </xf>
    <xf numFmtId="0" fontId="13" fillId="0" borderId="28" xfId="0" applyNumberFormat="1" applyFont="1" applyFill="1" applyBorder="1" applyAlignment="1" applyProtection="1">
      <alignment horizontal="center" shrinkToFit="1"/>
    </xf>
    <xf numFmtId="0" fontId="0" fillId="0" borderId="50" xfId="0" applyNumberFormat="1" applyFont="1" applyFill="1" applyBorder="1" applyAlignment="1" applyProtection="1">
      <alignment horizontal="center" shrinkToFit="1"/>
    </xf>
    <xf numFmtId="0" fontId="0" fillId="0" borderId="10" xfId="0" applyNumberFormat="1" applyFont="1" applyFill="1" applyBorder="1" applyAlignment="1" applyProtection="1">
      <alignment horizontal="center" shrinkToFit="1"/>
    </xf>
    <xf numFmtId="0" fontId="16" fillId="6" borderId="10" xfId="0" applyNumberFormat="1" applyFont="1" applyFill="1" applyBorder="1" applyAlignment="1" applyProtection="1">
      <alignment horizontal="center" shrinkToFit="1"/>
    </xf>
    <xf numFmtId="0" fontId="16" fillId="6" borderId="50" xfId="0" applyNumberFormat="1" applyFont="1" applyFill="1" applyBorder="1" applyAlignment="1" applyProtection="1">
      <alignment horizontal="center" shrinkToFit="1"/>
    </xf>
    <xf numFmtId="0" fontId="16" fillId="6" borderId="36" xfId="0" applyNumberFormat="1" applyFont="1" applyFill="1" applyBorder="1" applyAlignment="1" applyProtection="1">
      <alignment horizontal="center" shrinkToFit="1"/>
    </xf>
    <xf numFmtId="0" fontId="18" fillId="3" borderId="10" xfId="0" applyNumberFormat="1" applyFont="1" applyFill="1" applyBorder="1" applyAlignment="1" applyProtection="1">
      <alignment horizontal="center" vertical="center"/>
    </xf>
    <xf numFmtId="0" fontId="18" fillId="3" borderId="50" xfId="0" applyNumberFormat="1" applyFont="1" applyFill="1" applyBorder="1" applyAlignment="1" applyProtection="1">
      <alignment horizontal="center" vertical="center"/>
    </xf>
    <xf numFmtId="0" fontId="0" fillId="0" borderId="50" xfId="0" applyNumberFormat="1" applyFont="1" applyFill="1" applyBorder="1" applyAlignment="1" applyProtection="1">
      <alignment shrinkToFit="1"/>
    </xf>
    <xf numFmtId="0" fontId="0" fillId="0" borderId="50" xfId="0" applyNumberFormat="1" applyFont="1" applyFill="1" applyBorder="1" applyProtection="1"/>
    <xf numFmtId="0" fontId="0" fillId="0" borderId="10" xfId="0" applyNumberFormat="1" applyFont="1" applyFill="1" applyBorder="1" applyAlignment="1" applyProtection="1">
      <alignment shrinkToFit="1"/>
    </xf>
    <xf numFmtId="0" fontId="16" fillId="6" borderId="50" xfId="0" applyNumberFormat="1" applyFont="1" applyFill="1" applyBorder="1" applyAlignment="1" applyProtection="1">
      <alignment shrinkToFit="1"/>
    </xf>
    <xf numFmtId="0" fontId="16" fillId="6" borderId="36" xfId="0" applyNumberFormat="1" applyFont="1" applyFill="1" applyBorder="1" applyProtection="1"/>
    <xf numFmtId="0" fontId="13" fillId="0" borderId="27" xfId="0" applyNumberFormat="1" applyFont="1" applyFill="1" applyBorder="1" applyAlignment="1" applyProtection="1">
      <alignment shrinkToFit="1"/>
    </xf>
    <xf numFmtId="0" fontId="13" fillId="0" borderId="10" xfId="0" applyNumberFormat="1" applyFont="1" applyFill="1" applyBorder="1" applyAlignment="1" applyProtection="1">
      <alignment shrinkToFit="1"/>
    </xf>
    <xf numFmtId="0" fontId="16" fillId="0" borderId="30" xfId="0" applyNumberFormat="1" applyFont="1" applyFill="1" applyBorder="1" applyAlignment="1" applyProtection="1">
      <alignment horizontal="right" vertical="center" wrapText="1"/>
    </xf>
    <xf numFmtId="176" fontId="16" fillId="6" borderId="21" xfId="0" applyNumberFormat="1" applyFont="1" applyFill="1" applyBorder="1" applyAlignment="1" applyProtection="1">
      <alignment horizontal="right"/>
    </xf>
    <xf numFmtId="176" fontId="16" fillId="6" borderId="48" xfId="0" applyNumberFormat="1" applyFont="1" applyFill="1" applyBorder="1" applyAlignment="1" applyProtection="1">
      <alignment horizontal="right"/>
    </xf>
    <xf numFmtId="176" fontId="16" fillId="0" borderId="41" xfId="0" applyNumberFormat="1" applyFont="1" applyFill="1" applyBorder="1" applyAlignment="1" applyProtection="1">
      <alignment horizontal="right"/>
    </xf>
    <xf numFmtId="176" fontId="16" fillId="0" borderId="13" xfId="0" applyNumberFormat="1" applyFont="1" applyFill="1" applyBorder="1" applyAlignment="1" applyProtection="1">
      <alignment horizontal="right"/>
    </xf>
    <xf numFmtId="176" fontId="16" fillId="0" borderId="44" xfId="0" applyNumberFormat="1" applyFont="1" applyFill="1" applyBorder="1" applyAlignment="1" applyProtection="1">
      <alignment horizontal="right"/>
    </xf>
    <xf numFmtId="176" fontId="16" fillId="0" borderId="16" xfId="0" applyNumberFormat="1" applyFont="1" applyFill="1" applyBorder="1" applyAlignment="1" applyProtection="1">
      <alignment horizontal="right"/>
    </xf>
    <xf numFmtId="176" fontId="16" fillId="0" borderId="61" xfId="0" applyNumberFormat="1" applyFont="1" applyFill="1" applyBorder="1" applyAlignment="1" applyProtection="1">
      <alignment horizontal="right"/>
    </xf>
    <xf numFmtId="176" fontId="16" fillId="0" borderId="37" xfId="0" applyNumberFormat="1" applyFont="1" applyFill="1" applyBorder="1" applyAlignment="1" applyProtection="1">
      <alignment horizontal="right"/>
    </xf>
    <xf numFmtId="176" fontId="16" fillId="0" borderId="7" xfId="0" applyNumberFormat="1" applyFont="1" applyFill="1" applyBorder="1" applyAlignment="1" applyProtection="1">
      <alignment horizontal="right"/>
    </xf>
    <xf numFmtId="176" fontId="16" fillId="0" borderId="40" xfId="0" applyNumberFormat="1" applyFont="1" applyFill="1" applyBorder="1" applyAlignment="1" applyProtection="1">
      <alignment horizontal="right"/>
    </xf>
    <xf numFmtId="176" fontId="16" fillId="0" borderId="3" xfId="0" applyNumberFormat="1" applyFont="1" applyFill="1" applyBorder="1" applyAlignment="1" applyProtection="1">
      <alignment horizontal="right"/>
    </xf>
    <xf numFmtId="0" fontId="16" fillId="0" borderId="51" xfId="0" applyNumberFormat="1" applyFont="1" applyFill="1" applyBorder="1" applyAlignment="1" applyProtection="1">
      <alignment horizontal="right"/>
    </xf>
    <xf numFmtId="176" fontId="16" fillId="0" borderId="72" xfId="0" applyNumberFormat="1" applyFont="1" applyFill="1" applyBorder="1" applyAlignment="1" applyProtection="1">
      <alignment horizontal="right"/>
    </xf>
    <xf numFmtId="176" fontId="16" fillId="0" borderId="73" xfId="0" applyNumberFormat="1" applyFont="1" applyFill="1" applyBorder="1" applyAlignment="1" applyProtection="1">
      <alignment horizontal="right"/>
    </xf>
    <xf numFmtId="176" fontId="16" fillId="0" borderId="51" xfId="0" applyNumberFormat="1" applyFont="1" applyFill="1" applyBorder="1" applyAlignment="1" applyProtection="1">
      <alignment horizontal="right"/>
    </xf>
    <xf numFmtId="0" fontId="16" fillId="0" borderId="72" xfId="0" applyNumberFormat="1" applyFont="1" applyFill="1" applyBorder="1" applyAlignment="1" applyProtection="1">
      <alignment horizontal="right"/>
    </xf>
    <xf numFmtId="0" fontId="16" fillId="0" borderId="73" xfId="0" applyNumberFormat="1" applyFont="1" applyFill="1" applyBorder="1" applyAlignment="1" applyProtection="1">
      <alignment horizontal="right"/>
    </xf>
    <xf numFmtId="0" fontId="16" fillId="0" borderId="49" xfId="0" applyNumberFormat="1" applyFont="1" applyFill="1" applyBorder="1" applyAlignment="1" applyProtection="1">
      <alignment horizontal="right"/>
    </xf>
    <xf numFmtId="0" fontId="0" fillId="3" borderId="36" xfId="0" applyNumberFormat="1" applyFont="1" applyFill="1" applyBorder="1" applyAlignment="1" applyProtection="1">
      <alignment horizontal="center" vertical="center" shrinkToFit="1"/>
    </xf>
    <xf numFmtId="0" fontId="16" fillId="6" borderId="27" xfId="0" applyNumberFormat="1" applyFont="1" applyFill="1" applyBorder="1" applyAlignment="1" applyProtection="1">
      <alignment horizontal="left" shrinkToFit="1"/>
    </xf>
    <xf numFmtId="0" fontId="0" fillId="6" borderId="38" xfId="0" applyNumberFormat="1" applyFont="1" applyFill="1" applyBorder="1" applyProtection="1"/>
    <xf numFmtId="0" fontId="13" fillId="6" borderId="10" xfId="0" applyNumberFormat="1" applyFont="1" applyFill="1" applyBorder="1" applyAlignment="1" applyProtection="1">
      <alignment shrinkToFit="1"/>
    </xf>
    <xf numFmtId="0" fontId="33" fillId="0" borderId="38" xfId="0" applyNumberFormat="1" applyFont="1" applyFill="1" applyBorder="1" applyAlignment="1" applyProtection="1">
      <alignment shrinkToFit="1"/>
    </xf>
    <xf numFmtId="0" fontId="33" fillId="6" borderId="38" xfId="0" applyNumberFormat="1" applyFont="1" applyFill="1" applyBorder="1" applyAlignment="1" applyProtection="1">
      <alignment shrinkToFit="1"/>
    </xf>
    <xf numFmtId="0" fontId="32" fillId="6" borderId="38" xfId="0" applyNumberFormat="1" applyFont="1" applyFill="1" applyBorder="1" applyAlignment="1" applyProtection="1">
      <alignment shrinkToFit="1"/>
    </xf>
    <xf numFmtId="0" fontId="32" fillId="0" borderId="38" xfId="0" applyNumberFormat="1" applyFont="1" applyFill="1" applyBorder="1" applyAlignment="1" applyProtection="1">
      <alignment shrinkToFit="1"/>
    </xf>
    <xf numFmtId="0" fontId="20" fillId="0" borderId="0" xfId="0" applyNumberFormat="1" applyFont="1" applyFill="1" applyBorder="1" applyAlignment="1" applyProtection="1">
      <alignment horizontal="center" vertical="center" wrapText="1"/>
    </xf>
    <xf numFmtId="176" fontId="16" fillId="6" borderId="34" xfId="0" applyNumberFormat="1" applyFont="1" applyFill="1" applyBorder="1" applyProtection="1"/>
    <xf numFmtId="176" fontId="16" fillId="6" borderId="9" xfId="0" applyNumberFormat="1" applyFont="1" applyFill="1" applyBorder="1" applyProtection="1"/>
    <xf numFmtId="176" fontId="16" fillId="6" borderId="55" xfId="0" applyNumberFormat="1" applyFont="1" applyFill="1" applyBorder="1" applyProtection="1"/>
    <xf numFmtId="0" fontId="16" fillId="6" borderId="10" xfId="0" applyNumberFormat="1" applyFont="1" applyFill="1" applyBorder="1" applyAlignment="1" applyProtection="1">
      <alignment horizontal="left" shrinkToFit="1"/>
    </xf>
    <xf numFmtId="176" fontId="16" fillId="6" borderId="9" xfId="0" applyNumberFormat="1" applyFont="1" applyFill="1" applyBorder="1" applyAlignment="1" applyProtection="1">
      <alignment vertical="center"/>
    </xf>
    <xf numFmtId="176" fontId="16" fillId="6" borderId="72" xfId="0" applyNumberFormat="1" applyFont="1" applyFill="1" applyBorder="1" applyAlignment="1" applyProtection="1">
      <alignment vertical="center"/>
    </xf>
    <xf numFmtId="176" fontId="16" fillId="6" borderId="68" xfId="0" applyNumberFormat="1" applyFont="1" applyFill="1" applyBorder="1" applyAlignment="1" applyProtection="1">
      <alignment vertical="center"/>
    </xf>
    <xf numFmtId="0" fontId="16" fillId="6" borderId="38" xfId="0" applyNumberFormat="1" applyFont="1" applyFill="1" applyBorder="1" applyAlignment="1" applyProtection="1">
      <alignment horizontal="left" shrinkToFit="1"/>
    </xf>
    <xf numFmtId="0" fontId="16" fillId="6" borderId="38" xfId="0" applyNumberFormat="1" applyFont="1" applyFill="1" applyBorder="1" applyAlignment="1" applyProtection="1">
      <alignment horizontal="left"/>
    </xf>
    <xf numFmtId="0" fontId="16" fillId="6" borderId="28" xfId="0" applyNumberFormat="1" applyFont="1" applyFill="1" applyBorder="1" applyAlignment="1" applyProtection="1">
      <alignment horizontal="left"/>
    </xf>
    <xf numFmtId="176" fontId="16" fillId="6" borderId="16" xfId="0" applyNumberFormat="1" applyFont="1" applyFill="1" applyBorder="1" applyAlignment="1" applyProtection="1">
      <alignment vertical="center"/>
    </xf>
    <xf numFmtId="176" fontId="16" fillId="6" borderId="17" xfId="0" applyNumberFormat="1" applyFont="1" applyFill="1" applyBorder="1" applyAlignment="1" applyProtection="1">
      <alignment vertical="center"/>
    </xf>
    <xf numFmtId="176" fontId="16" fillId="6" borderId="13" xfId="0" applyNumberFormat="1" applyFont="1" applyFill="1" applyBorder="1" applyAlignment="1" applyProtection="1">
      <alignment vertical="center"/>
    </xf>
    <xf numFmtId="176" fontId="16" fillId="6" borderId="14" xfId="0" applyNumberFormat="1" applyFont="1" applyFill="1" applyBorder="1" applyAlignment="1" applyProtection="1">
      <alignment vertical="center"/>
    </xf>
    <xf numFmtId="176" fontId="16" fillId="6" borderId="60" xfId="0" applyNumberFormat="1" applyFont="1" applyFill="1" applyBorder="1" applyAlignment="1" applyProtection="1">
      <alignment vertical="center"/>
    </xf>
    <xf numFmtId="176" fontId="16" fillId="6" borderId="44" xfId="0" applyNumberFormat="1" applyFont="1" applyFill="1" applyBorder="1" applyAlignment="1" applyProtection="1">
      <alignment vertical="center"/>
    </xf>
    <xf numFmtId="176" fontId="16" fillId="6" borderId="5" xfId="0" applyNumberFormat="1" applyFont="1" applyFill="1" applyBorder="1" applyAlignment="1" applyProtection="1">
      <alignment vertical="center"/>
    </xf>
    <xf numFmtId="176" fontId="16" fillId="6" borderId="73" xfId="0" applyNumberFormat="1" applyFont="1" applyFill="1" applyBorder="1" applyAlignment="1" applyProtection="1">
      <alignment vertical="center"/>
    </xf>
    <xf numFmtId="176" fontId="16" fillId="6" borderId="46" xfId="0" applyNumberFormat="1" applyFont="1" applyFill="1" applyBorder="1" applyAlignment="1" applyProtection="1">
      <alignment vertical="center"/>
    </xf>
    <xf numFmtId="176" fontId="16" fillId="6" borderId="51" xfId="0" applyNumberFormat="1" applyFont="1" applyFill="1" applyBorder="1" applyAlignment="1" applyProtection="1">
      <alignment vertical="center"/>
    </xf>
    <xf numFmtId="176" fontId="16" fillId="6" borderId="31" xfId="0" applyNumberFormat="1" applyFont="1" applyFill="1" applyBorder="1" applyAlignment="1" applyProtection="1">
      <alignment vertical="center"/>
    </xf>
    <xf numFmtId="176" fontId="16" fillId="6" borderId="49" xfId="0" applyNumberFormat="1" applyFont="1" applyFill="1" applyBorder="1" applyAlignment="1" applyProtection="1">
      <alignment vertical="center"/>
    </xf>
    <xf numFmtId="0" fontId="31" fillId="0" borderId="0" xfId="0" applyNumberFormat="1" applyFont="1" applyFill="1" applyBorder="1" applyAlignment="1" applyProtection="1">
      <alignment shrinkToFit="1"/>
    </xf>
    <xf numFmtId="0" fontId="33" fillId="0" borderId="0" xfId="0" applyNumberFormat="1" applyFont="1" applyFill="1" applyBorder="1" applyAlignment="1" applyProtection="1">
      <alignment shrinkToFit="1"/>
    </xf>
    <xf numFmtId="0" fontId="16" fillId="0" borderId="30" xfId="0" applyNumberFormat="1" applyFont="1" applyFill="1" applyBorder="1" applyAlignment="1" applyProtection="1">
      <alignment shrinkToFit="1"/>
    </xf>
    <xf numFmtId="0" fontId="27" fillId="6" borderId="30" xfId="0" applyNumberFormat="1" applyFont="1" applyFill="1" applyBorder="1" applyAlignment="1" applyProtection="1">
      <alignment shrinkToFit="1"/>
    </xf>
    <xf numFmtId="0" fontId="27" fillId="6" borderId="38" xfId="0" applyNumberFormat="1" applyFont="1" applyFill="1" applyBorder="1" applyAlignment="1" applyProtection="1">
      <alignment shrinkToFit="1"/>
    </xf>
    <xf numFmtId="0" fontId="27" fillId="6" borderId="28" xfId="0" applyNumberFormat="1" applyFont="1" applyFill="1" applyBorder="1" applyAlignment="1" applyProtection="1">
      <alignment shrinkToFit="1"/>
    </xf>
    <xf numFmtId="0" fontId="34" fillId="0" borderId="0" xfId="0" applyNumberFormat="1" applyFont="1" applyFill="1" applyBorder="1" applyAlignment="1" applyProtection="1">
      <alignment shrinkToFit="1"/>
    </xf>
    <xf numFmtId="0" fontId="16" fillId="0" borderId="27" xfId="0" applyNumberFormat="1" applyFont="1" applyFill="1" applyBorder="1" applyAlignment="1" applyProtection="1">
      <alignment shrinkToFit="1"/>
    </xf>
    <xf numFmtId="0" fontId="27" fillId="6" borderId="27" xfId="0" applyNumberFormat="1" applyFont="1" applyFill="1" applyBorder="1" applyAlignment="1" applyProtection="1">
      <alignment shrinkToFit="1"/>
    </xf>
    <xf numFmtId="0" fontId="27" fillId="6" borderId="0" xfId="0" applyNumberFormat="1" applyFont="1" applyFill="1" applyBorder="1" applyAlignment="1" applyProtection="1">
      <alignment shrinkToFit="1"/>
    </xf>
    <xf numFmtId="0" fontId="16" fillId="6" borderId="27" xfId="0" applyNumberFormat="1" applyFont="1" applyFill="1" applyBorder="1" applyAlignment="1" applyProtection="1">
      <alignment shrinkToFit="1"/>
    </xf>
    <xf numFmtId="0" fontId="27" fillId="6" borderId="37" xfId="0" applyNumberFormat="1" applyFont="1" applyFill="1" applyBorder="1" applyAlignment="1" applyProtection="1">
      <alignment shrinkToFit="1"/>
    </xf>
    <xf numFmtId="0" fontId="16" fillId="3" borderId="50" xfId="0" applyNumberFormat="1" applyFont="1" applyFill="1" applyBorder="1" applyAlignment="1" applyProtection="1">
      <alignment horizontal="center" vertical="center" wrapText="1" shrinkToFit="1"/>
    </xf>
    <xf numFmtId="0" fontId="13" fillId="5" borderId="36" xfId="0" applyNumberFormat="1" applyFont="1" applyFill="1" applyBorder="1" applyAlignment="1" applyProtection="1">
      <alignment shrinkToFit="1"/>
    </xf>
    <xf numFmtId="0" fontId="21" fillId="5" borderId="50" xfId="0" applyNumberFormat="1" applyFont="1" applyFill="1" applyBorder="1" applyAlignment="1" applyProtection="1">
      <alignment shrinkToFit="1"/>
    </xf>
    <xf numFmtId="0" fontId="18" fillId="3" borderId="10" xfId="0" applyNumberFormat="1" applyFont="1" applyFill="1" applyBorder="1" applyAlignment="1" applyProtection="1">
      <alignment horizontal="center" vertical="center" wrapText="1" shrinkToFit="1"/>
    </xf>
    <xf numFmtId="0" fontId="18" fillId="3" borderId="34" xfId="0" applyNumberFormat="1" applyFont="1" applyFill="1" applyBorder="1" applyAlignment="1" applyProtection="1">
      <alignment horizontal="center" vertical="center" textRotation="255" wrapText="1"/>
    </xf>
    <xf numFmtId="0" fontId="18" fillId="3" borderId="5" xfId="0" applyNumberFormat="1" applyFont="1" applyFill="1" applyBorder="1" applyAlignment="1" applyProtection="1">
      <alignment horizontal="center" vertical="center" textRotation="255" wrapText="1"/>
    </xf>
    <xf numFmtId="0" fontId="19" fillId="3" borderId="14" xfId="0" applyNumberFormat="1" applyFont="1" applyFill="1" applyBorder="1" applyAlignment="1" applyProtection="1">
      <alignment horizontal="center" vertical="top" textRotation="255" wrapText="1"/>
    </xf>
    <xf numFmtId="0" fontId="19" fillId="3" borderId="1" xfId="0" applyNumberFormat="1" applyFont="1" applyFill="1" applyBorder="1" applyAlignment="1" applyProtection="1">
      <alignment horizontal="center" vertical="top" textRotation="255" wrapText="1"/>
    </xf>
    <xf numFmtId="0" fontId="19" fillId="3" borderId="39" xfId="0" applyNumberFormat="1" applyFont="1" applyFill="1" applyBorder="1" applyAlignment="1" applyProtection="1">
      <alignment horizontal="center" vertical="center" textRotation="255" wrapText="1"/>
    </xf>
    <xf numFmtId="0" fontId="19" fillId="3" borderId="43"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center" textRotation="255" wrapText="1" shrinkToFit="1"/>
    </xf>
    <xf numFmtId="0" fontId="18" fillId="3" borderId="5" xfId="0" applyNumberFormat="1" applyFont="1" applyFill="1" applyBorder="1" applyAlignment="1" applyProtection="1">
      <alignment horizontal="center" vertical="center" textRotation="255" shrinkToFit="1"/>
    </xf>
    <xf numFmtId="0" fontId="18" fillId="3" borderId="34" xfId="0" applyNumberFormat="1" applyFont="1" applyFill="1" applyBorder="1" applyAlignment="1" applyProtection="1">
      <alignment horizontal="center" vertical="top" textRotation="255" wrapText="1"/>
    </xf>
    <xf numFmtId="0" fontId="18" fillId="3" borderId="5" xfId="0" applyNumberFormat="1" applyFont="1" applyFill="1" applyBorder="1" applyAlignment="1" applyProtection="1">
      <alignment horizontal="center" vertical="top" textRotation="255" wrapText="1"/>
    </xf>
    <xf numFmtId="0" fontId="18" fillId="3" borderId="27" xfId="0" applyNumberFormat="1" applyFont="1" applyFill="1" applyBorder="1" applyAlignment="1" applyProtection="1">
      <alignment horizontal="center" vertical="center"/>
    </xf>
    <xf numFmtId="0" fontId="18" fillId="3" borderId="34" xfId="0" applyNumberFormat="1" applyFont="1" applyFill="1" applyBorder="1" applyAlignment="1" applyProtection="1">
      <alignment horizontal="center" vertical="center" textRotation="255" shrinkToFit="1"/>
    </xf>
    <xf numFmtId="0" fontId="18" fillId="3" borderId="33" xfId="0" applyNumberFormat="1" applyFont="1" applyFill="1" applyBorder="1" applyAlignment="1" applyProtection="1">
      <alignment horizontal="center" vertical="center" textRotation="255"/>
    </xf>
    <xf numFmtId="0" fontId="18" fillId="3" borderId="44" xfId="0" applyNumberFormat="1" applyFont="1" applyFill="1" applyBorder="1" applyAlignment="1" applyProtection="1">
      <alignment horizontal="center" vertical="center" textRotation="255"/>
    </xf>
    <xf numFmtId="0" fontId="16" fillId="3" borderId="12" xfId="0" applyNumberFormat="1" applyFont="1" applyFill="1" applyBorder="1" applyAlignment="1" applyProtection="1">
      <alignment horizontal="center" vertical="center" wrapText="1"/>
    </xf>
    <xf numFmtId="0" fontId="16"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8" fillId="3" borderId="30" xfId="0" applyNumberFormat="1" applyFont="1" applyFill="1" applyBorder="1" applyAlignment="1" applyProtection="1">
      <alignment horizontal="center" vertical="center" shrinkToFit="1"/>
    </xf>
    <xf numFmtId="0" fontId="16"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0" fillId="5" borderId="50" xfId="0" applyNumberFormat="1" applyFont="1" applyFill="1" applyBorder="1" applyAlignment="1" applyProtection="1">
      <alignment horizontal="center" shrinkToFit="1"/>
    </xf>
    <xf numFmtId="0" fontId="13" fillId="5" borderId="50" xfId="0" applyNumberFormat="1" applyFont="1" applyFill="1" applyBorder="1" applyAlignment="1" applyProtection="1">
      <alignment horizontal="center" shrinkToFit="1"/>
    </xf>
    <xf numFmtId="0" fontId="13" fillId="5" borderId="36" xfId="0" applyNumberFormat="1" applyFont="1" applyFill="1" applyBorder="1" applyAlignment="1" applyProtection="1">
      <alignment horizontal="center" shrinkToFit="1"/>
    </xf>
    <xf numFmtId="176" fontId="16" fillId="6" borderId="62" xfId="0" applyNumberFormat="1" applyFont="1" applyFill="1" applyBorder="1" applyProtection="1"/>
    <xf numFmtId="176" fontId="16" fillId="6" borderId="6" xfId="0" applyNumberFormat="1" applyFont="1" applyFill="1" applyBorder="1" applyProtection="1"/>
    <xf numFmtId="176" fontId="16" fillId="6" borderId="75" xfId="0" applyNumberFormat="1" applyFont="1" applyFill="1" applyBorder="1" applyProtection="1"/>
    <xf numFmtId="176" fontId="16" fillId="6" borderId="24" xfId="0" applyNumberFormat="1" applyFont="1" applyFill="1" applyBorder="1" applyProtection="1"/>
    <xf numFmtId="177" fontId="12" fillId="0" borderId="54" xfId="1" applyNumberFormat="1" applyFill="1" applyBorder="1">
      <alignment vertical="center"/>
    </xf>
    <xf numFmtId="0" fontId="0" fillId="0" borderId="36" xfId="0" applyNumberFormat="1" applyFont="1" applyFill="1" applyBorder="1" applyProtection="1"/>
    <xf numFmtId="0" fontId="33" fillId="0" borderId="37" xfId="0" applyNumberFormat="1" applyFont="1" applyFill="1" applyBorder="1" applyAlignment="1" applyProtection="1">
      <alignment shrinkToFit="1"/>
    </xf>
    <xf numFmtId="0" fontId="16" fillId="3" borderId="3" xfId="0" applyNumberFormat="1" applyFont="1" applyFill="1" applyBorder="1" applyAlignment="1" applyProtection="1">
      <alignment horizontal="center" vertical="center" wrapText="1"/>
    </xf>
    <xf numFmtId="176" fontId="16" fillId="0" borderId="19" xfId="0" applyNumberFormat="1" applyFont="1" applyFill="1" applyBorder="1" applyAlignment="1" applyProtection="1">
      <alignment horizontal="right"/>
    </xf>
    <xf numFmtId="176" fontId="16" fillId="0" borderId="20" xfId="0" applyNumberFormat="1" applyFont="1" applyFill="1" applyBorder="1" applyAlignment="1" applyProtection="1">
      <alignment horizontal="right"/>
    </xf>
    <xf numFmtId="0" fontId="18" fillId="3" borderId="34" xfId="0" applyNumberFormat="1" applyFont="1" applyFill="1" applyBorder="1" applyAlignment="1" applyProtection="1">
      <alignment horizontal="center" vertical="center" textRotation="255" wrapText="1"/>
    </xf>
    <xf numFmtId="0" fontId="18" fillId="3" borderId="5" xfId="0" applyNumberFormat="1" applyFont="1" applyFill="1" applyBorder="1" applyAlignment="1" applyProtection="1">
      <alignment horizontal="center" vertical="center" textRotation="255" wrapText="1"/>
    </xf>
    <xf numFmtId="0" fontId="19" fillId="3" borderId="14" xfId="0" applyNumberFormat="1" applyFont="1" applyFill="1" applyBorder="1" applyAlignment="1" applyProtection="1">
      <alignment horizontal="center" vertical="top" textRotation="255" wrapText="1"/>
    </xf>
    <xf numFmtId="0" fontId="19" fillId="3" borderId="1" xfId="0" applyNumberFormat="1" applyFont="1" applyFill="1" applyBorder="1" applyAlignment="1" applyProtection="1">
      <alignment horizontal="center" vertical="top" textRotation="255" wrapText="1"/>
    </xf>
    <xf numFmtId="0" fontId="19" fillId="3" borderId="39" xfId="0" applyNumberFormat="1" applyFont="1" applyFill="1" applyBorder="1" applyAlignment="1" applyProtection="1">
      <alignment horizontal="center" vertical="center" textRotation="255" wrapText="1"/>
    </xf>
    <xf numFmtId="0" fontId="19" fillId="3" borderId="43"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center" textRotation="255" wrapText="1" shrinkToFit="1"/>
    </xf>
    <xf numFmtId="0" fontId="18" fillId="3" borderId="5" xfId="0" applyNumberFormat="1" applyFont="1" applyFill="1" applyBorder="1" applyAlignment="1" applyProtection="1">
      <alignment horizontal="center" vertical="center" textRotation="255" shrinkToFit="1"/>
    </xf>
    <xf numFmtId="0" fontId="18" fillId="3" borderId="34" xfId="0" applyNumberFormat="1" applyFont="1" applyFill="1" applyBorder="1" applyAlignment="1" applyProtection="1">
      <alignment horizontal="center" vertical="top" textRotation="255" wrapText="1"/>
    </xf>
    <xf numFmtId="0" fontId="18" fillId="3" borderId="5" xfId="0" applyNumberFormat="1" applyFont="1" applyFill="1" applyBorder="1" applyAlignment="1" applyProtection="1">
      <alignment horizontal="center" vertical="top" textRotation="255" wrapText="1"/>
    </xf>
    <xf numFmtId="0" fontId="18" fillId="3" borderId="27" xfId="0" applyNumberFormat="1" applyFont="1" applyFill="1" applyBorder="1" applyAlignment="1" applyProtection="1">
      <alignment horizontal="center" vertical="center"/>
    </xf>
    <xf numFmtId="0" fontId="18" fillId="3" borderId="34" xfId="0" applyNumberFormat="1" applyFont="1" applyFill="1" applyBorder="1" applyAlignment="1" applyProtection="1">
      <alignment horizontal="center" vertical="center" textRotation="255" shrinkToFit="1"/>
    </xf>
    <xf numFmtId="0" fontId="18" fillId="3" borderId="33" xfId="0" applyNumberFormat="1" applyFont="1" applyFill="1" applyBorder="1" applyAlignment="1" applyProtection="1">
      <alignment horizontal="center" vertical="center" textRotation="255"/>
    </xf>
    <xf numFmtId="0" fontId="18" fillId="3" borderId="44" xfId="0" applyNumberFormat="1" applyFont="1" applyFill="1" applyBorder="1" applyAlignment="1" applyProtection="1">
      <alignment horizontal="center" vertical="center" textRotation="255"/>
    </xf>
    <xf numFmtId="0" fontId="16" fillId="3" borderId="12" xfId="0" applyNumberFormat="1" applyFont="1" applyFill="1" applyBorder="1" applyAlignment="1" applyProtection="1">
      <alignment horizontal="center" vertical="center" wrapText="1"/>
    </xf>
    <xf numFmtId="0" fontId="16"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8" fillId="3" borderId="30" xfId="0" applyNumberFormat="1" applyFont="1" applyFill="1" applyBorder="1" applyAlignment="1" applyProtection="1">
      <alignment horizontal="center" vertical="center" shrinkToFit="1"/>
    </xf>
    <xf numFmtId="0" fontId="16"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38" fillId="0" borderId="0" xfId="5" applyNumberFormat="1" applyFont="1" applyFill="1" applyBorder="1" applyAlignment="1" applyProtection="1"/>
    <xf numFmtId="0" fontId="40" fillId="0" borderId="0" xfId="5" applyNumberFormat="1" applyFont="1" applyFill="1" applyBorder="1" applyAlignment="1" applyProtection="1"/>
    <xf numFmtId="0" fontId="32" fillId="0" borderId="38" xfId="0" applyNumberFormat="1" applyFont="1" applyFill="1" applyBorder="1" applyAlignment="1" applyProtection="1"/>
    <xf numFmtId="0" fontId="32" fillId="0" borderId="50" xfId="0" applyNumberFormat="1" applyFont="1" applyFill="1" applyBorder="1" applyAlignment="1" applyProtection="1">
      <alignment shrinkToFit="1"/>
    </xf>
    <xf numFmtId="0" fontId="32" fillId="0" borderId="38" xfId="0" applyNumberFormat="1" applyFont="1" applyFill="1" applyBorder="1" applyProtection="1"/>
    <xf numFmtId="0" fontId="32" fillId="6" borderId="50" xfId="0" applyNumberFormat="1" applyFont="1" applyFill="1" applyBorder="1" applyAlignment="1" applyProtection="1">
      <alignment shrinkToFit="1"/>
    </xf>
    <xf numFmtId="176" fontId="16" fillId="6" borderId="13" xfId="0" applyNumberFormat="1" applyFont="1" applyFill="1" applyBorder="1" applyAlignment="1" applyProtection="1">
      <alignment horizontal="right"/>
    </xf>
    <xf numFmtId="176" fontId="14" fillId="2" borderId="17" xfId="0" applyNumberFormat="1" applyFont="1" applyFill="1" applyBorder="1" applyProtection="1"/>
    <xf numFmtId="0" fontId="26" fillId="2" borderId="18" xfId="0" applyNumberFormat="1" applyFont="1" applyFill="1" applyBorder="1" applyAlignment="1" applyProtection="1">
      <alignment horizontal="center"/>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6" fillId="2" borderId="27" xfId="0" applyNumberFormat="1" applyFont="1" applyFill="1" applyBorder="1" applyAlignment="1" applyProtection="1">
      <alignment shrinkToFit="1"/>
    </xf>
    <xf numFmtId="0" fontId="0" fillId="5" borderId="33" xfId="0" applyFill="1" applyBorder="1" applyAlignment="1">
      <alignment horizontal="center"/>
    </xf>
    <xf numFmtId="0" fontId="0" fillId="5" borderId="34" xfId="0" applyFill="1" applyBorder="1" applyAlignment="1">
      <alignment horizontal="center"/>
    </xf>
    <xf numFmtId="0" fontId="0" fillId="5" borderId="39" xfId="0" applyFill="1" applyBorder="1" applyAlignment="1">
      <alignment horizontal="center"/>
    </xf>
    <xf numFmtId="0" fontId="0" fillId="5" borderId="33" xfId="0" applyFill="1" applyBorder="1"/>
    <xf numFmtId="0" fontId="0" fillId="5" borderId="34" xfId="0" applyFill="1" applyBorder="1"/>
    <xf numFmtId="0" fontId="0" fillId="5" borderId="39" xfId="0" applyFill="1" applyBorder="1"/>
    <xf numFmtId="0" fontId="16" fillId="0" borderId="51" xfId="0" applyFont="1" applyBorder="1" applyAlignment="1">
      <alignment horizontal="right"/>
    </xf>
    <xf numFmtId="0" fontId="0" fillId="0" borderId="34" xfId="0" applyBorder="1"/>
    <xf numFmtId="0" fontId="0" fillId="0" borderId="55" xfId="0" applyBorder="1"/>
    <xf numFmtId="0" fontId="0" fillId="0" borderId="34" xfId="0" applyBorder="1" applyAlignment="1">
      <alignment horizontal="right"/>
    </xf>
    <xf numFmtId="0" fontId="0" fillId="0" borderId="62" xfId="0" applyBorder="1"/>
    <xf numFmtId="0" fontId="29" fillId="0" borderId="60" xfId="0" applyFont="1" applyBorder="1" applyAlignment="1">
      <alignment horizontal="center"/>
    </xf>
    <xf numFmtId="0" fontId="29" fillId="0" borderId="9" xfId="0" applyFont="1" applyBorder="1" applyAlignment="1">
      <alignment horizontal="center"/>
    </xf>
    <xf numFmtId="0" fontId="29" fillId="0" borderId="59" xfId="0" applyFont="1" applyBorder="1" applyAlignment="1">
      <alignment horizontal="center"/>
    </xf>
    <xf numFmtId="176" fontId="16" fillId="0" borderId="44" xfId="0" applyNumberFormat="1" applyFont="1" applyBorder="1" applyAlignment="1">
      <alignment horizontal="right" vertical="center"/>
    </xf>
    <xf numFmtId="176" fontId="0" fillId="0" borderId="5" xfId="0" applyNumberFormat="1" applyBorder="1" applyAlignment="1">
      <alignment horizontal="right" vertical="center"/>
    </xf>
    <xf numFmtId="176" fontId="0" fillId="0" borderId="5" xfId="0" applyNumberFormat="1" applyBorder="1" applyAlignment="1">
      <alignment horizontal="center" vertical="center"/>
    </xf>
    <xf numFmtId="176" fontId="0" fillId="0" borderId="43" xfId="0" applyNumberFormat="1" applyBorder="1" applyAlignment="1">
      <alignment horizontal="center" vertical="center"/>
    </xf>
    <xf numFmtId="176" fontId="16" fillId="0" borderId="72" xfId="0" applyNumberFormat="1" applyFont="1" applyBorder="1" applyAlignment="1">
      <alignment horizontal="right"/>
    </xf>
    <xf numFmtId="176" fontId="0" fillId="0" borderId="9" xfId="0" applyNumberFormat="1" applyBorder="1"/>
    <xf numFmtId="176" fontId="16" fillId="0" borderId="9" xfId="0" applyNumberFormat="1" applyFont="1" applyBorder="1" applyAlignment="1">
      <alignment horizontal="right"/>
    </xf>
    <xf numFmtId="176" fontId="0" fillId="0" borderId="4" xfId="0" applyNumberFormat="1" applyBorder="1"/>
    <xf numFmtId="0" fontId="29" fillId="0" borderId="48" xfId="0" applyFont="1" applyBorder="1" applyAlignment="1">
      <alignment horizontal="center"/>
    </xf>
    <xf numFmtId="0" fontId="29" fillId="0" borderId="35" xfId="0" applyFont="1" applyBorder="1" applyAlignment="1">
      <alignment horizontal="center"/>
    </xf>
    <xf numFmtId="0" fontId="29" fillId="0" borderId="45" xfId="0" applyFont="1" applyBorder="1" applyAlignment="1">
      <alignment horizontal="center"/>
    </xf>
    <xf numFmtId="176" fontId="16" fillId="5" borderId="48" xfId="0" applyNumberFormat="1" applyFont="1" applyFill="1" applyBorder="1" applyAlignment="1">
      <alignment horizontal="right" vertical="center"/>
    </xf>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176" fontId="0" fillId="5" borderId="45" xfId="0" applyNumberFormat="1" applyFill="1" applyBorder="1" applyAlignment="1">
      <alignment horizontal="center" vertical="center"/>
    </xf>
    <xf numFmtId="176" fontId="16" fillId="0" borderId="73" xfId="0" applyNumberFormat="1" applyFont="1" applyBorder="1" applyAlignment="1">
      <alignment horizontal="right"/>
    </xf>
    <xf numFmtId="176" fontId="16" fillId="0" borderId="35" xfId="0" applyNumberFormat="1" applyFont="1" applyBorder="1" applyAlignment="1">
      <alignment horizontal="right"/>
    </xf>
    <xf numFmtId="176" fontId="0" fillId="0" borderId="56" xfId="0" applyNumberFormat="1" applyBorder="1"/>
    <xf numFmtId="176" fontId="0" fillId="0" borderId="67" xfId="0" applyNumberFormat="1" applyBorder="1"/>
    <xf numFmtId="0" fontId="13" fillId="0" borderId="10" xfId="0" applyFont="1" applyBorder="1" applyAlignment="1">
      <alignment shrinkToFit="1"/>
    </xf>
    <xf numFmtId="0" fontId="29" fillId="5" borderId="33" xfId="0" applyFont="1" applyFill="1" applyBorder="1" applyAlignment="1">
      <alignment horizontal="center"/>
    </xf>
    <xf numFmtId="0" fontId="29" fillId="5" borderId="34" xfId="0" applyFont="1" applyFill="1" applyBorder="1" applyAlignment="1">
      <alignment horizontal="center"/>
    </xf>
    <xf numFmtId="0" fontId="29" fillId="5" borderId="39" xfId="0" applyFont="1" applyFill="1" applyBorder="1" applyAlignment="1">
      <alignment horizontal="center"/>
    </xf>
    <xf numFmtId="176" fontId="16" fillId="5" borderId="33"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5" borderId="39" xfId="0" applyNumberFormat="1" applyFill="1" applyBorder="1" applyAlignment="1">
      <alignment horizontal="center" vertical="center"/>
    </xf>
    <xf numFmtId="176" fontId="0" fillId="0" borderId="55" xfId="0" applyNumberFormat="1" applyBorder="1"/>
    <xf numFmtId="176" fontId="16" fillId="0" borderId="34" xfId="0" applyNumberFormat="1" applyFont="1" applyBorder="1" applyAlignment="1">
      <alignment horizontal="right"/>
    </xf>
    <xf numFmtId="176" fontId="0" fillId="0" borderId="62" xfId="0" applyNumberFormat="1" applyBorder="1"/>
    <xf numFmtId="0" fontId="13" fillId="5" borderId="50" xfId="0" applyFont="1" applyFill="1" applyBorder="1" applyAlignment="1">
      <alignment horizontal="center" shrinkToFit="1"/>
    </xf>
    <xf numFmtId="0" fontId="31" fillId="0" borderId="0" xfId="0" applyFont="1" applyAlignment="1">
      <alignment shrinkToFit="1"/>
    </xf>
    <xf numFmtId="0" fontId="32" fillId="0" borderId="38" xfId="0" applyFont="1" applyBorder="1" applyAlignment="1">
      <alignment shrinkToFit="1"/>
    </xf>
    <xf numFmtId="0" fontId="0" fillId="0" borderId="48"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0" fontId="0" fillId="5" borderId="48" xfId="0" applyFill="1" applyBorder="1"/>
    <xf numFmtId="0" fontId="0" fillId="5" borderId="35" xfId="0" applyFill="1" applyBorder="1"/>
    <xf numFmtId="0" fontId="0" fillId="5" borderId="45" xfId="0" applyFill="1" applyBorder="1"/>
    <xf numFmtId="0" fontId="16" fillId="0" borderId="73" xfId="0" applyFont="1" applyBorder="1" applyAlignment="1">
      <alignment horizontal="right"/>
    </xf>
    <xf numFmtId="0" fontId="0" fillId="0" borderId="35" xfId="0" applyBorder="1" applyAlignment="1">
      <alignment horizontal="right"/>
    </xf>
    <xf numFmtId="0" fontId="0" fillId="0" borderId="56" xfId="0" applyBorder="1"/>
    <xf numFmtId="0" fontId="0" fillId="0" borderId="67" xfId="0" applyBorder="1"/>
    <xf numFmtId="0" fontId="16" fillId="2" borderId="27" xfId="0" applyFont="1" applyFill="1" applyBorder="1" applyAlignment="1">
      <alignment shrinkToFit="1"/>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6" fillId="0" borderId="16" xfId="0" applyNumberFormat="1" applyFont="1" applyFill="1" applyBorder="1" applyAlignment="1" applyProtection="1">
      <alignment horizontal="right"/>
    </xf>
    <xf numFmtId="0" fontId="16" fillId="0" borderId="22" xfId="0" applyNumberFormat="1" applyFont="1" applyFill="1" applyBorder="1" applyAlignment="1" applyProtection="1">
      <alignment horizontal="right"/>
    </xf>
    <xf numFmtId="0" fontId="16" fillId="2" borderId="30" xfId="0" applyNumberFormat="1" applyFont="1" applyFill="1" applyBorder="1" applyAlignment="1" applyProtection="1">
      <alignment shrinkToFit="1"/>
    </xf>
    <xf numFmtId="0" fontId="16" fillId="0" borderId="34" xfId="0" applyNumberFormat="1" applyFont="1" applyFill="1" applyBorder="1" applyAlignment="1" applyProtection="1">
      <alignment horizontal="right" vertical="center" wrapText="1"/>
    </xf>
    <xf numFmtId="176" fontId="16" fillId="2" borderId="44"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center" vertical="center"/>
    </xf>
    <xf numFmtId="176" fontId="0" fillId="2" borderId="43" xfId="0" applyNumberFormat="1" applyFont="1" applyFill="1" applyBorder="1" applyAlignment="1" applyProtection="1">
      <alignment horizontal="center" vertical="center"/>
    </xf>
    <xf numFmtId="176" fontId="16" fillId="2" borderId="72" xfId="0" applyNumberFormat="1" applyFont="1" applyFill="1" applyBorder="1" applyAlignment="1" applyProtection="1">
      <alignment horizontal="right"/>
    </xf>
    <xf numFmtId="0" fontId="16" fillId="0" borderId="30" xfId="0" applyNumberFormat="1" applyFont="1" applyFill="1" applyBorder="1" applyAlignment="1" applyProtection="1">
      <alignment vertical="center" wrapText="1"/>
    </xf>
    <xf numFmtId="0" fontId="13" fillId="0" borderId="27" xfId="0" applyFont="1" applyBorder="1" applyAlignment="1">
      <alignment shrinkToFit="1"/>
    </xf>
    <xf numFmtId="0" fontId="32" fillId="0" borderId="50" xfId="0" applyFont="1" applyBorder="1" applyAlignment="1">
      <alignment shrinkToFit="1"/>
    </xf>
    <xf numFmtId="0" fontId="0" fillId="5" borderId="50" xfId="0" applyFill="1" applyBorder="1" applyAlignment="1">
      <alignment horizontal="center" shrinkToFit="1"/>
    </xf>
    <xf numFmtId="176" fontId="13" fillId="0" borderId="9" xfId="0" applyNumberFormat="1" applyFont="1" applyFill="1" applyBorder="1" applyAlignment="1" applyProtection="1">
      <alignment horizontal="right"/>
    </xf>
    <xf numFmtId="176" fontId="13" fillId="0" borderId="35" xfId="0" applyNumberFormat="1" applyFont="1" applyFill="1" applyBorder="1" applyAlignment="1" applyProtection="1">
      <alignment horizontal="right"/>
    </xf>
    <xf numFmtId="0" fontId="21" fillId="2" borderId="30" xfId="0" applyNumberFormat="1" applyFont="1" applyFill="1" applyBorder="1" applyAlignment="1" applyProtection="1">
      <alignment shrinkToFit="1"/>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6" fillId="3" borderId="0" xfId="0" applyNumberFormat="1" applyFont="1" applyFill="1" applyBorder="1" applyAlignment="1" applyProtection="1">
      <alignment horizontal="center" vertical="center" wrapText="1"/>
    </xf>
    <xf numFmtId="58" fontId="0" fillId="0" borderId="0" xfId="0" applyNumberFormat="1" applyBorder="1" applyAlignment="1">
      <alignment horizontal="center" vertical="center" wrapText="1"/>
    </xf>
    <xf numFmtId="0" fontId="0" fillId="0" borderId="0" xfId="0" applyNumberFormat="1" applyFont="1" applyFill="1" applyBorder="1" applyAlignment="1" applyProtection="1">
      <alignment horizontal="center" vertical="center" wrapText="1"/>
    </xf>
    <xf numFmtId="0" fontId="0" fillId="6" borderId="0" xfId="0" applyNumberFormat="1" applyFont="1" applyFill="1" applyBorder="1" applyAlignment="1" applyProtection="1">
      <alignment horizontal="center" vertical="center" wrapText="1"/>
    </xf>
    <xf numFmtId="0" fontId="24"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top" wrapText="1"/>
    </xf>
    <xf numFmtId="0" fontId="0" fillId="0" borderId="0" xfId="0" applyBorder="1" applyAlignment="1">
      <alignment horizontal="center" wrapText="1"/>
    </xf>
    <xf numFmtId="0" fontId="0" fillId="0" borderId="0" xfId="0" applyBorder="1" applyAlignment="1">
      <alignment horizontal="center" vertical="center" wrapText="1"/>
    </xf>
    <xf numFmtId="0" fontId="23" fillId="6" borderId="0" xfId="0" applyNumberFormat="1" applyFont="1" applyFill="1" applyBorder="1" applyAlignment="1" applyProtection="1">
      <alignment horizontal="center" vertical="center" wrapText="1"/>
    </xf>
    <xf numFmtId="176" fontId="16" fillId="0" borderId="51" xfId="0" applyNumberFormat="1" applyFont="1" applyFill="1" applyBorder="1" applyAlignment="1">
      <alignment horizontal="right"/>
    </xf>
    <xf numFmtId="176" fontId="0" fillId="0" borderId="34" xfId="0" applyNumberFormat="1" applyFill="1" applyBorder="1"/>
    <xf numFmtId="0" fontId="29" fillId="0" borderId="5" xfId="0" applyNumberFormat="1" applyFont="1" applyFill="1" applyBorder="1" applyAlignment="1" applyProtection="1">
      <alignment horizontal="center"/>
    </xf>
    <xf numFmtId="0" fontId="0" fillId="0" borderId="34" xfId="0" applyNumberFormat="1" applyFont="1" applyFill="1" applyBorder="1" applyAlignment="1" applyProtection="1"/>
    <xf numFmtId="176" fontId="0" fillId="0" borderId="5" xfId="0" applyNumberFormat="1" applyFont="1" applyFill="1" applyBorder="1" applyAlignment="1" applyProtection="1">
      <alignment horizontal="center" vertical="center"/>
    </xf>
    <xf numFmtId="0" fontId="29" fillId="0" borderId="35" xfId="0" applyNumberFormat="1" applyFont="1" applyFill="1" applyBorder="1" applyAlignment="1" applyProtection="1">
      <alignment horizontal="center"/>
    </xf>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9" fillId="0" borderId="9" xfId="0" applyNumberFormat="1" applyFont="1" applyFill="1" applyBorder="1" applyAlignment="1" applyProtection="1">
      <alignment horizontal="center"/>
    </xf>
    <xf numFmtId="0" fontId="29" fillId="0" borderId="59" xfId="0" applyNumberFormat="1" applyFont="1" applyFill="1" applyBorder="1" applyAlignment="1" applyProtection="1">
      <alignment horizontal="center"/>
    </xf>
    <xf numFmtId="0" fontId="29" fillId="0" borderId="60" xfId="0" applyNumberFormat="1" applyFont="1" applyFill="1" applyBorder="1" applyAlignment="1" applyProtection="1">
      <alignment horizontal="center"/>
    </xf>
    <xf numFmtId="0" fontId="29" fillId="0" borderId="48" xfId="0" applyNumberFormat="1" applyFont="1" applyFill="1" applyBorder="1" applyAlignment="1" applyProtection="1">
      <alignment horizontal="center"/>
    </xf>
    <xf numFmtId="0" fontId="29" fillId="0" borderId="45" xfId="0" applyNumberFormat="1" applyFont="1" applyFill="1" applyBorder="1" applyAlignment="1" applyProtection="1">
      <alignment horizontal="center"/>
    </xf>
    <xf numFmtId="176" fontId="0" fillId="0" borderId="5" xfId="0" applyNumberFormat="1" applyFont="1" applyFill="1" applyBorder="1" applyAlignment="1" applyProtection="1">
      <alignment horizontal="right" vertical="center"/>
    </xf>
    <xf numFmtId="176" fontId="16" fillId="0" borderId="44" xfId="0" applyNumberFormat="1" applyFont="1" applyFill="1" applyBorder="1" applyAlignment="1" applyProtection="1">
      <alignment horizontal="right" vertical="center"/>
    </xf>
    <xf numFmtId="176" fontId="0" fillId="0" borderId="4" xfId="0" applyNumberFormat="1" applyFont="1" applyFill="1" applyBorder="1" applyAlignment="1" applyProtection="1"/>
    <xf numFmtId="176" fontId="16" fillId="0" borderId="9" xfId="0" applyNumberFormat="1" applyFont="1" applyFill="1" applyBorder="1" applyAlignment="1" applyProtection="1">
      <alignment horizontal="right"/>
    </xf>
    <xf numFmtId="176" fontId="16" fillId="0" borderId="35"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176" fontId="0" fillId="0" borderId="43" xfId="0" applyNumberFormat="1" applyFont="1" applyFill="1" applyBorder="1" applyAlignment="1" applyProtection="1">
      <alignment horizontal="center" vertical="center"/>
    </xf>
    <xf numFmtId="176" fontId="16"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0" fillId="0" borderId="10" xfId="0" applyNumberFormat="1" applyFont="1" applyFill="1" applyBorder="1" applyAlignment="1" applyProtection="1">
      <alignment shrinkToFit="1"/>
    </xf>
    <xf numFmtId="0" fontId="13" fillId="0" borderId="10" xfId="0" applyNumberFormat="1" applyFont="1" applyFill="1" applyBorder="1" applyAlignment="1" applyProtection="1">
      <alignment shrinkToFit="1"/>
    </xf>
    <xf numFmtId="0" fontId="16" fillId="0" borderId="51" xfId="0" applyNumberFormat="1" applyFont="1" applyFill="1" applyBorder="1" applyAlignment="1" applyProtection="1">
      <alignment horizontal="right"/>
    </xf>
    <xf numFmtId="176" fontId="16" fillId="0" borderId="72" xfId="0" applyNumberFormat="1" applyFont="1" applyFill="1" applyBorder="1" applyAlignment="1" applyProtection="1">
      <alignment horizontal="right"/>
    </xf>
    <xf numFmtId="176" fontId="16" fillId="0" borderId="73" xfId="0" applyNumberFormat="1" applyFont="1" applyFill="1" applyBorder="1" applyAlignment="1" applyProtection="1">
      <alignment horizontal="right"/>
    </xf>
    <xf numFmtId="0" fontId="32" fillId="0" borderId="38" xfId="0" applyNumberFormat="1" applyFont="1" applyFill="1" applyBorder="1" applyAlignment="1" applyProtection="1">
      <alignment shrinkToFit="1"/>
    </xf>
    <xf numFmtId="0" fontId="31" fillId="0" borderId="0" xfId="0" applyNumberFormat="1" applyFont="1" applyFill="1" applyBorder="1" applyAlignment="1" applyProtection="1">
      <alignment shrinkToFit="1"/>
    </xf>
    <xf numFmtId="0" fontId="0" fillId="5" borderId="50" xfId="0" applyNumberFormat="1" applyFont="1" applyFill="1" applyBorder="1" applyAlignment="1" applyProtection="1">
      <alignment horizontal="center" shrinkToFit="1"/>
    </xf>
    <xf numFmtId="0" fontId="0" fillId="2" borderId="0" xfId="0" applyNumberFormat="1" applyFont="1" applyFill="1" applyBorder="1" applyAlignment="1" applyProtection="1"/>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0" xfId="0" applyFill="1" applyBorder="1" applyAlignment="1">
      <alignment horizontal="center" wrapText="1"/>
    </xf>
    <xf numFmtId="0" fontId="29" fillId="8" borderId="9" xfId="0" applyNumberFormat="1" applyFont="1" applyFill="1" applyBorder="1" applyAlignment="1" applyProtection="1">
      <alignment horizontal="center"/>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176" fontId="16" fillId="0" borderId="51" xfId="0" applyNumberFormat="1" applyFont="1" applyBorder="1" applyAlignment="1">
      <alignment horizontal="right"/>
    </xf>
    <xf numFmtId="176" fontId="0" fillId="0" borderId="34" xfId="0" applyNumberFormat="1" applyBorder="1"/>
    <xf numFmtId="0" fontId="0" fillId="0" borderId="60" xfId="0" applyBorder="1" applyAlignment="1">
      <alignment horizontal="center"/>
    </xf>
    <xf numFmtId="0" fontId="0" fillId="0" borderId="9" xfId="0" applyBorder="1" applyAlignment="1">
      <alignment horizontal="center"/>
    </xf>
    <xf numFmtId="0" fontId="0" fillId="0" borderId="59" xfId="0" applyBorder="1" applyAlignment="1">
      <alignment horizontal="center"/>
    </xf>
    <xf numFmtId="0" fontId="0" fillId="0" borderId="5" xfId="0" applyBorder="1"/>
    <xf numFmtId="0" fontId="0" fillId="0" borderId="43" xfId="0" applyBorder="1"/>
    <xf numFmtId="0" fontId="16" fillId="0" borderId="72" xfId="0" applyFont="1" applyBorder="1" applyAlignment="1">
      <alignment horizontal="right"/>
    </xf>
    <xf numFmtId="0" fontId="0" fillId="0" borderId="9" xfId="0" applyBorder="1"/>
    <xf numFmtId="0" fontId="0" fillId="0" borderId="9" xfId="0" applyBorder="1" applyAlignment="1">
      <alignment horizontal="right"/>
    </xf>
    <xf numFmtId="0" fontId="0" fillId="0" borderId="4" xfId="0" applyBorder="1"/>
    <xf numFmtId="0" fontId="13" fillId="0" borderId="34" xfId="0" applyNumberFormat="1" applyFont="1" applyFill="1" applyBorder="1" applyAlignment="1" applyProtection="1">
      <alignment horizontal="right" vertical="center" wrapText="1"/>
    </xf>
    <xf numFmtId="176" fontId="13" fillId="0" borderId="9" xfId="0" applyNumberFormat="1" applyFont="1" applyFill="1" applyBorder="1" applyAlignment="1" applyProtection="1"/>
    <xf numFmtId="176" fontId="13" fillId="0" borderId="35" xfId="0" applyNumberFormat="1" applyFont="1" applyFill="1" applyBorder="1" applyAlignment="1" applyProtection="1"/>
    <xf numFmtId="176" fontId="13" fillId="0" borderId="5" xfId="0" applyNumberFormat="1" applyFont="1" applyFill="1" applyBorder="1" applyAlignment="1" applyProtection="1"/>
    <xf numFmtId="176" fontId="13" fillId="0" borderId="5" xfId="0" applyNumberFormat="1" applyFont="1" applyFill="1" applyBorder="1" applyAlignment="1" applyProtection="1">
      <alignment horizontal="right"/>
    </xf>
    <xf numFmtId="176" fontId="13" fillId="0" borderId="74" xfId="0" applyNumberFormat="1" applyFont="1" applyFill="1" applyBorder="1" applyAlignment="1" applyProtection="1">
      <alignment horizontal="right"/>
    </xf>
    <xf numFmtId="176" fontId="13" fillId="0" borderId="17" xfId="0" applyNumberFormat="1" applyFont="1" applyFill="1" applyBorder="1" applyAlignment="1" applyProtection="1">
      <alignment horizontal="right"/>
    </xf>
    <xf numFmtId="0" fontId="13" fillId="0" borderId="55" xfId="0" applyNumberFormat="1" applyFont="1" applyFill="1" applyBorder="1" applyAlignment="1" applyProtection="1">
      <alignment horizontal="right" vertical="center" wrapText="1"/>
    </xf>
    <xf numFmtId="0" fontId="24" fillId="0" borderId="55" xfId="0" applyNumberFormat="1" applyFont="1" applyFill="1" applyBorder="1" applyAlignment="1" applyProtection="1">
      <alignment horizontal="right" vertical="center" wrapText="1"/>
    </xf>
    <xf numFmtId="176" fontId="13" fillId="0" borderId="57" xfId="0" applyNumberFormat="1" applyFont="1" applyFill="1" applyBorder="1" applyAlignment="1" applyProtection="1">
      <alignment horizontal="right"/>
    </xf>
    <xf numFmtId="176" fontId="13" fillId="0" borderId="8" xfId="0" applyNumberFormat="1" applyFont="1" applyFill="1" applyBorder="1" applyAlignment="1" applyProtection="1">
      <alignment horizontal="right"/>
    </xf>
    <xf numFmtId="176" fontId="13" fillId="0" borderId="14" xfId="0" applyNumberFormat="1" applyFont="1" applyFill="1" applyBorder="1" applyAlignment="1" applyProtection="1">
      <alignment horizontal="right"/>
    </xf>
    <xf numFmtId="176" fontId="13" fillId="0" borderId="55" xfId="0" applyNumberFormat="1" applyFont="1" applyFill="1" applyBorder="1" applyAlignment="1" applyProtection="1">
      <alignment horizontal="right"/>
    </xf>
    <xf numFmtId="176" fontId="13" fillId="0" borderId="1" xfId="0" applyNumberFormat="1" applyFont="1" applyFill="1" applyBorder="1" applyAlignment="1" applyProtection="1">
      <alignment horizontal="right"/>
    </xf>
    <xf numFmtId="0" fontId="13" fillId="0" borderId="34" xfId="0" applyNumberFormat="1" applyFont="1" applyFill="1" applyBorder="1" applyAlignment="1" applyProtection="1">
      <alignment horizontal="right"/>
    </xf>
    <xf numFmtId="0" fontId="13" fillId="0" borderId="55" xfId="0" applyNumberFormat="1" applyFont="1" applyFill="1" applyBorder="1" applyAlignment="1" applyProtection="1">
      <alignment horizontal="right"/>
    </xf>
    <xf numFmtId="0" fontId="13" fillId="0" borderId="58" xfId="0" applyNumberFormat="1" applyFont="1" applyFill="1" applyBorder="1" applyAlignment="1" applyProtection="1">
      <alignment horizontal="right"/>
    </xf>
    <xf numFmtId="176" fontId="13" fillId="0" borderId="9" xfId="0" applyNumberFormat="1" applyFont="1" applyBorder="1" applyAlignment="1">
      <alignment horizontal="right"/>
    </xf>
    <xf numFmtId="176" fontId="13" fillId="0" borderId="57" xfId="0" applyNumberFormat="1" applyFont="1" applyBorder="1" applyAlignment="1">
      <alignment horizontal="right"/>
    </xf>
    <xf numFmtId="176" fontId="13" fillId="0" borderId="35" xfId="0" applyNumberFormat="1" applyFont="1" applyBorder="1" applyAlignment="1">
      <alignment horizontal="right"/>
    </xf>
    <xf numFmtId="176" fontId="13" fillId="2" borderId="9" xfId="0" applyNumberFormat="1" applyFont="1" applyFill="1" applyBorder="1" applyAlignment="1" applyProtection="1">
      <alignment horizontal="right"/>
    </xf>
    <xf numFmtId="0" fontId="13" fillId="0" borderId="9" xfId="0" applyNumberFormat="1" applyFont="1" applyFill="1" applyBorder="1" applyAlignment="1" applyProtection="1">
      <alignment horizontal="right"/>
    </xf>
    <xf numFmtId="0" fontId="13" fillId="0" borderId="57" xfId="0" applyNumberFormat="1" applyFont="1" applyFill="1" applyBorder="1" applyAlignment="1" applyProtection="1">
      <alignment horizontal="right"/>
    </xf>
    <xf numFmtId="0" fontId="13" fillId="0" borderId="35" xfId="0" applyNumberFormat="1" applyFont="1" applyFill="1" applyBorder="1" applyAlignment="1" applyProtection="1">
      <alignment horizontal="right"/>
    </xf>
    <xf numFmtId="176" fontId="13" fillId="0" borderId="34" xfId="0" applyNumberFormat="1" applyFont="1" applyFill="1" applyBorder="1" applyAlignment="1" applyProtection="1">
      <alignment horizontal="right"/>
    </xf>
    <xf numFmtId="176" fontId="13" fillId="7" borderId="35" xfId="0" applyNumberFormat="1" applyFont="1" applyFill="1" applyBorder="1" applyAlignment="1" applyProtection="1">
      <alignment horizontal="right"/>
    </xf>
    <xf numFmtId="0" fontId="13" fillId="0" borderId="35" xfId="0" applyFont="1" applyBorder="1" applyAlignment="1">
      <alignment horizontal="right"/>
    </xf>
    <xf numFmtId="0" fontId="13" fillId="0" borderId="9" xfId="0" applyFont="1" applyBorder="1" applyAlignment="1">
      <alignment horizontal="right"/>
    </xf>
    <xf numFmtId="0" fontId="13" fillId="0" borderId="57" xfId="0" applyFont="1" applyBorder="1" applyAlignment="1">
      <alignment horizontal="right"/>
    </xf>
    <xf numFmtId="0" fontId="13" fillId="0" borderId="5" xfId="0" applyNumberFormat="1" applyFont="1" applyFill="1" applyBorder="1" applyAlignment="1" applyProtection="1">
      <alignment horizontal="right"/>
    </xf>
    <xf numFmtId="0" fontId="13" fillId="0" borderId="34" xfId="0" applyNumberFormat="1" applyFont="1" applyFill="1" applyBorder="1" applyAlignment="1" applyProtection="1">
      <alignment vertical="center"/>
    </xf>
    <xf numFmtId="0" fontId="13" fillId="0" borderId="34" xfId="0" applyNumberFormat="1" applyFont="1" applyFill="1" applyBorder="1" applyAlignment="1" applyProtection="1">
      <alignment vertical="center" wrapText="1"/>
    </xf>
    <xf numFmtId="0" fontId="13" fillId="0" borderId="55" xfId="0" applyNumberFormat="1" applyFont="1" applyFill="1" applyBorder="1" applyAlignment="1" applyProtection="1">
      <alignment vertical="center" wrapText="1"/>
    </xf>
    <xf numFmtId="176" fontId="27" fillId="0" borderId="61" xfId="0" applyNumberFormat="1" applyFont="1" applyFill="1" applyBorder="1" applyAlignment="1" applyProtection="1">
      <alignment horizontal="right"/>
    </xf>
    <xf numFmtId="176" fontId="29" fillId="0" borderId="9" xfId="0" applyNumberFormat="1" applyFont="1" applyFill="1" applyBorder="1" applyAlignment="1" applyProtection="1"/>
    <xf numFmtId="176" fontId="13" fillId="0" borderId="14" xfId="0" applyNumberFormat="1" applyFont="1" applyFill="1" applyBorder="1" applyAlignment="1" applyProtection="1"/>
    <xf numFmtId="176" fontId="13" fillId="0" borderId="17" xfId="0" applyNumberFormat="1" applyFont="1" applyFill="1" applyBorder="1" applyAlignment="1" applyProtection="1"/>
    <xf numFmtId="176" fontId="43" fillId="0" borderId="8" xfId="0" applyNumberFormat="1" applyFont="1" applyFill="1" applyBorder="1" applyProtection="1"/>
    <xf numFmtId="176" fontId="43" fillId="0" borderId="7" xfId="0" applyNumberFormat="1" applyFont="1" applyFill="1" applyBorder="1" applyProtection="1"/>
    <xf numFmtId="0" fontId="44" fillId="0" borderId="0" xfId="0" applyNumberFormat="1" applyFont="1" applyFill="1" applyBorder="1" applyAlignment="1" applyProtection="1">
      <alignment vertical="top"/>
    </xf>
    <xf numFmtId="0" fontId="0" fillId="5" borderId="50" xfId="0" applyNumberFormat="1" applyFont="1" applyFill="1" applyBorder="1" applyProtection="1"/>
    <xf numFmtId="0" fontId="0" fillId="6" borderId="50" xfId="0" applyNumberFormat="1" applyFont="1" applyFill="1" applyBorder="1" applyProtection="1"/>
    <xf numFmtId="0" fontId="0" fillId="5" borderId="50" xfId="0" applyFill="1" applyBorder="1"/>
    <xf numFmtId="0" fontId="18" fillId="3" borderId="10" xfId="0" applyNumberFormat="1" applyFont="1" applyFill="1" applyBorder="1" applyAlignment="1" applyProtection="1">
      <alignment horizontal="center" vertical="center" textRotation="255" shrinkToFit="1"/>
    </xf>
    <xf numFmtId="0" fontId="18" fillId="3" borderId="50" xfId="0" applyNumberFormat="1" applyFont="1" applyFill="1" applyBorder="1" applyAlignment="1" applyProtection="1">
      <alignment horizontal="center" vertical="center" textRotation="255" shrinkToFit="1"/>
    </xf>
    <xf numFmtId="0" fontId="13" fillId="0" borderId="50" xfId="0" applyNumberFormat="1" applyFont="1" applyFill="1" applyBorder="1" applyAlignment="1" applyProtection="1">
      <alignment horizontal="center" shrinkToFit="1"/>
    </xf>
    <xf numFmtId="0" fontId="13" fillId="0" borderId="36" xfId="0" applyNumberFormat="1" applyFont="1" applyFill="1" applyBorder="1" applyAlignment="1" applyProtection="1">
      <alignment horizontal="center" shrinkToFit="1"/>
    </xf>
    <xf numFmtId="0" fontId="0" fillId="0" borderId="50" xfId="0" applyBorder="1" applyAlignment="1">
      <alignment horizontal="center" shrinkToFit="1"/>
    </xf>
    <xf numFmtId="0" fontId="0" fillId="0" borderId="50" xfId="0" applyBorder="1"/>
    <xf numFmtId="0" fontId="18" fillId="3" borderId="30" xfId="0" applyNumberFormat="1" applyFont="1" applyFill="1" applyBorder="1" applyAlignment="1" applyProtection="1">
      <alignment horizontal="center" vertical="center" wrapText="1" shrinkToFit="1"/>
    </xf>
    <xf numFmtId="38" fontId="0" fillId="0" borderId="0" xfId="13" applyFont="1" applyFill="1" applyBorder="1" applyAlignment="1" applyProtection="1"/>
    <xf numFmtId="0" fontId="0" fillId="0" borderId="0"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vertical="top" wrapText="1"/>
    </xf>
    <xf numFmtId="0" fontId="0" fillId="0" borderId="0" xfId="0" applyNumberFormat="1" applyFont="1" applyFill="1" applyBorder="1" applyAlignment="1" applyProtection="1">
      <alignment horizontal="left" wrapText="1"/>
    </xf>
    <xf numFmtId="0" fontId="0" fillId="0" borderId="0" xfId="0" applyFill="1" applyBorder="1" applyAlignment="1">
      <alignment horizontal="left" vertical="center" wrapText="1"/>
    </xf>
    <xf numFmtId="0" fontId="0" fillId="0" borderId="0" xfId="0" applyFill="1" applyBorder="1" applyAlignment="1">
      <alignment wrapText="1"/>
    </xf>
    <xf numFmtId="58" fontId="0" fillId="0" borderId="0" xfId="0" applyNumberFormat="1" applyFill="1" applyBorder="1" applyAlignment="1">
      <alignment horizontal="center" vertical="center" wrapText="1"/>
    </xf>
    <xf numFmtId="0" fontId="23" fillId="0" borderId="0" xfId="0" applyNumberFormat="1" applyFont="1" applyFill="1" applyBorder="1" applyAlignment="1" applyProtection="1">
      <alignment horizontal="left" vertical="center" wrapText="1"/>
    </xf>
    <xf numFmtId="0" fontId="13" fillId="0" borderId="0" xfId="0" applyFont="1" applyFill="1" applyBorder="1"/>
    <xf numFmtId="0" fontId="0" fillId="0" borderId="0"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left" vertical="center" wrapText="1"/>
    </xf>
    <xf numFmtId="176" fontId="13" fillId="0" borderId="14" xfId="0" applyNumberFormat="1" applyFont="1" applyFill="1" applyBorder="1" applyProtection="1"/>
    <xf numFmtId="176" fontId="16" fillId="9" borderId="48" xfId="0" applyNumberFormat="1" applyFont="1" applyFill="1" applyBorder="1" applyAlignment="1" applyProtection="1">
      <alignment vertical="center"/>
    </xf>
    <xf numFmtId="176" fontId="0" fillId="9" borderId="35" xfId="0" applyNumberFormat="1" applyFont="1" applyFill="1" applyBorder="1" applyAlignment="1" applyProtection="1">
      <alignment vertical="center"/>
    </xf>
    <xf numFmtId="176" fontId="0" fillId="9" borderId="45" xfId="0" applyNumberFormat="1" applyFont="1" applyFill="1" applyBorder="1" applyAlignment="1" applyProtection="1">
      <alignment vertical="center"/>
    </xf>
    <xf numFmtId="176" fontId="16" fillId="0" borderId="44" xfId="0" applyNumberFormat="1" applyFont="1" applyFill="1" applyBorder="1" applyAlignment="1" applyProtection="1">
      <alignment horizontal="right" vertical="center"/>
    </xf>
    <xf numFmtId="0" fontId="29" fillId="0" borderId="17" xfId="0" applyFont="1" applyBorder="1" applyAlignment="1">
      <alignment horizontal="center"/>
    </xf>
    <xf numFmtId="0" fontId="16" fillId="0" borderId="44" xfId="0" applyNumberFormat="1" applyFont="1" applyFill="1" applyBorder="1" applyAlignment="1" applyProtection="1"/>
    <xf numFmtId="0" fontId="16" fillId="0" borderId="44" xfId="0" applyFont="1" applyBorder="1"/>
    <xf numFmtId="0" fontId="13" fillId="0" borderId="0" xfId="0" applyFont="1" applyBorder="1" applyAlignment="1">
      <alignment horizontal="center"/>
    </xf>
    <xf numFmtId="0" fontId="32" fillId="0" borderId="0" xfId="0" applyNumberFormat="1" applyFont="1" applyFill="1" applyBorder="1" applyAlignment="1" applyProtection="1">
      <alignment horizontal="center"/>
    </xf>
    <xf numFmtId="0" fontId="0" fillId="2" borderId="0" xfId="0" applyNumberFormat="1" applyFont="1" applyFill="1" applyBorder="1" applyProtection="1"/>
    <xf numFmtId="0" fontId="24" fillId="6" borderId="0" xfId="0" applyNumberFormat="1" applyFont="1" applyFill="1" applyBorder="1" applyAlignment="1" applyProtection="1">
      <alignment horizontal="center" vertical="center" wrapText="1"/>
    </xf>
    <xf numFmtId="0" fontId="14" fillId="2" borderId="17" xfId="0" applyNumberFormat="1" applyFont="1" applyFill="1" applyBorder="1" applyAlignment="1" applyProtection="1">
      <alignment horizontal="center"/>
    </xf>
    <xf numFmtId="176" fontId="16" fillId="2" borderId="9" xfId="0" applyNumberFormat="1" applyFont="1" applyFill="1" applyBorder="1" applyAlignment="1" applyProtection="1">
      <alignment horizontal="right"/>
    </xf>
    <xf numFmtId="176" fontId="0" fillId="2" borderId="9" xfId="0" applyNumberFormat="1" applyFont="1" applyFill="1" applyBorder="1" applyAlignment="1" applyProtection="1"/>
    <xf numFmtId="0" fontId="29" fillId="0" borderId="35" xfId="0" applyNumberFormat="1" applyFont="1" applyFill="1" applyBorder="1" applyAlignment="1" applyProtection="1">
      <alignment horizontal="center"/>
    </xf>
    <xf numFmtId="0" fontId="29" fillId="0" borderId="9" xfId="0" applyNumberFormat="1" applyFont="1" applyFill="1" applyBorder="1" applyAlignment="1" applyProtection="1">
      <alignment horizontal="center"/>
    </xf>
    <xf numFmtId="0" fontId="29" fillId="0" borderId="60" xfId="0" applyNumberFormat="1" applyFont="1" applyFill="1" applyBorder="1" applyAlignment="1" applyProtection="1">
      <alignment horizontal="center"/>
    </xf>
    <xf numFmtId="0" fontId="29" fillId="0" borderId="48" xfId="0" applyNumberFormat="1" applyFont="1" applyFill="1" applyBorder="1" applyAlignment="1" applyProtection="1">
      <alignment horizontal="center"/>
    </xf>
    <xf numFmtId="0" fontId="29" fillId="0" borderId="53" xfId="0" applyNumberFormat="1" applyFont="1" applyFill="1" applyBorder="1" applyAlignment="1" applyProtection="1">
      <alignment horizontal="center"/>
    </xf>
    <xf numFmtId="0" fontId="29" fillId="0" borderId="4" xfId="0" applyNumberFormat="1" applyFont="1" applyFill="1" applyBorder="1" applyAlignment="1" applyProtection="1">
      <alignment horizontal="center"/>
    </xf>
    <xf numFmtId="176" fontId="14" fillId="0" borderId="5" xfId="0" applyNumberFormat="1" applyFont="1" applyFill="1" applyBorder="1" applyAlignment="1" applyProtection="1">
      <alignment horizontal="right" vertical="center"/>
    </xf>
    <xf numFmtId="0" fontId="0" fillId="0" borderId="33" xfId="0" applyNumberFormat="1" applyFont="1" applyFill="1" applyBorder="1" applyAlignment="1" applyProtection="1">
      <alignment horizontal="center"/>
    </xf>
    <xf numFmtId="0" fontId="0" fillId="0" borderId="34" xfId="0" applyNumberFormat="1" applyFont="1" applyFill="1" applyBorder="1" applyAlignment="1" applyProtection="1">
      <alignment horizontal="center"/>
    </xf>
    <xf numFmtId="0" fontId="0" fillId="0" borderId="39" xfId="0" applyNumberFormat="1" applyFont="1" applyFill="1" applyBorder="1" applyAlignment="1" applyProtection="1">
      <alignment horizontal="center"/>
    </xf>
    <xf numFmtId="0" fontId="0" fillId="0" borderId="33" xfId="0" applyNumberFormat="1" applyFont="1" applyFill="1" applyBorder="1" applyAlignment="1" applyProtection="1"/>
    <xf numFmtId="0" fontId="0" fillId="0" borderId="39" xfId="0" applyNumberFormat="1" applyFont="1" applyFill="1" applyBorder="1" applyAlignment="1" applyProtection="1"/>
    <xf numFmtId="0" fontId="26" fillId="2" borderId="60" xfId="0" applyNumberFormat="1" applyFont="1" applyFill="1" applyBorder="1" applyAlignment="1" applyProtection="1">
      <alignment horizontal="center"/>
    </xf>
    <xf numFmtId="0" fontId="26" fillId="2" borderId="48" xfId="0" applyNumberFormat="1" applyFont="1" applyFill="1" applyBorder="1" applyAlignment="1" applyProtection="1">
      <alignment horizontal="center"/>
    </xf>
    <xf numFmtId="0" fontId="34" fillId="0" borderId="0" xfId="0" applyNumberFormat="1" applyFont="1" applyFill="1" applyBorder="1" applyAlignment="1" applyProtection="1">
      <alignment horizontal="center" vertical="center"/>
    </xf>
    <xf numFmtId="0" fontId="34" fillId="2" borderId="0" xfId="0" applyNumberFormat="1" applyFont="1" applyFill="1" applyBorder="1" applyAlignment="1" applyProtection="1">
      <alignment horizontal="center" vertical="center"/>
    </xf>
    <xf numFmtId="176" fontId="47" fillId="0" borderId="9" xfId="0" applyNumberFormat="1" applyFont="1" applyFill="1" applyBorder="1" applyAlignment="1" applyProtection="1">
      <alignment horizontal="right"/>
    </xf>
    <xf numFmtId="176" fontId="26" fillId="0" borderId="9" xfId="0" applyNumberFormat="1" applyFont="1" applyFill="1" applyBorder="1" applyAlignment="1" applyProtection="1"/>
    <xf numFmtId="176" fontId="26" fillId="0" borderId="4" xfId="0" applyNumberFormat="1" applyFont="1" applyFill="1" applyBorder="1" applyAlignment="1" applyProtection="1"/>
    <xf numFmtId="0" fontId="13" fillId="0" borderId="0" xfId="0" applyNumberFormat="1" applyFont="1" applyFill="1" applyBorder="1" applyAlignment="1" applyProtection="1">
      <alignment horizontal="center" vertical="center"/>
    </xf>
    <xf numFmtId="0" fontId="13" fillId="5" borderId="36" xfId="0" applyNumberFormat="1" applyFont="1" applyFill="1" applyBorder="1" applyAlignment="1" applyProtection="1">
      <alignment horizontal="center" vertical="center" shrinkToFit="1"/>
    </xf>
    <xf numFmtId="0" fontId="13" fillId="5" borderId="50" xfId="0" applyNumberFormat="1" applyFont="1" applyFill="1" applyBorder="1" applyAlignment="1" applyProtection="1">
      <alignment horizontal="center" vertical="center" shrinkToFit="1"/>
    </xf>
    <xf numFmtId="0" fontId="13" fillId="0" borderId="10" xfId="0" applyNumberFormat="1" applyFont="1" applyFill="1" applyBorder="1" applyAlignment="1" applyProtection="1">
      <alignment horizontal="center" vertical="center" shrinkToFit="1"/>
    </xf>
    <xf numFmtId="0" fontId="13" fillId="0" borderId="50" xfId="0" applyNumberFormat="1" applyFont="1" applyFill="1" applyBorder="1" applyAlignment="1" applyProtection="1">
      <alignment horizontal="center" vertical="center" shrinkToFit="1"/>
    </xf>
    <xf numFmtId="0" fontId="13" fillId="5" borderId="36" xfId="0" applyFont="1" applyFill="1" applyBorder="1" applyAlignment="1">
      <alignment horizontal="center" vertical="center" shrinkToFit="1"/>
    </xf>
    <xf numFmtId="0" fontId="13" fillId="5" borderId="50" xfId="0" applyFont="1" applyFill="1" applyBorder="1" applyAlignment="1">
      <alignment horizontal="center" vertical="center" shrinkToFit="1"/>
    </xf>
    <xf numFmtId="0" fontId="13" fillId="0" borderId="10" xfId="0" applyFont="1" applyBorder="1" applyAlignment="1">
      <alignment horizontal="center" vertical="center" shrinkToFit="1"/>
    </xf>
    <xf numFmtId="0" fontId="13" fillId="0" borderId="0" xfId="0" applyNumberFormat="1" applyFont="1" applyFill="1" applyBorder="1" applyAlignment="1" applyProtection="1">
      <alignment horizontal="center" vertical="center" shrinkToFit="1"/>
    </xf>
    <xf numFmtId="0" fontId="13" fillId="3" borderId="10" xfId="0" applyNumberFormat="1" applyFont="1" applyFill="1" applyBorder="1" applyAlignment="1" applyProtection="1">
      <alignment horizontal="center" vertical="center" wrapText="1" shrinkToFit="1"/>
    </xf>
    <xf numFmtId="0" fontId="13" fillId="3" borderId="50" xfId="0" applyNumberFormat="1" applyFont="1" applyFill="1" applyBorder="1" applyAlignment="1" applyProtection="1">
      <alignment horizontal="center" vertical="center" wrapText="1" shrinkToFit="1"/>
    </xf>
    <xf numFmtId="0" fontId="13" fillId="0" borderId="10" xfId="0" applyNumberFormat="1" applyFont="1" applyFill="1" applyBorder="1" applyAlignment="1" applyProtection="1">
      <alignment horizontal="center" vertical="center" wrapText="1" shrinkToFit="1"/>
    </xf>
    <xf numFmtId="0" fontId="13" fillId="6" borderId="10" xfId="0" applyNumberFormat="1" applyFont="1" applyFill="1" applyBorder="1" applyAlignment="1" applyProtection="1">
      <alignment horizontal="center" vertical="center" shrinkToFit="1"/>
    </xf>
    <xf numFmtId="0" fontId="13" fillId="6" borderId="50" xfId="0" applyNumberFormat="1" applyFont="1" applyFill="1" applyBorder="1" applyAlignment="1" applyProtection="1">
      <alignment horizontal="center" vertical="center" shrinkToFit="1"/>
    </xf>
    <xf numFmtId="0" fontId="13" fillId="6" borderId="36" xfId="0" applyNumberFormat="1" applyFont="1" applyFill="1" applyBorder="1" applyAlignment="1" applyProtection="1">
      <alignment horizontal="center" vertical="center" shrinkToFit="1"/>
    </xf>
    <xf numFmtId="0" fontId="13" fillId="0" borderId="0" xfId="6" applyFont="1" applyAlignment="1">
      <alignment horizontal="center" vertical="center"/>
    </xf>
    <xf numFmtId="0" fontId="43" fillId="0" borderId="0" xfId="0" applyNumberFormat="1" applyFont="1" applyFill="1" applyBorder="1" applyAlignment="1" applyProtection="1">
      <alignment wrapText="1"/>
    </xf>
    <xf numFmtId="0" fontId="48" fillId="3" borderId="12" xfId="0" applyNumberFormat="1" applyFont="1" applyFill="1" applyBorder="1" applyAlignment="1" applyProtection="1">
      <alignment horizontal="center" vertical="center" wrapText="1"/>
    </xf>
    <xf numFmtId="0" fontId="29" fillId="3" borderId="50" xfId="0" applyFont="1" applyFill="1" applyBorder="1"/>
    <xf numFmtId="0" fontId="29" fillId="0" borderId="10" xfId="0" applyNumberFormat="1" applyFont="1" applyFill="1" applyBorder="1" applyAlignment="1" applyProtection="1">
      <alignment horizontal="left" wrapText="1"/>
    </xf>
    <xf numFmtId="0" fontId="29" fillId="0" borderId="50" xfId="0" applyNumberFormat="1" applyFont="1" applyFill="1" applyBorder="1" applyAlignment="1" applyProtection="1">
      <alignment horizontal="left" wrapText="1"/>
    </xf>
    <xf numFmtId="0" fontId="29" fillId="0" borderId="36" xfId="0" applyNumberFormat="1" applyFont="1" applyFill="1" applyBorder="1" applyAlignment="1" applyProtection="1">
      <alignment horizontal="left" wrapText="1"/>
    </xf>
    <xf numFmtId="0" fontId="27" fillId="0" borderId="10" xfId="0" applyNumberFormat="1" applyFont="1" applyFill="1" applyBorder="1" applyAlignment="1" applyProtection="1">
      <alignment horizontal="center" vertical="center" wrapText="1"/>
    </xf>
    <xf numFmtId="0" fontId="29" fillId="0" borderId="50" xfId="0" applyNumberFormat="1" applyFont="1" applyFill="1" applyBorder="1" applyAlignment="1" applyProtection="1">
      <alignment vertical="center" wrapText="1"/>
    </xf>
    <xf numFmtId="0" fontId="29" fillId="0" borderId="36" xfId="0" applyNumberFormat="1" applyFont="1" applyFill="1" applyBorder="1" applyAlignment="1" applyProtection="1">
      <alignment vertical="center" wrapText="1"/>
    </xf>
    <xf numFmtId="0" fontId="29" fillId="0" borderId="10" xfId="0" applyNumberFormat="1" applyFont="1" applyFill="1" applyBorder="1" applyAlignment="1" applyProtection="1">
      <alignment horizontal="left" vertical="center" wrapText="1"/>
    </xf>
    <xf numFmtId="0" fontId="29" fillId="6" borderId="50" xfId="0" applyNumberFormat="1" applyFont="1" applyFill="1" applyBorder="1" applyAlignment="1" applyProtection="1">
      <alignment horizontal="left" vertical="center" wrapText="1"/>
    </xf>
    <xf numFmtId="0" fontId="49" fillId="6" borderId="50" xfId="0" applyNumberFormat="1" applyFont="1" applyFill="1" applyBorder="1" applyAlignment="1" applyProtection="1">
      <alignment horizontal="left" vertical="center" wrapText="1"/>
    </xf>
    <xf numFmtId="0" fontId="49" fillId="6" borderId="36" xfId="0" applyNumberFormat="1" applyFont="1" applyFill="1" applyBorder="1" applyAlignment="1" applyProtection="1">
      <alignment horizontal="left" vertical="center" wrapText="1"/>
    </xf>
    <xf numFmtId="0" fontId="27" fillId="0" borderId="50" xfId="0" applyNumberFormat="1" applyFont="1" applyFill="1" applyBorder="1" applyAlignment="1" applyProtection="1">
      <alignment horizontal="center" vertical="center" wrapText="1"/>
    </xf>
    <xf numFmtId="0" fontId="29" fillId="0" borderId="50" xfId="0" applyNumberFormat="1" applyFont="1" applyFill="1" applyBorder="1" applyAlignment="1" applyProtection="1">
      <alignment horizontal="left" vertical="center" wrapText="1"/>
    </xf>
    <xf numFmtId="0" fontId="29" fillId="0" borderId="36" xfId="0" applyNumberFormat="1" applyFont="1" applyFill="1" applyBorder="1" applyAlignment="1" applyProtection="1">
      <alignment horizontal="left" vertical="center" wrapText="1"/>
    </xf>
    <xf numFmtId="0" fontId="29" fillId="0" borderId="50" xfId="0" applyNumberFormat="1" applyFont="1" applyFill="1" applyBorder="1" applyAlignment="1" applyProtection="1">
      <alignment horizontal="center" vertical="center" wrapText="1"/>
    </xf>
    <xf numFmtId="0" fontId="49" fillId="0" borderId="10" xfId="0" applyNumberFormat="1" applyFont="1" applyFill="1" applyBorder="1" applyAlignment="1" applyProtection="1">
      <alignment horizontal="left" vertical="center" wrapText="1"/>
    </xf>
    <xf numFmtId="0" fontId="29" fillId="0" borderId="50" xfId="0" applyFont="1" applyBorder="1" applyAlignment="1">
      <alignment horizontal="left" vertical="center" wrapText="1"/>
    </xf>
    <xf numFmtId="0" fontId="29" fillId="0" borderId="77" xfId="0" applyFont="1" applyBorder="1" applyAlignment="1">
      <alignment horizontal="left" vertical="center" wrapText="1"/>
    </xf>
    <xf numFmtId="0" fontId="29" fillId="6" borderId="10" xfId="0" applyNumberFormat="1" applyFont="1" applyFill="1" applyBorder="1" applyAlignment="1" applyProtection="1">
      <alignment horizontal="left" vertical="center" wrapText="1"/>
    </xf>
    <xf numFmtId="0" fontId="29" fillId="0" borderId="10" xfId="0" applyNumberFormat="1" applyFont="1" applyFill="1" applyBorder="1" applyAlignment="1" applyProtection="1">
      <alignment wrapText="1"/>
    </xf>
    <xf numFmtId="0" fontId="49" fillId="0" borderId="10" xfId="0" applyNumberFormat="1" applyFont="1" applyFill="1" applyBorder="1" applyAlignment="1" applyProtection="1">
      <alignment wrapText="1"/>
    </xf>
    <xf numFmtId="0" fontId="29" fillId="0" borderId="10" xfId="0" applyFont="1" applyBorder="1" applyAlignment="1">
      <alignment wrapText="1"/>
    </xf>
    <xf numFmtId="0" fontId="29" fillId="0" borderId="36" xfId="0" applyFont="1" applyBorder="1" applyAlignment="1">
      <alignment horizontal="left" vertical="center" wrapText="1"/>
    </xf>
    <xf numFmtId="0" fontId="29" fillId="0" borderId="50" xfId="0" applyNumberFormat="1" applyFont="1" applyFill="1" applyBorder="1" applyAlignment="1" applyProtection="1">
      <alignment wrapText="1"/>
    </xf>
    <xf numFmtId="0" fontId="29" fillId="0" borderId="36" xfId="0" applyNumberFormat="1" applyFont="1" applyFill="1" applyBorder="1" applyAlignment="1" applyProtection="1">
      <alignment wrapText="1"/>
    </xf>
    <xf numFmtId="0" fontId="29" fillId="0" borderId="10" xfId="0" applyFont="1" applyBorder="1" applyAlignment="1">
      <alignment horizontal="left" vertical="center" wrapText="1"/>
    </xf>
    <xf numFmtId="0" fontId="29" fillId="0" borderId="36" xfId="0" applyFont="1" applyBorder="1" applyAlignment="1">
      <alignment wrapText="1"/>
    </xf>
    <xf numFmtId="0" fontId="16" fillId="10" borderId="27" xfId="0" applyNumberFormat="1" applyFont="1" applyFill="1" applyBorder="1" applyAlignment="1" applyProtection="1">
      <alignment shrinkToFit="1"/>
    </xf>
    <xf numFmtId="0" fontId="16" fillId="11" borderId="27" xfId="0" applyNumberFormat="1" applyFont="1" applyFill="1" applyBorder="1" applyAlignment="1" applyProtection="1">
      <alignment shrinkToFit="1"/>
    </xf>
    <xf numFmtId="0" fontId="16" fillId="10" borderId="30" xfId="0" applyNumberFormat="1" applyFont="1" applyFill="1" applyBorder="1" applyAlignment="1" applyProtection="1">
      <alignment shrinkToFit="1"/>
    </xf>
    <xf numFmtId="0" fontId="16" fillId="11" borderId="30" xfId="0" applyNumberFormat="1" applyFont="1" applyFill="1" applyBorder="1" applyAlignment="1" applyProtection="1">
      <alignment shrinkToFit="1"/>
    </xf>
    <xf numFmtId="176" fontId="43" fillId="0" borderId="9" xfId="0" applyNumberFormat="1" applyFont="1" applyFill="1" applyBorder="1" applyAlignment="1" applyProtection="1"/>
    <xf numFmtId="176" fontId="43" fillId="0" borderId="4" xfId="0" applyNumberFormat="1" applyFont="1" applyFill="1" applyBorder="1" applyAlignment="1" applyProtection="1"/>
    <xf numFmtId="0" fontId="43" fillId="0" borderId="9" xfId="0" applyNumberFormat="1" applyFont="1" applyFill="1" applyBorder="1" applyAlignment="1" applyProtection="1">
      <alignment horizontal="right"/>
    </xf>
    <xf numFmtId="0" fontId="43" fillId="0" borderId="9" xfId="0" applyNumberFormat="1" applyFont="1" applyFill="1" applyBorder="1" applyAlignment="1" applyProtection="1"/>
    <xf numFmtId="0" fontId="43" fillId="0" borderId="4" xfId="0" applyNumberFormat="1" applyFont="1" applyFill="1" applyBorder="1" applyAlignment="1" applyProtection="1"/>
    <xf numFmtId="0" fontId="29" fillId="0" borderId="36" xfId="0" applyNumberFormat="1" applyFont="1" applyFill="1" applyBorder="1" applyAlignment="1" applyProtection="1">
      <alignment horizontal="left" vertical="top" wrapText="1"/>
    </xf>
    <xf numFmtId="0" fontId="29" fillId="0" borderId="10" xfId="0" applyNumberFormat="1" applyFont="1" applyFill="1" applyBorder="1" applyAlignment="1" applyProtection="1">
      <alignment horizontal="left" vertical="center" wrapText="1"/>
    </xf>
    <xf numFmtId="0" fontId="29" fillId="0" borderId="10" xfId="0" applyFont="1" applyFill="1" applyBorder="1" applyAlignment="1">
      <alignment wrapText="1"/>
    </xf>
    <xf numFmtId="0" fontId="29" fillId="0" borderId="50" xfId="0" applyFont="1" applyFill="1" applyBorder="1" applyAlignment="1">
      <alignment horizontal="left" vertical="center" wrapText="1"/>
    </xf>
    <xf numFmtId="0" fontId="29" fillId="0" borderId="36" xfId="0" applyFont="1" applyFill="1" applyBorder="1" applyAlignment="1">
      <alignment horizontal="left" vertical="center" wrapText="1"/>
    </xf>
    <xf numFmtId="0" fontId="43" fillId="0" borderId="9" xfId="0" applyNumberFormat="1" applyFont="1" applyFill="1" applyBorder="1" applyAlignment="1" applyProtection="1">
      <alignment horizontal="center"/>
    </xf>
    <xf numFmtId="0" fontId="16" fillId="0" borderId="60" xfId="0" applyNumberFormat="1" applyFont="1" applyFill="1" applyBorder="1" applyAlignment="1" applyProtection="1">
      <alignment horizontal="right" vertical="center" wrapText="1"/>
    </xf>
    <xf numFmtId="0" fontId="16" fillId="0" borderId="0" xfId="0" applyNumberFormat="1" applyFont="1" applyFill="1" applyBorder="1" applyAlignment="1" applyProtection="1">
      <alignment horizontal="right" vertical="center" wrapText="1"/>
    </xf>
    <xf numFmtId="176" fontId="16" fillId="0" borderId="30" xfId="0" applyNumberFormat="1" applyFont="1" applyFill="1" applyBorder="1" applyAlignment="1" applyProtection="1">
      <alignment horizontal="right"/>
    </xf>
    <xf numFmtId="176" fontId="16" fillId="0" borderId="60" xfId="0" applyNumberFormat="1" applyFont="1" applyFill="1" applyBorder="1" applyAlignment="1" applyProtection="1">
      <alignment horizontal="right"/>
    </xf>
    <xf numFmtId="0" fontId="16" fillId="0" borderId="60" xfId="0" applyNumberFormat="1" applyFont="1" applyFill="1" applyBorder="1" applyAlignment="1" applyProtection="1">
      <alignment horizontal="right"/>
    </xf>
    <xf numFmtId="0" fontId="29" fillId="0" borderId="10" xfId="0" applyNumberFormat="1" applyFont="1" applyFill="1" applyBorder="1" applyAlignment="1" applyProtection="1">
      <alignment horizontal="left" vertical="center" wrapText="1"/>
    </xf>
    <xf numFmtId="0" fontId="29" fillId="0" borderId="50" xfId="0" applyNumberFormat="1" applyFont="1" applyFill="1" applyBorder="1" applyAlignment="1" applyProtection="1">
      <alignment horizontal="left" vertical="center" wrapText="1"/>
    </xf>
    <xf numFmtId="0" fontId="29" fillId="0" borderId="36" xfId="0" applyNumberFormat="1" applyFont="1" applyFill="1" applyBorder="1" applyAlignment="1" applyProtection="1">
      <alignment horizontal="left" vertical="center" wrapText="1"/>
    </xf>
    <xf numFmtId="0" fontId="51" fillId="0" borderId="10" xfId="0" applyNumberFormat="1" applyFont="1" applyFill="1" applyBorder="1" applyAlignment="1" applyProtection="1">
      <alignment horizontal="left" vertical="center" wrapText="1"/>
    </xf>
    <xf numFmtId="0" fontId="51" fillId="0" borderId="50" xfId="0" applyNumberFormat="1" applyFont="1" applyFill="1" applyBorder="1" applyAlignment="1" applyProtection="1">
      <alignment wrapText="1"/>
    </xf>
    <xf numFmtId="0" fontId="51" fillId="0" borderId="36" xfId="0" applyNumberFormat="1" applyFont="1" applyFill="1" applyBorder="1" applyAlignment="1" applyProtection="1">
      <alignment wrapText="1"/>
    </xf>
    <xf numFmtId="0" fontId="29" fillId="0" borderId="10" xfId="0" applyNumberFormat="1" applyFont="1" applyFill="1" applyBorder="1" applyAlignment="1" applyProtection="1">
      <alignment horizontal="left" vertical="top" wrapText="1"/>
    </xf>
    <xf numFmtId="0" fontId="29" fillId="0" borderId="50" xfId="0" applyNumberFormat="1" applyFont="1" applyFill="1" applyBorder="1" applyAlignment="1" applyProtection="1">
      <alignment horizontal="left" vertical="top" wrapText="1"/>
    </xf>
    <xf numFmtId="0" fontId="29" fillId="0" borderId="36" xfId="0" applyNumberFormat="1" applyFont="1" applyFill="1" applyBorder="1" applyAlignment="1" applyProtection="1">
      <alignment horizontal="left" vertical="top" wrapText="1"/>
    </xf>
    <xf numFmtId="0" fontId="29" fillId="0" borderId="10" xfId="0" applyNumberFormat="1" applyFont="1" applyFill="1" applyBorder="1" applyAlignment="1" applyProtection="1">
      <alignment horizontal="left" wrapText="1"/>
    </xf>
    <xf numFmtId="0" fontId="29" fillId="0" borderId="50" xfId="0" applyNumberFormat="1" applyFont="1" applyFill="1" applyBorder="1" applyAlignment="1" applyProtection="1">
      <alignment horizontal="left" wrapText="1"/>
    </xf>
    <xf numFmtId="0" fontId="29" fillId="0" borderId="36" xfId="0" applyNumberFormat="1" applyFont="1" applyFill="1" applyBorder="1" applyAlignment="1" applyProtection="1">
      <alignment horizontal="left" wrapText="1"/>
    </xf>
    <xf numFmtId="0" fontId="29" fillId="0" borderId="10" xfId="0" applyNumberFormat="1" applyFont="1" applyFill="1" applyBorder="1" applyAlignment="1" applyProtection="1">
      <alignment vertical="top" wrapText="1"/>
    </xf>
    <xf numFmtId="0" fontId="29" fillId="0" borderId="50" xfId="0" applyNumberFormat="1" applyFont="1" applyFill="1" applyBorder="1" applyAlignment="1" applyProtection="1">
      <alignment vertical="top" wrapText="1"/>
    </xf>
    <xf numFmtId="0" fontId="29" fillId="0" borderId="36" xfId="0" applyNumberFormat="1" applyFont="1" applyFill="1" applyBorder="1" applyAlignment="1" applyProtection="1">
      <alignment vertical="top" wrapText="1"/>
    </xf>
    <xf numFmtId="0" fontId="29" fillId="0" borderId="50" xfId="0" applyNumberFormat="1" applyFont="1" applyFill="1" applyBorder="1" applyAlignment="1" applyProtection="1">
      <alignment vertical="center" wrapText="1"/>
    </xf>
    <xf numFmtId="0" fontId="29" fillId="0" borderId="36" xfId="0" applyNumberFormat="1" applyFont="1" applyFill="1" applyBorder="1" applyAlignment="1" applyProtection="1">
      <alignment vertical="center" wrapText="1"/>
    </xf>
    <xf numFmtId="0" fontId="50" fillId="0" borderId="10" xfId="0" applyNumberFormat="1" applyFont="1" applyFill="1" applyBorder="1" applyAlignment="1" applyProtection="1">
      <alignment vertical="top" wrapText="1"/>
    </xf>
    <xf numFmtId="0" fontId="50" fillId="0" borderId="50" xfId="0" applyNumberFormat="1" applyFont="1" applyFill="1" applyBorder="1" applyAlignment="1" applyProtection="1">
      <alignment vertical="top" wrapText="1"/>
    </xf>
    <xf numFmtId="0" fontId="50" fillId="0" borderId="36" xfId="0" applyNumberFormat="1" applyFont="1" applyFill="1" applyBorder="1" applyAlignment="1" applyProtection="1">
      <alignment vertical="top" wrapText="1"/>
    </xf>
    <xf numFmtId="0" fontId="49" fillId="0" borderId="10" xfId="0" applyNumberFormat="1" applyFont="1" applyFill="1" applyBorder="1" applyAlignment="1" applyProtection="1">
      <alignment wrapText="1"/>
    </xf>
    <xf numFmtId="0" fontId="49" fillId="0" borderId="50" xfId="0" applyNumberFormat="1" applyFont="1" applyFill="1" applyBorder="1" applyAlignment="1" applyProtection="1">
      <alignment wrapText="1"/>
    </xf>
    <xf numFmtId="0" fontId="49" fillId="0" borderId="36" xfId="0" applyNumberFormat="1" applyFont="1" applyFill="1" applyBorder="1" applyAlignment="1" applyProtection="1">
      <alignment wrapText="1"/>
    </xf>
    <xf numFmtId="0" fontId="29" fillId="0" borderId="50" xfId="0" applyNumberFormat="1" applyFont="1" applyFill="1" applyBorder="1" applyAlignment="1" applyProtection="1">
      <alignment wrapText="1"/>
    </xf>
    <xf numFmtId="0" fontId="29" fillId="0" borderId="36" xfId="0" applyNumberFormat="1" applyFont="1" applyFill="1" applyBorder="1" applyAlignment="1" applyProtection="1">
      <alignment wrapText="1"/>
    </xf>
    <xf numFmtId="58" fontId="29" fillId="0" borderId="10" xfId="0" applyNumberFormat="1" applyFont="1" applyBorder="1" applyAlignment="1">
      <alignment horizontal="left" vertical="center" wrapText="1"/>
    </xf>
    <xf numFmtId="58" fontId="29" fillId="0" borderId="50" xfId="0" applyNumberFormat="1" applyFont="1" applyBorder="1" applyAlignment="1">
      <alignment horizontal="left" vertical="center" wrapText="1"/>
    </xf>
    <xf numFmtId="58" fontId="29" fillId="0" borderId="36" xfId="0" applyNumberFormat="1" applyFont="1" applyBorder="1" applyAlignment="1">
      <alignment horizontal="left" vertical="center" wrapText="1"/>
    </xf>
    <xf numFmtId="0" fontId="46" fillId="0" borderId="37" xfId="0" applyNumberFormat="1" applyFont="1" applyFill="1" applyBorder="1" applyAlignment="1" applyProtection="1">
      <alignment horizontal="left" vertical="top" wrapText="1"/>
    </xf>
    <xf numFmtId="0" fontId="21" fillId="3" borderId="27" xfId="0" applyNumberFormat="1" applyFont="1" applyFill="1" applyBorder="1" applyAlignment="1" applyProtection="1">
      <alignment horizontal="center" vertical="center" wrapText="1"/>
    </xf>
    <xf numFmtId="0" fontId="0" fillId="0" borderId="30" xfId="0" applyNumberFormat="1" applyFont="1" applyFill="1" applyBorder="1" applyAlignment="1" applyProtection="1">
      <alignment horizontal="center"/>
    </xf>
    <xf numFmtId="0" fontId="0" fillId="0" borderId="31" xfId="0" applyNumberFormat="1" applyFont="1" applyFill="1" applyBorder="1" applyAlignment="1" applyProtection="1">
      <alignment horizontal="center"/>
    </xf>
    <xf numFmtId="0" fontId="16" fillId="3" borderId="41"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xf>
    <xf numFmtId="0" fontId="27" fillId="0" borderId="50" xfId="0" applyNumberFormat="1" applyFont="1" applyFill="1" applyBorder="1" applyAlignment="1" applyProtection="1">
      <alignment horizontal="left" vertical="center" wrapText="1"/>
    </xf>
    <xf numFmtId="0" fontId="27" fillId="0" borderId="36" xfId="0" applyNumberFormat="1" applyFont="1" applyFill="1" applyBorder="1" applyAlignment="1" applyProtection="1">
      <alignment horizontal="left" vertical="center" wrapText="1"/>
    </xf>
    <xf numFmtId="0" fontId="29" fillId="0" borderId="10" xfId="0" applyNumberFormat="1" applyFont="1" applyFill="1" applyBorder="1" applyAlignment="1" applyProtection="1">
      <alignment vertical="center" wrapText="1"/>
    </xf>
    <xf numFmtId="0" fontId="27" fillId="0" borderId="50" xfId="0" applyNumberFormat="1" applyFont="1" applyFill="1" applyBorder="1" applyAlignment="1" applyProtection="1">
      <alignment vertical="center" wrapText="1"/>
    </xf>
    <xf numFmtId="0" fontId="27" fillId="0" borderId="36" xfId="0" applyNumberFormat="1" applyFont="1" applyFill="1" applyBorder="1" applyAlignment="1" applyProtection="1">
      <alignment vertical="center" wrapText="1"/>
    </xf>
    <xf numFmtId="0" fontId="16" fillId="3" borderId="29"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vertical="center"/>
    </xf>
    <xf numFmtId="0" fontId="0" fillId="0" borderId="47" xfId="0" applyNumberFormat="1" applyFont="1" applyFill="1" applyBorder="1" applyAlignment="1" applyProtection="1">
      <alignment horizontal="center" vertical="center"/>
    </xf>
  </cellXfs>
  <cellStyles count="16">
    <cellStyle name="パーセント" xfId="1" builtinId="5"/>
    <cellStyle name="ハイパーリンク" xfId="5" builtinId="8"/>
    <cellStyle name="桁区切り" xfId="13" builtinId="6"/>
    <cellStyle name="標準" xfId="0" builtinId="0"/>
    <cellStyle name="標準 2" xfId="2"/>
    <cellStyle name="標準 2 2" xfId="7"/>
    <cellStyle name="標準 2 2 2" xfId="3"/>
    <cellStyle name="標準 2 3" xfId="9"/>
    <cellStyle name="標準 2 4" xfId="11"/>
    <cellStyle name="標準 2 5" xfId="14"/>
    <cellStyle name="標準 3" xfId="6"/>
    <cellStyle name="標準 3 2" xfId="4"/>
    <cellStyle name="標準 3 3" xfId="8"/>
    <cellStyle name="標準 3 4" xfId="10"/>
    <cellStyle name="標準 3 5" xfId="12"/>
    <cellStyle name="標準 3 6" xfId="15"/>
  </cellStyles>
  <dxfs count="6">
    <dxf>
      <font>
        <color rgb="FFFF000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tableStyleElement type="wholeTable" dxfId="5"/>
    </tableStyle>
  </tableStyles>
  <colors>
    <mruColors>
      <color rgb="FF99FFCC"/>
      <color rgb="FF66FFFF"/>
      <color rgb="FF66CCFF"/>
      <color rgb="FFCCFFFF"/>
      <color rgb="FF33CCFF"/>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xdr:cNvSpPr/>
      </xdr:nvSpPr>
      <xdr:spPr>
        <a:xfrm>
          <a:off x="5126182" y="2417122"/>
          <a:ext cx="5922818" cy="226043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1414317</xdr:colOff>
      <xdr:row>0</xdr:row>
      <xdr:rowOff>99580</xdr:rowOff>
    </xdr:from>
    <xdr:to>
      <xdr:col>40</xdr:col>
      <xdr:colOff>25976</xdr:colOff>
      <xdr:row>1</xdr:row>
      <xdr:rowOff>295853</xdr:rowOff>
    </xdr:to>
    <xdr:sp macro="" textlink="">
      <xdr:nvSpPr>
        <xdr:cNvPr id="5" name="テキスト ボックス 4"/>
        <xdr:cNvSpPr txBox="1"/>
      </xdr:nvSpPr>
      <xdr:spPr>
        <a:xfrm>
          <a:off x="21861317" y="99580"/>
          <a:ext cx="1627909" cy="52964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資料</a:t>
          </a:r>
          <a:r>
            <a:rPr kumimoji="1" lang="en-US" altLang="ja-JP" sz="2000"/>
            <a:t>3-2-1</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0523523\AppData\Local\Microsoft\Windows\INetCache\Content.Outlook\QCHAL8XA\02&#12288;&#12304;&#31435;&#24029;&#30456;&#20114;&#30149;&#38498;&#12305;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元データ"/>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確認票"/>
      <sheetName val="元データ"/>
      <sheetName val="記入例"/>
      <sheetName val="病床・外来管理番号"/>
      <sheetName val="★★各医療機関の対応方針（元データ）"/>
      <sheetName val="区市町村"/>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795"/>
  <sheetViews>
    <sheetView showGridLines="0" tabSelected="1" view="pageBreakPreview" zoomScale="82" zoomScaleNormal="100" zoomScaleSheetLayoutView="82" workbookViewId="0">
      <pane xSplit="21" ySplit="8" topLeftCell="V9" activePane="bottomRight" state="frozen"/>
      <selection pane="topRight" activeCell="V1" sqref="V1"/>
      <selection pane="bottomLeft" activeCell="A9" sqref="A9"/>
      <selection pane="bottomRight" activeCell="F4" sqref="F3:F4"/>
    </sheetView>
  </sheetViews>
  <sheetFormatPr defaultColWidth="8.59765625" defaultRowHeight="18"/>
  <cols>
    <col min="1" max="1" width="5.09765625" style="1" hidden="1" customWidth="1"/>
    <col min="2" max="2" width="11.3984375" style="1" customWidth="1"/>
    <col min="3" max="3" width="11.5" style="1" customWidth="1"/>
    <col min="4" max="4" width="5.09765625" style="13" customWidth="1"/>
    <col min="5" max="5" width="18.59765625" style="13" customWidth="1"/>
    <col min="6" max="6" width="34.3984375" style="6" customWidth="1"/>
    <col min="7" max="7" width="22.3984375" style="696" customWidth="1"/>
    <col min="8" max="22" width="5.09765625" style="8" customWidth="1"/>
    <col min="23" max="23" width="8" style="1" customWidth="1"/>
    <col min="24" max="24" width="7.3984375" style="1" customWidth="1"/>
    <col min="25" max="26" width="6.3984375" style="1" customWidth="1"/>
    <col min="27" max="27" width="5.3984375" style="1" customWidth="1"/>
    <col min="28" max="28" width="6.59765625" style="1" customWidth="1"/>
    <col min="29" max="29" width="7.8984375" style="4" customWidth="1"/>
    <col min="30" max="36" width="7.8984375" style="1" customWidth="1"/>
    <col min="37" max="37" width="7.8984375" style="7" customWidth="1"/>
    <col min="38" max="38" width="7.3984375" style="1" customWidth="1"/>
    <col min="39" max="39" width="7.8984375" style="1" customWidth="1"/>
    <col min="40" max="40" width="39.59765625" style="704" customWidth="1"/>
    <col min="41" max="41" width="1.59765625" style="15" customWidth="1"/>
    <col min="42" max="42" width="9.59765625" style="25" hidden="1" customWidth="1"/>
    <col min="43" max="43" width="18.59765625" style="5" hidden="1" customWidth="1"/>
    <col min="44" max="44" width="8.09765625" style="1" hidden="1" customWidth="1"/>
    <col min="45" max="45" width="5.59765625" style="1" hidden="1" customWidth="1"/>
    <col min="46" max="46" width="6.09765625" style="1" hidden="1" customWidth="1"/>
    <col min="47" max="56" width="0" style="1" hidden="1" customWidth="1"/>
    <col min="57" max="16384" width="8.59765625" style="1"/>
  </cols>
  <sheetData>
    <row r="1" spans="1:46" s="44" customFormat="1" ht="26.1" customHeight="1">
      <c r="D1" s="13"/>
      <c r="E1" s="13"/>
      <c r="F1" s="240"/>
      <c r="G1" s="696"/>
      <c r="H1" s="8"/>
      <c r="I1" s="8"/>
      <c r="J1" s="8"/>
      <c r="K1" s="8"/>
      <c r="L1" s="8"/>
      <c r="M1" s="8"/>
      <c r="N1" s="8"/>
      <c r="O1" s="8"/>
      <c r="P1" s="8"/>
      <c r="Q1" s="8"/>
      <c r="R1" s="8"/>
      <c r="S1" s="8"/>
      <c r="T1" s="8"/>
      <c r="U1" s="8"/>
      <c r="V1" s="8"/>
      <c r="AC1" s="43"/>
      <c r="AK1" s="7"/>
      <c r="AN1" s="704"/>
      <c r="AO1" s="15"/>
      <c r="AP1" s="25"/>
      <c r="AQ1" s="5"/>
    </row>
    <row r="2" spans="1:46" s="44" customFormat="1" ht="26.1" customHeight="1">
      <c r="A2" s="2"/>
      <c r="B2" s="26"/>
      <c r="C2" s="2"/>
      <c r="D2" s="12"/>
      <c r="E2" s="12"/>
      <c r="F2" s="240"/>
      <c r="G2" s="688"/>
      <c r="H2" s="8"/>
      <c r="I2" s="2"/>
      <c r="J2" s="2"/>
      <c r="K2" s="8"/>
      <c r="L2" s="2"/>
      <c r="M2" s="2"/>
      <c r="N2" s="2"/>
      <c r="O2" s="2"/>
      <c r="P2" s="2"/>
      <c r="Q2" s="2"/>
      <c r="R2" s="2"/>
      <c r="S2" s="2"/>
      <c r="T2" s="2"/>
      <c r="U2" s="2"/>
      <c r="V2" s="2"/>
      <c r="Y2" s="7"/>
      <c r="Z2" s="7"/>
      <c r="AA2" s="7"/>
      <c r="AB2" s="7"/>
      <c r="AC2" s="43"/>
      <c r="AK2" s="7"/>
      <c r="AN2" s="704"/>
      <c r="AO2" s="15"/>
      <c r="AP2" s="25"/>
      <c r="AQ2" s="5"/>
    </row>
    <row r="3" spans="1:46" s="44" customFormat="1" ht="26.1" customHeight="1">
      <c r="A3" s="2"/>
      <c r="B3" s="26"/>
      <c r="C3" s="2"/>
      <c r="D3" s="12"/>
      <c r="E3" s="12"/>
      <c r="F3" s="240"/>
      <c r="G3" s="688"/>
      <c r="H3" s="8"/>
      <c r="I3" s="2"/>
      <c r="J3" s="2"/>
      <c r="K3" s="2"/>
      <c r="L3" s="2"/>
      <c r="M3" s="2"/>
      <c r="N3" s="2"/>
      <c r="O3" s="2"/>
      <c r="P3" s="2"/>
      <c r="Q3" s="2"/>
      <c r="R3" s="2"/>
      <c r="S3" s="2"/>
      <c r="T3" s="2"/>
      <c r="U3" s="2"/>
      <c r="V3" s="2"/>
      <c r="AC3" s="43"/>
      <c r="AK3" s="7"/>
      <c r="AN3" s="704"/>
      <c r="AO3" s="15"/>
      <c r="AP3" s="25"/>
      <c r="AQ3" s="5"/>
    </row>
    <row r="4" spans="1:46" s="44" customFormat="1" ht="26.1" customHeight="1">
      <c r="A4" s="2"/>
      <c r="B4" s="26"/>
      <c r="C4" s="2"/>
      <c r="D4" s="12"/>
      <c r="E4" s="12"/>
      <c r="F4" s="240"/>
      <c r="G4" s="688"/>
      <c r="H4" s="8"/>
      <c r="I4" s="8"/>
      <c r="J4" s="8"/>
      <c r="K4" s="8"/>
      <c r="L4" s="8"/>
      <c r="M4" s="8"/>
      <c r="N4" s="8"/>
      <c r="O4" s="8"/>
      <c r="P4" s="8"/>
      <c r="Q4" s="8"/>
      <c r="R4" s="8"/>
      <c r="S4" s="8"/>
      <c r="T4" s="8"/>
      <c r="U4" s="8"/>
      <c r="V4" s="8"/>
      <c r="AC4" s="43"/>
      <c r="AK4" s="7"/>
      <c r="AN4" s="704"/>
      <c r="AO4" s="15"/>
      <c r="AP4" s="25"/>
      <c r="AQ4" s="5"/>
    </row>
    <row r="5" spans="1:46" s="44" customFormat="1" ht="26.1" customHeight="1">
      <c r="D5" s="13"/>
      <c r="E5" s="13"/>
      <c r="F5" s="240"/>
      <c r="G5" s="696"/>
      <c r="H5" s="8"/>
      <c r="I5" s="8"/>
      <c r="J5" s="8"/>
      <c r="K5" s="8"/>
      <c r="L5" s="8"/>
      <c r="M5" s="8"/>
      <c r="N5" s="8"/>
      <c r="O5" s="8"/>
      <c r="P5" s="8"/>
      <c r="Q5" s="8"/>
      <c r="R5" s="8"/>
      <c r="S5" s="8"/>
      <c r="T5" s="8"/>
      <c r="U5" s="8"/>
      <c r="V5" s="8"/>
      <c r="AC5" s="43"/>
      <c r="AK5" s="7"/>
      <c r="AN5" s="704"/>
      <c r="AO5" s="15"/>
      <c r="AP5" s="25"/>
      <c r="AQ5" s="5"/>
    </row>
    <row r="6" spans="1:46" s="44" customFormat="1" ht="26.1" customHeight="1">
      <c r="B6" s="631" t="s">
        <v>1056</v>
      </c>
      <c r="D6" s="13"/>
      <c r="E6" s="13"/>
      <c r="F6" s="6"/>
      <c r="G6" s="696"/>
      <c r="H6" s="8"/>
      <c r="I6" s="8"/>
      <c r="J6" s="8"/>
      <c r="K6" s="8"/>
      <c r="L6" s="8"/>
      <c r="M6" s="8"/>
      <c r="N6" s="8"/>
      <c r="O6" s="8"/>
      <c r="P6" s="8"/>
      <c r="Q6" s="20"/>
      <c r="R6" s="8"/>
      <c r="S6" s="8"/>
      <c r="T6" s="8"/>
      <c r="U6" s="8"/>
      <c r="V6" s="8"/>
      <c r="AC6" s="43"/>
      <c r="AK6" s="7"/>
      <c r="AN6" s="704"/>
      <c r="AO6" s="15"/>
      <c r="AP6" s="25"/>
      <c r="AQ6" s="5"/>
    </row>
    <row r="7" spans="1:46" s="44" customFormat="1" ht="81" customHeight="1" thickBot="1">
      <c r="B7" s="781" t="s">
        <v>1153</v>
      </c>
      <c r="C7" s="781"/>
      <c r="D7" s="781"/>
      <c r="E7" s="781"/>
      <c r="F7" s="781"/>
      <c r="G7" s="781"/>
      <c r="H7" s="8"/>
      <c r="I7" s="8"/>
      <c r="J7" s="8"/>
      <c r="K7" s="8"/>
      <c r="L7" s="8"/>
      <c r="M7" s="8"/>
      <c r="N7" s="8"/>
      <c r="O7" s="8"/>
      <c r="P7" s="8"/>
      <c r="Q7" s="20"/>
      <c r="R7" s="8"/>
      <c r="S7" s="8"/>
      <c r="T7" s="8"/>
      <c r="U7" s="8"/>
      <c r="V7" s="8"/>
      <c r="AC7" s="43"/>
      <c r="AK7" s="7"/>
      <c r="AN7" s="704"/>
      <c r="AO7" s="15"/>
      <c r="AP7" s="25"/>
      <c r="AQ7" s="5"/>
    </row>
    <row r="8" spans="1:46" s="44" customFormat="1" ht="125.1" customHeight="1">
      <c r="A8" s="338"/>
      <c r="B8" s="52" t="s">
        <v>621</v>
      </c>
      <c r="C8" s="302" t="s">
        <v>622</v>
      </c>
      <c r="D8" s="635" t="s">
        <v>849</v>
      </c>
      <c r="E8" s="376" t="s">
        <v>853</v>
      </c>
      <c r="F8" s="641" t="s">
        <v>1057</v>
      </c>
      <c r="G8" s="697" t="s">
        <v>797</v>
      </c>
      <c r="H8" s="143" t="s">
        <v>624</v>
      </c>
      <c r="I8" s="132" t="s">
        <v>653</v>
      </c>
      <c r="J8" s="132" t="s">
        <v>654</v>
      </c>
      <c r="K8" s="132" t="s">
        <v>655</v>
      </c>
      <c r="L8" s="134" t="s">
        <v>693</v>
      </c>
      <c r="M8" s="135" t="s">
        <v>656</v>
      </c>
      <c r="N8" s="135" t="s">
        <v>625</v>
      </c>
      <c r="O8" s="141" t="s">
        <v>681</v>
      </c>
      <c r="P8" s="135" t="s">
        <v>657</v>
      </c>
      <c r="Q8" s="135" t="s">
        <v>626</v>
      </c>
      <c r="R8" s="135" t="s">
        <v>627</v>
      </c>
      <c r="S8" s="135" t="s">
        <v>680</v>
      </c>
      <c r="T8" s="135" t="s">
        <v>684</v>
      </c>
      <c r="U8" s="137" t="s">
        <v>682</v>
      </c>
      <c r="V8" s="139" t="s">
        <v>685</v>
      </c>
      <c r="W8" s="782" t="s">
        <v>1151</v>
      </c>
      <c r="X8" s="783"/>
      <c r="Y8" s="783"/>
      <c r="Z8" s="783"/>
      <c r="AA8" s="783"/>
      <c r="AB8" s="784"/>
      <c r="AC8" s="785" t="s">
        <v>1152</v>
      </c>
      <c r="AD8" s="785"/>
      <c r="AE8" s="786"/>
      <c r="AF8" s="786"/>
      <c r="AG8" s="786"/>
      <c r="AH8" s="786"/>
      <c r="AI8" s="786"/>
      <c r="AJ8" s="786"/>
      <c r="AK8" s="786"/>
      <c r="AL8" s="786"/>
      <c r="AM8" s="786"/>
      <c r="AN8" s="705" t="s">
        <v>666</v>
      </c>
      <c r="AO8" s="9"/>
      <c r="AP8" s="524" t="s">
        <v>1098</v>
      </c>
      <c r="AQ8" s="9" t="s">
        <v>1096</v>
      </c>
      <c r="AR8" s="5"/>
    </row>
    <row r="9" spans="1:46" s="44" customFormat="1" ht="53.25" customHeight="1" thickBot="1">
      <c r="A9" s="338"/>
      <c r="B9" s="65"/>
      <c r="C9" s="303"/>
      <c r="D9" s="636"/>
      <c r="E9" s="330"/>
      <c r="F9" s="41"/>
      <c r="G9" s="698"/>
      <c r="H9" s="144"/>
      <c r="I9" s="133"/>
      <c r="J9" s="133"/>
      <c r="K9" s="133"/>
      <c r="L9" s="133"/>
      <c r="M9" s="136"/>
      <c r="N9" s="136"/>
      <c r="O9" s="142"/>
      <c r="P9" s="136"/>
      <c r="Q9" s="136"/>
      <c r="R9" s="136"/>
      <c r="S9" s="136"/>
      <c r="T9" s="136"/>
      <c r="U9" s="138"/>
      <c r="V9" s="140"/>
      <c r="W9" s="66"/>
      <c r="X9" s="67" t="s">
        <v>660</v>
      </c>
      <c r="Y9" s="45" t="s">
        <v>661</v>
      </c>
      <c r="Z9" s="40" t="s">
        <v>761</v>
      </c>
      <c r="AA9" s="40" t="s">
        <v>762</v>
      </c>
      <c r="AB9" s="200" t="s">
        <v>763</v>
      </c>
      <c r="AC9" s="214" t="s">
        <v>830</v>
      </c>
      <c r="AD9" s="409" t="s">
        <v>604</v>
      </c>
      <c r="AE9" s="215" t="s">
        <v>601</v>
      </c>
      <c r="AF9" s="216" t="s">
        <v>602</v>
      </c>
      <c r="AG9" s="215" t="s">
        <v>603</v>
      </c>
      <c r="AH9" s="217" t="s">
        <v>662</v>
      </c>
      <c r="AI9" s="217" t="s">
        <v>658</v>
      </c>
      <c r="AJ9" s="218" t="s">
        <v>665</v>
      </c>
      <c r="AK9" s="216" t="s">
        <v>664</v>
      </c>
      <c r="AL9" s="219" t="s">
        <v>659</v>
      </c>
      <c r="AM9" s="218" t="s">
        <v>663</v>
      </c>
      <c r="AN9" s="706"/>
      <c r="AO9" s="651"/>
      <c r="AP9" s="662"/>
      <c r="AQ9" s="5"/>
      <c r="AR9" s="5"/>
      <c r="AS9" s="5"/>
    </row>
    <row r="10" spans="1:46">
      <c r="A10" s="1">
        <v>1</v>
      </c>
      <c r="B10" s="10" t="s">
        <v>828</v>
      </c>
      <c r="C10" s="306" t="s">
        <v>829</v>
      </c>
      <c r="D10" s="298"/>
      <c r="E10" s="297" t="s">
        <v>951</v>
      </c>
      <c r="F10" s="521" t="s">
        <v>0</v>
      </c>
      <c r="G10" s="691">
        <v>11301001</v>
      </c>
      <c r="H10" s="47"/>
      <c r="I10" s="48"/>
      <c r="J10" s="48"/>
      <c r="K10" s="48"/>
      <c r="L10" s="48"/>
      <c r="M10" s="49"/>
      <c r="N10" s="48"/>
      <c r="O10" s="48"/>
      <c r="P10" s="48"/>
      <c r="Q10" s="48"/>
      <c r="R10" s="48"/>
      <c r="S10" s="48"/>
      <c r="T10" s="48"/>
      <c r="U10" s="48"/>
      <c r="V10" s="50"/>
      <c r="W10" s="107"/>
      <c r="X10" s="86"/>
      <c r="Y10" s="260"/>
      <c r="Z10" s="86"/>
      <c r="AA10" s="86"/>
      <c r="AB10" s="261"/>
      <c r="AC10" s="315">
        <f t="shared" ref="AC10:AC72" si="0">SUM(AD10:AJ10)</f>
        <v>50</v>
      </c>
      <c r="AD10" s="627"/>
      <c r="AE10" s="627"/>
      <c r="AF10" s="627"/>
      <c r="AG10" s="627">
        <v>50</v>
      </c>
      <c r="AH10" s="153"/>
      <c r="AI10" s="254" t="s">
        <v>3</v>
      </c>
      <c r="AJ10" s="254"/>
      <c r="AK10" s="42">
        <f>SUM(AL10:AM10)</f>
        <v>0</v>
      </c>
      <c r="AL10" s="254"/>
      <c r="AM10" s="185"/>
      <c r="AN10" s="707"/>
      <c r="AO10" s="646"/>
      <c r="AP10" s="8"/>
    </row>
    <row r="11" spans="1:46">
      <c r="A11" s="1">
        <v>2</v>
      </c>
      <c r="B11" s="337" t="str">
        <f>B10</f>
        <v>区中央部</v>
      </c>
      <c r="C11" s="437" t="str">
        <f>C10</f>
        <v>千代田区</v>
      </c>
      <c r="D11" s="297"/>
      <c r="E11" s="573"/>
      <c r="F11" s="361" t="s">
        <v>0</v>
      </c>
      <c r="G11" s="690"/>
      <c r="H11" s="36"/>
      <c r="I11" s="37"/>
      <c r="J11" s="37"/>
      <c r="K11" s="37"/>
      <c r="L11" s="37"/>
      <c r="M11" s="38"/>
      <c r="N11" s="37"/>
      <c r="O11" s="37"/>
      <c r="P11" s="37"/>
      <c r="Q11" s="37"/>
      <c r="R11" s="37"/>
      <c r="S11" s="37"/>
      <c r="T11" s="37"/>
      <c r="U11" s="37"/>
      <c r="V11" s="39"/>
      <c r="W11" s="241">
        <f>SUM(X11:AB11)</f>
        <v>50</v>
      </c>
      <c r="X11" s="242"/>
      <c r="Y11" s="242">
        <v>50</v>
      </c>
      <c r="Z11" s="259"/>
      <c r="AA11" s="242"/>
      <c r="AB11" s="258"/>
      <c r="AC11" s="316">
        <f t="shared" si="0"/>
        <v>50</v>
      </c>
      <c r="AD11" s="595"/>
      <c r="AE11" s="595"/>
      <c r="AF11" s="595"/>
      <c r="AG11" s="595">
        <v>50</v>
      </c>
      <c r="AH11" s="596"/>
      <c r="AI11" s="519"/>
      <c r="AJ11" s="597"/>
      <c r="AK11" s="255">
        <f>SUM(AL11:AM11)</f>
        <v>0</v>
      </c>
      <c r="AL11" s="151"/>
      <c r="AM11" s="180"/>
      <c r="AN11" s="708"/>
      <c r="AO11" s="646"/>
      <c r="AP11" s="663"/>
      <c r="AQ11" s="683"/>
    </row>
    <row r="12" spans="1:46" ht="18.600000000000001" customHeight="1" thickBot="1">
      <c r="A12" s="1">
        <v>3</v>
      </c>
      <c r="B12" s="337" t="str">
        <f>B11</f>
        <v>区中央部</v>
      </c>
      <c r="C12" s="437" t="str">
        <f>C11</f>
        <v>千代田区</v>
      </c>
      <c r="D12" s="637"/>
      <c r="E12" s="401"/>
      <c r="F12" s="362" t="s">
        <v>0</v>
      </c>
      <c r="G12" s="689"/>
      <c r="H12" s="31"/>
      <c r="I12" s="32"/>
      <c r="J12" s="32"/>
      <c r="K12" s="32"/>
      <c r="L12" s="32"/>
      <c r="M12" s="33"/>
      <c r="N12" s="32"/>
      <c r="O12" s="32"/>
      <c r="P12" s="32"/>
      <c r="Q12" s="32"/>
      <c r="R12" s="32"/>
      <c r="S12" s="32"/>
      <c r="T12" s="32"/>
      <c r="U12" s="32"/>
      <c r="V12" s="34"/>
      <c r="W12" s="208"/>
      <c r="X12" s="75"/>
      <c r="Y12" s="75"/>
      <c r="Z12" s="262"/>
      <c r="AA12" s="75"/>
      <c r="AB12" s="263"/>
      <c r="AC12" s="317">
        <f t="shared" si="0"/>
        <v>50</v>
      </c>
      <c r="AD12" s="628"/>
      <c r="AE12" s="628"/>
      <c r="AF12" s="628" t="s">
        <v>3</v>
      </c>
      <c r="AG12" s="628">
        <v>50</v>
      </c>
      <c r="AH12" s="598" t="s">
        <v>3</v>
      </c>
      <c r="AI12" s="598" t="s">
        <v>3</v>
      </c>
      <c r="AJ12" s="598" t="s">
        <v>3</v>
      </c>
      <c r="AK12" s="16">
        <f>SUM(AL12:AM12)</f>
        <v>0</v>
      </c>
      <c r="AL12" s="257"/>
      <c r="AM12" s="257"/>
      <c r="AN12" s="709"/>
      <c r="AO12" s="646"/>
      <c r="AP12" s="663"/>
      <c r="AQ12" s="683"/>
    </row>
    <row r="13" spans="1:46" s="44" customFormat="1">
      <c r="A13" s="1">
        <v>1</v>
      </c>
      <c r="B13" s="10" t="s">
        <v>1</v>
      </c>
      <c r="C13" s="306" t="s">
        <v>2</v>
      </c>
      <c r="D13" s="298"/>
      <c r="E13" s="298"/>
      <c r="F13" s="363" t="s">
        <v>4</v>
      </c>
      <c r="G13" s="699"/>
      <c r="H13" s="114"/>
      <c r="I13" s="115"/>
      <c r="J13" s="115"/>
      <c r="K13" s="115"/>
      <c r="L13" s="115"/>
      <c r="M13" s="116"/>
      <c r="N13" s="117"/>
      <c r="O13" s="118"/>
      <c r="P13" s="117"/>
      <c r="Q13" s="117"/>
      <c r="R13" s="117"/>
      <c r="S13" s="117"/>
      <c r="T13" s="117"/>
      <c r="U13" s="119"/>
      <c r="V13" s="120"/>
      <c r="W13" s="201"/>
      <c r="X13" s="56"/>
      <c r="Y13" s="57"/>
      <c r="Z13" s="58"/>
      <c r="AA13" s="58"/>
      <c r="AB13" s="202"/>
      <c r="AC13" s="311">
        <f t="shared" si="0"/>
        <v>0</v>
      </c>
      <c r="AD13" s="622"/>
      <c r="AE13" s="622"/>
      <c r="AF13" s="622"/>
      <c r="AG13" s="622"/>
      <c r="AH13" s="592"/>
      <c r="AI13" s="599" t="s">
        <v>3</v>
      </c>
      <c r="AJ13" s="600"/>
      <c r="AK13" s="159">
        <f t="shared" ref="AK13:AK72" si="1">SUM(AL13:AM13)</f>
        <v>0</v>
      </c>
      <c r="AL13" s="154"/>
      <c r="AM13" s="176"/>
      <c r="AN13" s="707"/>
      <c r="AO13" s="646"/>
      <c r="AP13" s="25"/>
      <c r="AQ13" s="683"/>
      <c r="AT13" s="1"/>
    </row>
    <row r="14" spans="1:46" s="44" customFormat="1">
      <c r="A14" s="1">
        <v>2</v>
      </c>
      <c r="B14" s="337" t="str">
        <f t="shared" ref="B14:B15" si="2">B13</f>
        <v>区中央部</v>
      </c>
      <c r="C14" s="437" t="str">
        <f t="shared" ref="C14:C15" si="3">C13</f>
        <v>千代田区</v>
      </c>
      <c r="D14" s="297"/>
      <c r="E14" s="573"/>
      <c r="F14" s="361" t="s">
        <v>4</v>
      </c>
      <c r="G14" s="690"/>
      <c r="H14" s="109"/>
      <c r="I14" s="82"/>
      <c r="J14" s="82"/>
      <c r="K14" s="82"/>
      <c r="L14" s="82"/>
      <c r="M14" s="124"/>
      <c r="N14" s="82"/>
      <c r="O14" s="82"/>
      <c r="P14" s="82"/>
      <c r="Q14" s="82"/>
      <c r="R14" s="82"/>
      <c r="S14" s="82"/>
      <c r="T14" s="82"/>
      <c r="U14" s="82"/>
      <c r="V14" s="102"/>
      <c r="W14" s="53">
        <f>SUM(X14:AB14)</f>
        <v>44</v>
      </c>
      <c r="X14" s="54">
        <v>44</v>
      </c>
      <c r="Y14" s="55"/>
      <c r="Z14" s="54"/>
      <c r="AA14" s="54"/>
      <c r="AB14" s="203"/>
      <c r="AC14" s="318">
        <f t="shared" si="0"/>
        <v>0</v>
      </c>
      <c r="AD14" s="593"/>
      <c r="AE14" s="593" t="s">
        <v>3</v>
      </c>
      <c r="AF14" s="593" t="s">
        <v>3</v>
      </c>
      <c r="AG14" s="593"/>
      <c r="AH14" s="519" t="s">
        <v>3</v>
      </c>
      <c r="AI14" s="519" t="s">
        <v>3</v>
      </c>
      <c r="AJ14" s="601"/>
      <c r="AK14" s="160">
        <f t="shared" si="1"/>
        <v>0</v>
      </c>
      <c r="AL14" s="79" t="s">
        <v>3</v>
      </c>
      <c r="AM14" s="177" t="s">
        <v>3</v>
      </c>
      <c r="AN14" s="708"/>
      <c r="AO14" s="646"/>
      <c r="AP14" s="663"/>
      <c r="AQ14" s="683"/>
      <c r="AT14" s="1"/>
    </row>
    <row r="15" spans="1:46" s="44" customFormat="1" ht="18.600000000000001" customHeight="1" thickBot="1">
      <c r="A15" s="1">
        <v>3</v>
      </c>
      <c r="B15" s="337" t="str">
        <f t="shared" si="2"/>
        <v>区中央部</v>
      </c>
      <c r="C15" s="437" t="str">
        <f t="shared" si="3"/>
        <v>千代田区</v>
      </c>
      <c r="D15" s="637"/>
      <c r="E15" s="400"/>
      <c r="F15" s="361" t="s">
        <v>4</v>
      </c>
      <c r="G15" s="690"/>
      <c r="H15" s="121"/>
      <c r="I15" s="71"/>
      <c r="J15" s="71"/>
      <c r="K15" s="71"/>
      <c r="L15" s="71"/>
      <c r="M15" s="122"/>
      <c r="N15" s="71"/>
      <c r="O15" s="71"/>
      <c r="P15" s="71"/>
      <c r="Q15" s="71"/>
      <c r="R15" s="71"/>
      <c r="S15" s="71"/>
      <c r="T15" s="71"/>
      <c r="U15" s="71"/>
      <c r="V15" s="123"/>
      <c r="W15" s="59"/>
      <c r="X15" s="60"/>
      <c r="Y15" s="61"/>
      <c r="Z15" s="60"/>
      <c r="AA15" s="60"/>
      <c r="AB15" s="204"/>
      <c r="AC15" s="319">
        <f t="shared" si="0"/>
        <v>0</v>
      </c>
      <c r="AD15" s="594"/>
      <c r="AE15" s="594" t="s">
        <v>3</v>
      </c>
      <c r="AF15" s="594" t="s">
        <v>3</v>
      </c>
      <c r="AG15" s="594"/>
      <c r="AH15" s="520" t="s">
        <v>3</v>
      </c>
      <c r="AI15" s="520" t="s">
        <v>3</v>
      </c>
      <c r="AJ15" s="520" t="s">
        <v>3</v>
      </c>
      <c r="AK15" s="161">
        <f t="shared" si="1"/>
        <v>0</v>
      </c>
      <c r="AL15" s="81"/>
      <c r="AM15" s="178"/>
      <c r="AN15" s="709"/>
      <c r="AO15" s="646"/>
      <c r="AP15" s="663"/>
      <c r="AQ15" s="683"/>
      <c r="AT15" s="1"/>
    </row>
    <row r="16" spans="1:46" s="44" customFormat="1">
      <c r="A16" s="1">
        <v>1</v>
      </c>
      <c r="B16" s="10" t="s">
        <v>1</v>
      </c>
      <c r="C16" s="306" t="s">
        <v>2</v>
      </c>
      <c r="D16" s="298"/>
      <c r="E16" s="298" t="s">
        <v>914</v>
      </c>
      <c r="F16" s="736" t="s">
        <v>1168</v>
      </c>
      <c r="G16" s="699" t="s">
        <v>1167</v>
      </c>
      <c r="H16" s="114"/>
      <c r="I16" s="115"/>
      <c r="J16" s="115"/>
      <c r="K16" s="115"/>
      <c r="L16" s="115"/>
      <c r="M16" s="116"/>
      <c r="N16" s="117"/>
      <c r="O16" s="118"/>
      <c r="P16" s="117"/>
      <c r="Q16" s="117"/>
      <c r="R16" s="117"/>
      <c r="S16" s="117"/>
      <c r="T16" s="117"/>
      <c r="U16" s="119"/>
      <c r="V16" s="120"/>
      <c r="W16" s="201"/>
      <c r="X16" s="56"/>
      <c r="Y16" s="57"/>
      <c r="Z16" s="58"/>
      <c r="AA16" s="58"/>
      <c r="AB16" s="202"/>
      <c r="AC16" s="311">
        <f t="shared" si="0"/>
        <v>22</v>
      </c>
      <c r="AD16" s="622"/>
      <c r="AE16" s="622">
        <v>22</v>
      </c>
      <c r="AF16" s="622"/>
      <c r="AG16" s="622"/>
      <c r="AH16" s="592"/>
      <c r="AI16" s="599" t="s">
        <v>3</v>
      </c>
      <c r="AJ16" s="600"/>
      <c r="AK16" s="159">
        <f t="shared" si="1"/>
        <v>0</v>
      </c>
      <c r="AL16" s="154"/>
      <c r="AM16" s="176"/>
      <c r="AN16" s="707" t="s">
        <v>1222</v>
      </c>
      <c r="AO16" s="646"/>
      <c r="AP16" s="25"/>
      <c r="AQ16" s="683"/>
      <c r="AR16" s="44">
        <v>1</v>
      </c>
      <c r="AT16" s="1"/>
    </row>
    <row r="17" spans="1:46" s="44" customFormat="1">
      <c r="A17" s="1">
        <v>2</v>
      </c>
      <c r="B17" s="337" t="str">
        <f t="shared" ref="B17:B18" si="4">B16</f>
        <v>区中央部</v>
      </c>
      <c r="C17" s="437" t="str">
        <f t="shared" ref="C17:C18" si="5">C16</f>
        <v>千代田区</v>
      </c>
      <c r="D17" s="297"/>
      <c r="E17" s="573"/>
      <c r="F17" s="361" t="s">
        <v>5</v>
      </c>
      <c r="G17" s="690"/>
      <c r="H17" s="109"/>
      <c r="I17" s="82"/>
      <c r="J17" s="82"/>
      <c r="K17" s="82"/>
      <c r="L17" s="82"/>
      <c r="M17" s="124"/>
      <c r="N17" s="82"/>
      <c r="O17" s="82"/>
      <c r="P17" s="82"/>
      <c r="Q17" s="82"/>
      <c r="R17" s="82"/>
      <c r="S17" s="82"/>
      <c r="T17" s="82"/>
      <c r="U17" s="82"/>
      <c r="V17" s="102"/>
      <c r="W17" s="53">
        <f>SUM(X17:AB17)</f>
        <v>22</v>
      </c>
      <c r="X17" s="54">
        <v>22</v>
      </c>
      <c r="Y17" s="55"/>
      <c r="Z17" s="54"/>
      <c r="AA17" s="54"/>
      <c r="AB17" s="203"/>
      <c r="AC17" s="318">
        <f t="shared" si="0"/>
        <v>22</v>
      </c>
      <c r="AD17" s="593"/>
      <c r="AE17" s="593">
        <v>22</v>
      </c>
      <c r="AF17" s="593" t="s">
        <v>3</v>
      </c>
      <c r="AG17" s="593" t="s">
        <v>3</v>
      </c>
      <c r="AH17" s="519" t="s">
        <v>3</v>
      </c>
      <c r="AI17" s="519" t="s">
        <v>3</v>
      </c>
      <c r="AJ17" s="601"/>
      <c r="AK17" s="160">
        <f t="shared" si="1"/>
        <v>0</v>
      </c>
      <c r="AL17" s="79" t="s">
        <v>3</v>
      </c>
      <c r="AM17" s="177" t="s">
        <v>3</v>
      </c>
      <c r="AN17" s="708"/>
      <c r="AO17" s="646"/>
      <c r="AP17" s="663"/>
      <c r="AQ17" s="683"/>
      <c r="AT17" s="1"/>
    </row>
    <row r="18" spans="1:46" s="44" customFormat="1" ht="18.600000000000001" customHeight="1" thickBot="1">
      <c r="A18" s="1">
        <v>3</v>
      </c>
      <c r="B18" s="337" t="str">
        <f t="shared" si="4"/>
        <v>区中央部</v>
      </c>
      <c r="C18" s="437" t="str">
        <f t="shared" si="5"/>
        <v>千代田区</v>
      </c>
      <c r="D18" s="637"/>
      <c r="E18" s="400"/>
      <c r="F18" s="361" t="s">
        <v>5</v>
      </c>
      <c r="G18" s="690"/>
      <c r="H18" s="121"/>
      <c r="I18" s="71"/>
      <c r="J18" s="71"/>
      <c r="K18" s="71"/>
      <c r="L18" s="71"/>
      <c r="M18" s="122"/>
      <c r="N18" s="71"/>
      <c r="O18" s="71"/>
      <c r="P18" s="71"/>
      <c r="Q18" s="71"/>
      <c r="R18" s="71"/>
      <c r="S18" s="71"/>
      <c r="T18" s="71"/>
      <c r="U18" s="71"/>
      <c r="V18" s="123"/>
      <c r="W18" s="59"/>
      <c r="X18" s="60"/>
      <c r="Y18" s="61"/>
      <c r="Z18" s="60"/>
      <c r="AA18" s="60"/>
      <c r="AB18" s="204"/>
      <c r="AC18" s="319">
        <f t="shared" si="0"/>
        <v>22</v>
      </c>
      <c r="AD18" s="594"/>
      <c r="AE18" s="594">
        <v>22</v>
      </c>
      <c r="AF18" s="594" t="s">
        <v>3</v>
      </c>
      <c r="AG18" s="594" t="s">
        <v>3</v>
      </c>
      <c r="AH18" s="520" t="s">
        <v>3</v>
      </c>
      <c r="AI18" s="520" t="s">
        <v>3</v>
      </c>
      <c r="AJ18" s="520" t="s">
        <v>3</v>
      </c>
      <c r="AK18" s="161">
        <f t="shared" si="1"/>
        <v>0</v>
      </c>
      <c r="AL18" s="81"/>
      <c r="AM18" s="178"/>
      <c r="AN18" s="709"/>
      <c r="AO18" s="646"/>
      <c r="AP18" s="663"/>
      <c r="AQ18" s="683"/>
      <c r="AT18" s="1"/>
    </row>
    <row r="19" spans="1:46" s="44" customFormat="1">
      <c r="A19" s="1">
        <v>1</v>
      </c>
      <c r="B19" s="10" t="s">
        <v>1</v>
      </c>
      <c r="C19" s="306" t="s">
        <v>2</v>
      </c>
      <c r="D19" s="298"/>
      <c r="E19" s="298" t="s">
        <v>914</v>
      </c>
      <c r="F19" s="508" t="s">
        <v>6</v>
      </c>
      <c r="G19" s="699">
        <v>11301004</v>
      </c>
      <c r="H19" s="114"/>
      <c r="I19" s="115"/>
      <c r="J19" s="115"/>
      <c r="K19" s="115"/>
      <c r="L19" s="115"/>
      <c r="M19" s="116"/>
      <c r="N19" s="117"/>
      <c r="O19" s="118"/>
      <c r="P19" s="117"/>
      <c r="Q19" s="117"/>
      <c r="R19" s="117"/>
      <c r="S19" s="117"/>
      <c r="T19" s="117"/>
      <c r="U19" s="119"/>
      <c r="V19" s="120"/>
      <c r="W19" s="201"/>
      <c r="X19" s="56"/>
      <c r="Y19" s="57"/>
      <c r="Z19" s="58"/>
      <c r="AA19" s="58"/>
      <c r="AB19" s="202"/>
      <c r="AC19" s="311">
        <f t="shared" si="0"/>
        <v>34</v>
      </c>
      <c r="AD19" s="622"/>
      <c r="AE19" s="622">
        <v>34</v>
      </c>
      <c r="AF19" s="622" t="s">
        <v>3</v>
      </c>
      <c r="AG19" s="622"/>
      <c r="AH19" s="148" t="s">
        <v>3</v>
      </c>
      <c r="AI19" s="154" t="s">
        <v>3</v>
      </c>
      <c r="AJ19" s="155"/>
      <c r="AK19" s="159">
        <f t="shared" si="1"/>
        <v>0</v>
      </c>
      <c r="AL19" s="154"/>
      <c r="AM19" s="176"/>
      <c r="AN19" s="707"/>
      <c r="AO19" s="646"/>
      <c r="AP19" s="8"/>
      <c r="AQ19" s="683"/>
      <c r="AT19" s="1"/>
    </row>
    <row r="20" spans="1:46" s="44" customFormat="1">
      <c r="A20" s="1">
        <v>2</v>
      </c>
      <c r="B20" s="337" t="str">
        <f t="shared" ref="B20:B21" si="6">B19</f>
        <v>区中央部</v>
      </c>
      <c r="C20" s="437" t="str">
        <f t="shared" ref="C20:C21" si="7">C19</f>
        <v>千代田区</v>
      </c>
      <c r="D20" s="297"/>
      <c r="E20" s="573"/>
      <c r="F20" s="361" t="s">
        <v>6</v>
      </c>
      <c r="G20" s="690"/>
      <c r="H20" s="109"/>
      <c r="I20" s="82"/>
      <c r="J20" s="82"/>
      <c r="K20" s="82"/>
      <c r="L20" s="82"/>
      <c r="M20" s="124"/>
      <c r="N20" s="82"/>
      <c r="O20" s="82"/>
      <c r="P20" s="82"/>
      <c r="Q20" s="82"/>
      <c r="R20" s="82"/>
      <c r="S20" s="82"/>
      <c r="T20" s="82"/>
      <c r="U20" s="82"/>
      <c r="V20" s="102"/>
      <c r="W20" s="53">
        <f>SUM(X20:AB20)</f>
        <v>34</v>
      </c>
      <c r="X20" s="54">
        <v>34</v>
      </c>
      <c r="Y20" s="55"/>
      <c r="Z20" s="54"/>
      <c r="AA20" s="54"/>
      <c r="AB20" s="203"/>
      <c r="AC20" s="318">
        <f t="shared" si="0"/>
        <v>34</v>
      </c>
      <c r="AD20" s="593"/>
      <c r="AE20" s="593">
        <v>34</v>
      </c>
      <c r="AF20" s="593" t="s">
        <v>3</v>
      </c>
      <c r="AG20" s="593" t="s">
        <v>3</v>
      </c>
      <c r="AH20" s="519" t="s">
        <v>3</v>
      </c>
      <c r="AI20" s="519" t="s">
        <v>3</v>
      </c>
      <c r="AJ20" s="601"/>
      <c r="AK20" s="160">
        <f t="shared" si="1"/>
        <v>0</v>
      </c>
      <c r="AL20" s="79" t="s">
        <v>3</v>
      </c>
      <c r="AM20" s="177" t="s">
        <v>3</v>
      </c>
      <c r="AN20" s="708"/>
      <c r="AO20" s="646"/>
      <c r="AP20" s="663"/>
      <c r="AQ20" s="683"/>
      <c r="AT20" s="1"/>
    </row>
    <row r="21" spans="1:46" s="44" customFormat="1" ht="18.600000000000001" customHeight="1" thickBot="1">
      <c r="A21" s="1">
        <v>3</v>
      </c>
      <c r="B21" s="337" t="str">
        <f t="shared" si="6"/>
        <v>区中央部</v>
      </c>
      <c r="C21" s="437" t="str">
        <f t="shared" si="7"/>
        <v>千代田区</v>
      </c>
      <c r="D21" s="637"/>
      <c r="E21" s="400"/>
      <c r="F21" s="361" t="s">
        <v>6</v>
      </c>
      <c r="G21" s="690"/>
      <c r="H21" s="121"/>
      <c r="I21" s="71"/>
      <c r="J21" s="71"/>
      <c r="K21" s="71"/>
      <c r="L21" s="71"/>
      <c r="M21" s="122"/>
      <c r="N21" s="71"/>
      <c r="O21" s="71"/>
      <c r="P21" s="71"/>
      <c r="Q21" s="71"/>
      <c r="R21" s="71"/>
      <c r="S21" s="71"/>
      <c r="T21" s="71"/>
      <c r="U21" s="71"/>
      <c r="V21" s="123"/>
      <c r="W21" s="59"/>
      <c r="X21" s="60"/>
      <c r="Y21" s="61"/>
      <c r="Z21" s="60"/>
      <c r="AA21" s="60"/>
      <c r="AB21" s="204"/>
      <c r="AC21" s="319">
        <f t="shared" si="0"/>
        <v>34</v>
      </c>
      <c r="AD21" s="594"/>
      <c r="AE21" s="594">
        <v>34</v>
      </c>
      <c r="AF21" s="594" t="s">
        <v>3</v>
      </c>
      <c r="AG21" s="594" t="s">
        <v>3</v>
      </c>
      <c r="AH21" s="520" t="s">
        <v>3</v>
      </c>
      <c r="AI21" s="520" t="s">
        <v>3</v>
      </c>
      <c r="AJ21" s="520" t="s">
        <v>3</v>
      </c>
      <c r="AK21" s="161">
        <f t="shared" si="1"/>
        <v>0</v>
      </c>
      <c r="AL21" s="81"/>
      <c r="AM21" s="178"/>
      <c r="AN21" s="709"/>
      <c r="AO21" s="646"/>
      <c r="AP21" s="663"/>
      <c r="AQ21" s="683"/>
      <c r="AT21" s="1"/>
    </row>
    <row r="22" spans="1:46" s="44" customFormat="1">
      <c r="A22" s="1">
        <v>1</v>
      </c>
      <c r="B22" s="10" t="s">
        <v>1</v>
      </c>
      <c r="C22" s="306" t="s">
        <v>2</v>
      </c>
      <c r="D22" s="298"/>
      <c r="E22" s="298" t="s">
        <v>1035</v>
      </c>
      <c r="F22" s="508" t="s">
        <v>7</v>
      </c>
      <c r="G22" s="699">
        <v>11301005</v>
      </c>
      <c r="H22" s="114"/>
      <c r="I22" s="115"/>
      <c r="J22" s="115"/>
      <c r="K22" s="115"/>
      <c r="L22" s="115"/>
      <c r="M22" s="116"/>
      <c r="N22" s="117"/>
      <c r="O22" s="118"/>
      <c r="P22" s="117"/>
      <c r="Q22" s="117"/>
      <c r="R22" s="117"/>
      <c r="S22" s="117"/>
      <c r="T22" s="117"/>
      <c r="U22" s="119"/>
      <c r="V22" s="120"/>
      <c r="W22" s="201"/>
      <c r="X22" s="56"/>
      <c r="Y22" s="57"/>
      <c r="Z22" s="58"/>
      <c r="AA22" s="58"/>
      <c r="AB22" s="202"/>
      <c r="AC22" s="311">
        <f>SUM(AD22:AJ22)</f>
        <v>477</v>
      </c>
      <c r="AD22" s="622">
        <v>6</v>
      </c>
      <c r="AE22" s="622">
        <v>415</v>
      </c>
      <c r="AF22" s="622" t="s">
        <v>3</v>
      </c>
      <c r="AG22" s="622"/>
      <c r="AH22" s="592">
        <v>56</v>
      </c>
      <c r="AI22" s="154" t="s">
        <v>3</v>
      </c>
      <c r="AJ22" s="155"/>
      <c r="AK22" s="159">
        <f>SUM(AL22:AM22)</f>
        <v>0</v>
      </c>
      <c r="AL22" s="154"/>
      <c r="AM22" s="176"/>
      <c r="AN22" s="707"/>
      <c r="AO22" s="646"/>
      <c r="AP22" s="25"/>
      <c r="AQ22" s="683"/>
      <c r="AT22" s="1"/>
    </row>
    <row r="23" spans="1:46" s="44" customFormat="1">
      <c r="A23" s="1">
        <v>2</v>
      </c>
      <c r="B23" s="337" t="str">
        <f t="shared" ref="B23:B24" si="8">B22</f>
        <v>区中央部</v>
      </c>
      <c r="C23" s="437" t="str">
        <f t="shared" ref="C23:C24" si="9">C22</f>
        <v>千代田区</v>
      </c>
      <c r="D23" s="297"/>
      <c r="E23" s="573"/>
      <c r="F23" s="361" t="s">
        <v>7</v>
      </c>
      <c r="G23" s="690"/>
      <c r="H23" s="109" t="s">
        <v>628</v>
      </c>
      <c r="I23" s="82"/>
      <c r="J23" s="82"/>
      <c r="K23" s="82"/>
      <c r="L23" s="82" t="s">
        <v>629</v>
      </c>
      <c r="M23" s="124" t="s">
        <v>629</v>
      </c>
      <c r="N23" s="82" t="s">
        <v>630</v>
      </c>
      <c r="O23" s="82"/>
      <c r="P23" s="82"/>
      <c r="Q23" s="82"/>
      <c r="R23" s="82" t="s">
        <v>631</v>
      </c>
      <c r="S23" s="82" t="s">
        <v>760</v>
      </c>
      <c r="T23" s="82"/>
      <c r="U23" s="82"/>
      <c r="V23" s="102" t="s">
        <v>1042</v>
      </c>
      <c r="W23" s="53">
        <f>SUM(X23:AB23)</f>
        <v>461</v>
      </c>
      <c r="X23" s="54">
        <v>461</v>
      </c>
      <c r="Y23" s="55"/>
      <c r="Z23" s="54"/>
      <c r="AA23" s="54"/>
      <c r="AB23" s="203"/>
      <c r="AC23" s="318">
        <f t="shared" si="0"/>
        <v>461</v>
      </c>
      <c r="AD23" s="593">
        <v>6</v>
      </c>
      <c r="AE23" s="593">
        <v>416</v>
      </c>
      <c r="AF23" s="593">
        <v>39</v>
      </c>
      <c r="AG23" s="593" t="s">
        <v>3</v>
      </c>
      <c r="AH23" s="519" t="s">
        <v>3</v>
      </c>
      <c r="AI23" s="519" t="s">
        <v>3</v>
      </c>
      <c r="AJ23" s="601"/>
      <c r="AK23" s="160">
        <f t="shared" si="1"/>
        <v>120</v>
      </c>
      <c r="AL23" s="79">
        <v>36</v>
      </c>
      <c r="AM23" s="177">
        <v>84</v>
      </c>
      <c r="AN23" s="708"/>
      <c r="AO23" s="646"/>
      <c r="AP23" s="663"/>
      <c r="AQ23" s="683"/>
      <c r="AT23" s="1"/>
    </row>
    <row r="24" spans="1:46" s="44" customFormat="1" ht="18.600000000000001" customHeight="1" thickBot="1">
      <c r="A24" s="1">
        <v>3</v>
      </c>
      <c r="B24" s="337" t="str">
        <f t="shared" si="8"/>
        <v>区中央部</v>
      </c>
      <c r="C24" s="437" t="str">
        <f t="shared" si="9"/>
        <v>千代田区</v>
      </c>
      <c r="D24" s="637"/>
      <c r="E24" s="400"/>
      <c r="F24" s="361" t="s">
        <v>7</v>
      </c>
      <c r="G24" s="690"/>
      <c r="H24" s="121" t="s">
        <v>628</v>
      </c>
      <c r="I24" s="71"/>
      <c r="J24" s="71"/>
      <c r="K24" s="71"/>
      <c r="L24" s="71" t="s">
        <v>629</v>
      </c>
      <c r="M24" s="122" t="s">
        <v>629</v>
      </c>
      <c r="N24" s="71" t="s">
        <v>630</v>
      </c>
      <c r="O24" s="71"/>
      <c r="P24" s="71"/>
      <c r="Q24" s="71"/>
      <c r="R24" s="71" t="s">
        <v>631</v>
      </c>
      <c r="S24" s="71" t="s">
        <v>760</v>
      </c>
      <c r="T24" s="71"/>
      <c r="U24" s="71"/>
      <c r="V24" s="123" t="s">
        <v>910</v>
      </c>
      <c r="W24" s="59"/>
      <c r="X24" s="60"/>
      <c r="Y24" s="61"/>
      <c r="Z24" s="60"/>
      <c r="AA24" s="60"/>
      <c r="AB24" s="204"/>
      <c r="AC24" s="319">
        <f t="shared" si="0"/>
        <v>461</v>
      </c>
      <c r="AD24" s="594">
        <v>6</v>
      </c>
      <c r="AE24" s="594">
        <v>416</v>
      </c>
      <c r="AF24" s="594">
        <v>39</v>
      </c>
      <c r="AG24" s="594" t="s">
        <v>3</v>
      </c>
      <c r="AH24" s="520" t="s">
        <v>3</v>
      </c>
      <c r="AI24" s="520" t="s">
        <v>3</v>
      </c>
      <c r="AJ24" s="520" t="s">
        <v>3</v>
      </c>
      <c r="AK24" s="161">
        <f t="shared" si="1"/>
        <v>0</v>
      </c>
      <c r="AL24" s="81"/>
      <c r="AM24" s="178"/>
      <c r="AN24" s="709"/>
      <c r="AO24" s="646"/>
      <c r="AP24" s="663"/>
      <c r="AQ24" s="683"/>
      <c r="AT24" s="1"/>
    </row>
    <row r="25" spans="1:46" s="44" customFormat="1">
      <c r="A25" s="1">
        <v>1</v>
      </c>
      <c r="B25" s="10" t="s">
        <v>1</v>
      </c>
      <c r="C25" s="306" t="s">
        <v>2</v>
      </c>
      <c r="D25" s="298"/>
      <c r="E25" s="298"/>
      <c r="F25" s="363" t="s">
        <v>8</v>
      </c>
      <c r="G25" s="699"/>
      <c r="H25" s="114"/>
      <c r="I25" s="115"/>
      <c r="J25" s="115"/>
      <c r="K25" s="115"/>
      <c r="L25" s="115"/>
      <c r="M25" s="116"/>
      <c r="N25" s="117"/>
      <c r="O25" s="118"/>
      <c r="P25" s="117"/>
      <c r="Q25" s="117"/>
      <c r="R25" s="117"/>
      <c r="S25" s="117"/>
      <c r="T25" s="117"/>
      <c r="U25" s="119"/>
      <c r="V25" s="120"/>
      <c r="W25" s="201"/>
      <c r="X25" s="56"/>
      <c r="Y25" s="57"/>
      <c r="Z25" s="58"/>
      <c r="AA25" s="58"/>
      <c r="AB25" s="202"/>
      <c r="AC25" s="311">
        <f t="shared" si="0"/>
        <v>0</v>
      </c>
      <c r="AD25" s="622"/>
      <c r="AE25" s="622" t="s">
        <v>3</v>
      </c>
      <c r="AF25" s="622" t="s">
        <v>3</v>
      </c>
      <c r="AG25" s="622"/>
      <c r="AH25" s="592" t="s">
        <v>3</v>
      </c>
      <c r="AI25" s="599" t="s">
        <v>3</v>
      </c>
      <c r="AJ25" s="600"/>
      <c r="AK25" s="159">
        <f t="shared" si="1"/>
        <v>0</v>
      </c>
      <c r="AL25" s="154"/>
      <c r="AM25" s="176"/>
      <c r="AN25" s="707"/>
      <c r="AO25" s="646"/>
      <c r="AP25" s="25"/>
      <c r="AQ25" s="683"/>
      <c r="AT25" s="1"/>
    </row>
    <row r="26" spans="1:46" s="44" customFormat="1">
      <c r="A26" s="1">
        <v>2</v>
      </c>
      <c r="B26" s="337" t="str">
        <f t="shared" ref="B26:B27" si="10">B25</f>
        <v>区中央部</v>
      </c>
      <c r="C26" s="437" t="str">
        <f t="shared" ref="C26:C27" si="11">C25</f>
        <v>千代田区</v>
      </c>
      <c r="D26" s="297"/>
      <c r="E26" s="573"/>
      <c r="F26" s="361" t="s">
        <v>8</v>
      </c>
      <c r="G26" s="690"/>
      <c r="H26" s="109"/>
      <c r="I26" s="82"/>
      <c r="J26" s="82"/>
      <c r="K26" s="82"/>
      <c r="L26" s="82"/>
      <c r="M26" s="124"/>
      <c r="N26" s="82"/>
      <c r="O26" s="82"/>
      <c r="P26" s="82"/>
      <c r="Q26" s="82"/>
      <c r="R26" s="82"/>
      <c r="S26" s="82"/>
      <c r="T26" s="82"/>
      <c r="U26" s="82"/>
      <c r="V26" s="102"/>
      <c r="W26" s="53">
        <f>SUM(X26:AB26)</f>
        <v>24</v>
      </c>
      <c r="X26" s="54">
        <v>24</v>
      </c>
      <c r="Y26" s="55"/>
      <c r="Z26" s="54"/>
      <c r="AA26" s="54"/>
      <c r="AB26" s="203"/>
      <c r="AC26" s="318">
        <f t="shared" si="0"/>
        <v>0</v>
      </c>
      <c r="AD26" s="593"/>
      <c r="AE26" s="593"/>
      <c r="AF26" s="593" t="s">
        <v>3</v>
      </c>
      <c r="AG26" s="593" t="s">
        <v>3</v>
      </c>
      <c r="AH26" s="519" t="s">
        <v>3</v>
      </c>
      <c r="AI26" s="519" t="s">
        <v>3</v>
      </c>
      <c r="AJ26" s="601"/>
      <c r="AK26" s="160">
        <f t="shared" si="1"/>
        <v>0</v>
      </c>
      <c r="AL26" s="79" t="s">
        <v>3</v>
      </c>
      <c r="AM26" s="177" t="s">
        <v>3</v>
      </c>
      <c r="AN26" s="708"/>
      <c r="AO26" s="646"/>
      <c r="AP26" s="663"/>
      <c r="AQ26" s="683"/>
      <c r="AT26" s="1"/>
    </row>
    <row r="27" spans="1:46" s="44" customFormat="1" ht="18.600000000000001" customHeight="1" thickBot="1">
      <c r="A27" s="1">
        <v>3</v>
      </c>
      <c r="B27" s="337" t="str">
        <f t="shared" si="10"/>
        <v>区中央部</v>
      </c>
      <c r="C27" s="437" t="str">
        <f t="shared" si="11"/>
        <v>千代田区</v>
      </c>
      <c r="D27" s="637"/>
      <c r="E27" s="400"/>
      <c r="F27" s="361" t="s">
        <v>8</v>
      </c>
      <c r="G27" s="690"/>
      <c r="H27" s="121"/>
      <c r="I27" s="71"/>
      <c r="J27" s="71"/>
      <c r="K27" s="71"/>
      <c r="L27" s="71"/>
      <c r="M27" s="122"/>
      <c r="N27" s="71"/>
      <c r="O27" s="71"/>
      <c r="P27" s="71"/>
      <c r="Q27" s="71"/>
      <c r="R27" s="71"/>
      <c r="S27" s="71"/>
      <c r="T27" s="71"/>
      <c r="U27" s="71"/>
      <c r="V27" s="123"/>
      <c r="W27" s="59"/>
      <c r="X27" s="60"/>
      <c r="Y27" s="61"/>
      <c r="Z27" s="60"/>
      <c r="AA27" s="60"/>
      <c r="AB27" s="204"/>
      <c r="AC27" s="319">
        <f t="shared" si="0"/>
        <v>0</v>
      </c>
      <c r="AD27" s="594"/>
      <c r="AE27" s="594"/>
      <c r="AF27" s="594" t="s">
        <v>3</v>
      </c>
      <c r="AG27" s="594" t="s">
        <v>3</v>
      </c>
      <c r="AH27" s="520" t="s">
        <v>3</v>
      </c>
      <c r="AI27" s="520" t="s">
        <v>3</v>
      </c>
      <c r="AJ27" s="520" t="s">
        <v>3</v>
      </c>
      <c r="AK27" s="161">
        <f t="shared" si="1"/>
        <v>0</v>
      </c>
      <c r="AL27" s="81"/>
      <c r="AM27" s="178"/>
      <c r="AN27" s="709"/>
      <c r="AO27" s="646"/>
      <c r="AP27" s="663"/>
      <c r="AQ27" s="683"/>
      <c r="AT27" s="1"/>
    </row>
    <row r="28" spans="1:46" s="44" customFormat="1">
      <c r="A28" s="1">
        <v>1</v>
      </c>
      <c r="B28" s="10" t="s">
        <v>1</v>
      </c>
      <c r="C28" s="306" t="s">
        <v>2</v>
      </c>
      <c r="D28" s="298" t="s">
        <v>667</v>
      </c>
      <c r="E28" s="298" t="s">
        <v>785</v>
      </c>
      <c r="F28" s="508" t="s">
        <v>9</v>
      </c>
      <c r="G28" s="699">
        <v>11301007</v>
      </c>
      <c r="H28" s="114"/>
      <c r="I28" s="115"/>
      <c r="J28" s="115"/>
      <c r="K28" s="115"/>
      <c r="L28" s="115"/>
      <c r="M28" s="116"/>
      <c r="N28" s="117"/>
      <c r="O28" s="118"/>
      <c r="P28" s="117"/>
      <c r="Q28" s="117"/>
      <c r="R28" s="117"/>
      <c r="S28" s="117"/>
      <c r="T28" s="117"/>
      <c r="U28" s="119"/>
      <c r="V28" s="120"/>
      <c r="W28" s="201"/>
      <c r="X28" s="56"/>
      <c r="Y28" s="57"/>
      <c r="Z28" s="58"/>
      <c r="AA28" s="58"/>
      <c r="AB28" s="202"/>
      <c r="AC28" s="311">
        <f t="shared" si="0"/>
        <v>231</v>
      </c>
      <c r="AD28" s="622"/>
      <c r="AE28" s="622">
        <v>150</v>
      </c>
      <c r="AF28" s="622">
        <v>81</v>
      </c>
      <c r="AG28" s="622"/>
      <c r="AH28" s="148" t="s">
        <v>3</v>
      </c>
      <c r="AI28" s="154" t="s">
        <v>3</v>
      </c>
      <c r="AJ28" s="155"/>
      <c r="AK28" s="159">
        <f t="shared" si="1"/>
        <v>0</v>
      </c>
      <c r="AL28" s="154"/>
      <c r="AM28" s="176"/>
      <c r="AN28" s="707" t="s">
        <v>1080</v>
      </c>
      <c r="AO28" s="646"/>
      <c r="AP28" s="25"/>
      <c r="AQ28" s="683"/>
      <c r="AT28" s="1"/>
    </row>
    <row r="29" spans="1:46" s="44" customFormat="1">
      <c r="A29" s="1">
        <v>2</v>
      </c>
      <c r="B29" s="337" t="str">
        <f t="shared" ref="B29:B30" si="12">B28</f>
        <v>区中央部</v>
      </c>
      <c r="C29" s="437" t="str">
        <f t="shared" ref="C29:C30" si="13">C28</f>
        <v>千代田区</v>
      </c>
      <c r="D29" s="297"/>
      <c r="E29" s="573"/>
      <c r="F29" s="361" t="s">
        <v>9</v>
      </c>
      <c r="G29" s="690"/>
      <c r="H29" s="671"/>
      <c r="I29" s="670"/>
      <c r="J29" s="670"/>
      <c r="K29" s="670"/>
      <c r="L29" s="670"/>
      <c r="M29" s="674"/>
      <c r="N29" s="670"/>
      <c r="O29" s="670"/>
      <c r="P29" s="670"/>
      <c r="Q29" s="670"/>
      <c r="R29" s="670"/>
      <c r="S29" s="670"/>
      <c r="T29" s="670"/>
      <c r="U29" s="670"/>
      <c r="V29" s="102" t="s">
        <v>629</v>
      </c>
      <c r="W29" s="53">
        <f>SUM(X29:AB29)</f>
        <v>257</v>
      </c>
      <c r="X29" s="54">
        <v>257</v>
      </c>
      <c r="Y29" s="55"/>
      <c r="Z29" s="54"/>
      <c r="AA29" s="54"/>
      <c r="AB29" s="203"/>
      <c r="AC29" s="318">
        <f t="shared" si="0"/>
        <v>257</v>
      </c>
      <c r="AD29" s="593">
        <v>10</v>
      </c>
      <c r="AE29" s="593">
        <v>162</v>
      </c>
      <c r="AF29" s="593">
        <v>85</v>
      </c>
      <c r="AG29" s="593"/>
      <c r="AH29" s="519"/>
      <c r="AI29" s="519"/>
      <c r="AJ29" s="601"/>
      <c r="AK29" s="160">
        <f t="shared" si="1"/>
        <v>20</v>
      </c>
      <c r="AL29" s="79">
        <v>20</v>
      </c>
      <c r="AM29" s="177">
        <v>0</v>
      </c>
      <c r="AN29" s="708"/>
      <c r="AO29" s="646"/>
      <c r="AP29" s="663">
        <v>2</v>
      </c>
      <c r="AQ29" s="683"/>
      <c r="AT29" s="1"/>
    </row>
    <row r="30" spans="1:46" s="44" customFormat="1" ht="18.600000000000001" customHeight="1" thickBot="1">
      <c r="A30" s="1">
        <v>3</v>
      </c>
      <c r="B30" s="337" t="str">
        <f t="shared" si="12"/>
        <v>区中央部</v>
      </c>
      <c r="C30" s="437" t="str">
        <f t="shared" si="13"/>
        <v>千代田区</v>
      </c>
      <c r="D30" s="637"/>
      <c r="E30" s="400"/>
      <c r="F30" s="361" t="s">
        <v>9</v>
      </c>
      <c r="G30" s="690"/>
      <c r="H30" s="672"/>
      <c r="I30" s="669"/>
      <c r="J30" s="669"/>
      <c r="K30" s="669"/>
      <c r="L30" s="669"/>
      <c r="M30" s="673" t="s">
        <v>629</v>
      </c>
      <c r="N30" s="669"/>
      <c r="O30" s="669"/>
      <c r="P30" s="669"/>
      <c r="Q30" s="669"/>
      <c r="R30" s="669"/>
      <c r="S30" s="669"/>
      <c r="T30" s="669"/>
      <c r="U30" s="669"/>
      <c r="V30" s="123" t="s">
        <v>629</v>
      </c>
      <c r="W30" s="59"/>
      <c r="X30" s="60"/>
      <c r="Y30" s="61"/>
      <c r="Z30" s="60"/>
      <c r="AA30" s="60"/>
      <c r="AB30" s="204"/>
      <c r="AC30" s="319">
        <f t="shared" si="0"/>
        <v>257</v>
      </c>
      <c r="AD30" s="594">
        <v>10</v>
      </c>
      <c r="AE30" s="594">
        <v>162</v>
      </c>
      <c r="AF30" s="594">
        <v>85</v>
      </c>
      <c r="AG30" s="594"/>
      <c r="AH30" s="520"/>
      <c r="AI30" s="520"/>
      <c r="AJ30" s="520"/>
      <c r="AK30" s="161">
        <f t="shared" si="1"/>
        <v>0</v>
      </c>
      <c r="AL30" s="81"/>
      <c r="AM30" s="178"/>
      <c r="AN30" s="709"/>
      <c r="AO30" s="646"/>
      <c r="AP30" s="663"/>
      <c r="AQ30" s="683"/>
      <c r="AT30" s="1"/>
    </row>
    <row r="31" spans="1:46" s="44" customFormat="1">
      <c r="A31" s="1">
        <v>1</v>
      </c>
      <c r="B31" s="10" t="s">
        <v>1</v>
      </c>
      <c r="C31" s="306" t="s">
        <v>2</v>
      </c>
      <c r="D31" s="298"/>
      <c r="E31" s="298" t="s">
        <v>917</v>
      </c>
      <c r="F31" s="508" t="s">
        <v>10</v>
      </c>
      <c r="G31" s="699">
        <v>11301008</v>
      </c>
      <c r="H31" s="114"/>
      <c r="I31" s="115"/>
      <c r="J31" s="115"/>
      <c r="K31" s="115"/>
      <c r="L31" s="115"/>
      <c r="M31" s="116"/>
      <c r="N31" s="117"/>
      <c r="O31" s="118"/>
      <c r="P31" s="117"/>
      <c r="Q31" s="117"/>
      <c r="R31" s="117"/>
      <c r="S31" s="117"/>
      <c r="T31" s="117"/>
      <c r="U31" s="119"/>
      <c r="V31" s="120"/>
      <c r="W31" s="201"/>
      <c r="X31" s="56"/>
      <c r="Y31" s="57"/>
      <c r="Z31" s="58"/>
      <c r="AA31" s="58"/>
      <c r="AB31" s="202"/>
      <c r="AC31" s="311">
        <f t="shared" si="0"/>
        <v>198</v>
      </c>
      <c r="AD31" s="622"/>
      <c r="AE31" s="622">
        <v>158</v>
      </c>
      <c r="AF31" s="622">
        <v>40</v>
      </c>
      <c r="AG31" s="622"/>
      <c r="AH31" s="148" t="s">
        <v>3</v>
      </c>
      <c r="AI31" s="154" t="s">
        <v>3</v>
      </c>
      <c r="AJ31" s="155"/>
      <c r="AK31" s="159">
        <f>SUM(AL31:AM31)</f>
        <v>0</v>
      </c>
      <c r="AL31" s="154"/>
      <c r="AM31" s="176"/>
      <c r="AN31" s="707"/>
      <c r="AO31" s="646"/>
      <c r="AP31" s="25"/>
      <c r="AQ31" s="683"/>
      <c r="AT31" s="1"/>
    </row>
    <row r="32" spans="1:46" s="44" customFormat="1">
      <c r="A32" s="1">
        <v>2</v>
      </c>
      <c r="B32" s="337" t="str">
        <f t="shared" ref="B32:B33" si="14">B31</f>
        <v>区中央部</v>
      </c>
      <c r="C32" s="437" t="str">
        <f t="shared" ref="C32:C33" si="15">C31</f>
        <v>千代田区</v>
      </c>
      <c r="D32" s="297"/>
      <c r="E32" s="573"/>
      <c r="F32" s="361" t="s">
        <v>10</v>
      </c>
      <c r="G32" s="690"/>
      <c r="H32" s="109"/>
      <c r="I32" s="82"/>
      <c r="J32" s="82"/>
      <c r="K32" s="82"/>
      <c r="L32" s="82"/>
      <c r="M32" s="124" t="s">
        <v>629</v>
      </c>
      <c r="N32" s="82"/>
      <c r="O32" s="82"/>
      <c r="P32" s="82"/>
      <c r="Q32" s="82"/>
      <c r="R32" s="82"/>
      <c r="S32" s="82"/>
      <c r="T32" s="82"/>
      <c r="U32" s="82"/>
      <c r="V32" s="102"/>
      <c r="W32" s="53">
        <f>SUM(X32:AB32)</f>
        <v>198</v>
      </c>
      <c r="X32" s="54">
        <v>198</v>
      </c>
      <c r="Y32" s="55"/>
      <c r="Z32" s="54"/>
      <c r="AA32" s="54"/>
      <c r="AB32" s="203"/>
      <c r="AC32" s="318">
        <f t="shared" si="0"/>
        <v>198</v>
      </c>
      <c r="AD32" s="593"/>
      <c r="AE32" s="593">
        <v>158</v>
      </c>
      <c r="AF32" s="593">
        <v>40</v>
      </c>
      <c r="AG32" s="593"/>
      <c r="AH32" s="519"/>
      <c r="AI32" s="519"/>
      <c r="AJ32" s="601"/>
      <c r="AK32" s="160">
        <f t="shared" ref="AK32:AK33" si="16">SUM(AL32:AM32)</f>
        <v>4</v>
      </c>
      <c r="AL32" s="79">
        <v>2</v>
      </c>
      <c r="AM32" s="177">
        <v>2</v>
      </c>
      <c r="AN32" s="708"/>
      <c r="AO32" s="646"/>
      <c r="AP32" s="663"/>
      <c r="AQ32" s="683"/>
      <c r="AT32" s="1"/>
    </row>
    <row r="33" spans="1:46" s="44" customFormat="1" ht="18.600000000000001" customHeight="1" thickBot="1">
      <c r="A33" s="1">
        <v>3</v>
      </c>
      <c r="B33" s="337" t="str">
        <f t="shared" si="14"/>
        <v>区中央部</v>
      </c>
      <c r="C33" s="437" t="str">
        <f t="shared" si="15"/>
        <v>千代田区</v>
      </c>
      <c r="D33" s="637"/>
      <c r="E33" s="400"/>
      <c r="F33" s="361" t="s">
        <v>10</v>
      </c>
      <c r="G33" s="690"/>
      <c r="H33" s="121"/>
      <c r="I33" s="71"/>
      <c r="J33" s="71"/>
      <c r="K33" s="71"/>
      <c r="L33" s="71"/>
      <c r="M33" s="122" t="s">
        <v>629</v>
      </c>
      <c r="N33" s="71"/>
      <c r="O33" s="71"/>
      <c r="P33" s="71"/>
      <c r="Q33" s="71"/>
      <c r="R33" s="71"/>
      <c r="S33" s="71"/>
      <c r="T33" s="71"/>
      <c r="U33" s="71" t="s">
        <v>1055</v>
      </c>
      <c r="V33" s="123"/>
      <c r="W33" s="59"/>
      <c r="X33" s="60"/>
      <c r="Y33" s="61"/>
      <c r="Z33" s="60"/>
      <c r="AA33" s="60"/>
      <c r="AB33" s="204"/>
      <c r="AC33" s="319">
        <f t="shared" si="0"/>
        <v>198</v>
      </c>
      <c r="AD33" s="594"/>
      <c r="AE33" s="594">
        <v>158</v>
      </c>
      <c r="AF33" s="594">
        <v>40</v>
      </c>
      <c r="AG33" s="594" t="s">
        <v>3</v>
      </c>
      <c r="AH33" s="520" t="s">
        <v>3</v>
      </c>
      <c r="AI33" s="520" t="s">
        <v>3</v>
      </c>
      <c r="AJ33" s="520" t="s">
        <v>3</v>
      </c>
      <c r="AK33" s="161">
        <f t="shared" si="16"/>
        <v>0</v>
      </c>
      <c r="AL33" s="81"/>
      <c r="AM33" s="178"/>
      <c r="AN33" s="709"/>
      <c r="AO33" s="646"/>
      <c r="AP33" s="663"/>
      <c r="AQ33" s="683"/>
      <c r="AT33" s="1"/>
    </row>
    <row r="34" spans="1:46" s="44" customFormat="1">
      <c r="A34" s="1">
        <v>1</v>
      </c>
      <c r="B34" s="10" t="s">
        <v>1</v>
      </c>
      <c r="C34" s="306" t="s">
        <v>2</v>
      </c>
      <c r="D34" s="298"/>
      <c r="E34" s="298" t="s">
        <v>963</v>
      </c>
      <c r="F34" s="508" t="s">
        <v>11</v>
      </c>
      <c r="G34" s="699" t="s">
        <v>859</v>
      </c>
      <c r="H34" s="114"/>
      <c r="I34" s="115"/>
      <c r="J34" s="115"/>
      <c r="K34" s="115"/>
      <c r="L34" s="115"/>
      <c r="M34" s="116"/>
      <c r="N34" s="117"/>
      <c r="O34" s="118"/>
      <c r="P34" s="117"/>
      <c r="Q34" s="117"/>
      <c r="R34" s="117"/>
      <c r="S34" s="117"/>
      <c r="T34" s="117"/>
      <c r="U34" s="119"/>
      <c r="V34" s="120"/>
      <c r="W34" s="201"/>
      <c r="X34" s="56"/>
      <c r="Y34" s="57"/>
      <c r="Z34" s="58"/>
      <c r="AA34" s="58"/>
      <c r="AB34" s="202"/>
      <c r="AC34" s="311">
        <f t="shared" si="0"/>
        <v>0</v>
      </c>
      <c r="AD34" s="622"/>
      <c r="AE34" s="622" t="s">
        <v>3</v>
      </c>
      <c r="AF34" s="622" t="s">
        <v>3</v>
      </c>
      <c r="AG34" s="622"/>
      <c r="AH34" s="148" t="s">
        <v>3</v>
      </c>
      <c r="AI34" s="154" t="s">
        <v>3</v>
      </c>
      <c r="AJ34" s="155"/>
      <c r="AK34" s="159">
        <f t="shared" si="1"/>
        <v>0</v>
      </c>
      <c r="AL34" s="154"/>
      <c r="AM34" s="176"/>
      <c r="AN34" s="707"/>
      <c r="AO34" s="646"/>
      <c r="AP34" s="25"/>
      <c r="AQ34" s="683"/>
      <c r="AT34" s="1"/>
    </row>
    <row r="35" spans="1:46" s="44" customFormat="1">
      <c r="A35" s="1">
        <v>2</v>
      </c>
      <c r="B35" s="337" t="str">
        <f t="shared" ref="B35:B36" si="17">B34</f>
        <v>区中央部</v>
      </c>
      <c r="C35" s="437" t="str">
        <f t="shared" ref="C35:C36" si="18">C34</f>
        <v>千代田区</v>
      </c>
      <c r="D35" s="297"/>
      <c r="E35" s="573"/>
      <c r="F35" s="361" t="s">
        <v>11</v>
      </c>
      <c r="G35" s="690"/>
      <c r="H35" s="109"/>
      <c r="I35" s="82"/>
      <c r="J35" s="82"/>
      <c r="K35" s="82"/>
      <c r="L35" s="82"/>
      <c r="M35" s="124"/>
      <c r="N35" s="82"/>
      <c r="O35" s="82"/>
      <c r="P35" s="82"/>
      <c r="Q35" s="82"/>
      <c r="R35" s="82"/>
      <c r="S35" s="82"/>
      <c r="T35" s="82"/>
      <c r="U35" s="82"/>
      <c r="V35" s="102"/>
      <c r="W35" s="53">
        <f>SUM(X35:AB35)</f>
        <v>42</v>
      </c>
      <c r="X35" s="54">
        <v>42</v>
      </c>
      <c r="Y35" s="55"/>
      <c r="Z35" s="54"/>
      <c r="AA35" s="54"/>
      <c r="AB35" s="203"/>
      <c r="AC35" s="318">
        <f t="shared" si="0"/>
        <v>42</v>
      </c>
      <c r="AD35" s="593"/>
      <c r="AE35" s="593">
        <v>42</v>
      </c>
      <c r="AF35" s="593"/>
      <c r="AG35" s="593"/>
      <c r="AH35" s="519"/>
      <c r="AI35" s="519"/>
      <c r="AJ35" s="601"/>
      <c r="AK35" s="160">
        <f t="shared" si="1"/>
        <v>0</v>
      </c>
      <c r="AL35" s="79" t="s">
        <v>3</v>
      </c>
      <c r="AM35" s="177" t="s">
        <v>3</v>
      </c>
      <c r="AN35" s="708"/>
      <c r="AO35" s="646"/>
      <c r="AP35" s="663"/>
      <c r="AQ35" s="683"/>
      <c r="AT35" s="1"/>
    </row>
    <row r="36" spans="1:46" s="44" customFormat="1" ht="18.600000000000001" customHeight="1" thickBot="1">
      <c r="A36" s="1">
        <v>3</v>
      </c>
      <c r="B36" s="337" t="str">
        <f t="shared" si="17"/>
        <v>区中央部</v>
      </c>
      <c r="C36" s="437" t="str">
        <f t="shared" si="18"/>
        <v>千代田区</v>
      </c>
      <c r="D36" s="637"/>
      <c r="E36" s="400"/>
      <c r="F36" s="361" t="s">
        <v>11</v>
      </c>
      <c r="G36" s="690"/>
      <c r="H36" s="121"/>
      <c r="I36" s="71"/>
      <c r="J36" s="71"/>
      <c r="K36" s="71"/>
      <c r="L36" s="71"/>
      <c r="M36" s="122"/>
      <c r="N36" s="71"/>
      <c r="O36" s="71"/>
      <c r="P36" s="71"/>
      <c r="Q36" s="71"/>
      <c r="R36" s="71"/>
      <c r="S36" s="71"/>
      <c r="T36" s="71"/>
      <c r="U36" s="71"/>
      <c r="V36" s="123"/>
      <c r="W36" s="59"/>
      <c r="X36" s="60"/>
      <c r="Y36" s="61"/>
      <c r="Z36" s="60"/>
      <c r="AA36" s="60"/>
      <c r="AB36" s="204"/>
      <c r="AC36" s="319">
        <f t="shared" si="0"/>
        <v>42</v>
      </c>
      <c r="AD36" s="594"/>
      <c r="AE36" s="594">
        <v>42</v>
      </c>
      <c r="AF36" s="594" t="s">
        <v>3</v>
      </c>
      <c r="AG36" s="594" t="s">
        <v>3</v>
      </c>
      <c r="AH36" s="520" t="s">
        <v>3</v>
      </c>
      <c r="AI36" s="520" t="s">
        <v>3</v>
      </c>
      <c r="AJ36" s="520" t="s">
        <v>3</v>
      </c>
      <c r="AK36" s="161">
        <f t="shared" si="1"/>
        <v>0</v>
      </c>
      <c r="AL36" s="81"/>
      <c r="AM36" s="178"/>
      <c r="AN36" s="709"/>
      <c r="AO36" s="646"/>
      <c r="AP36" s="663"/>
      <c r="AQ36" s="683"/>
      <c r="AT36" s="1"/>
    </row>
    <row r="37" spans="1:46" s="44" customFormat="1">
      <c r="A37" s="1">
        <v>1</v>
      </c>
      <c r="B37" s="10" t="s">
        <v>1</v>
      </c>
      <c r="C37" s="306" t="s">
        <v>2</v>
      </c>
      <c r="D37" s="298"/>
      <c r="E37" s="298" t="s">
        <v>963</v>
      </c>
      <c r="F37" s="508" t="s">
        <v>12</v>
      </c>
      <c r="G37" s="699">
        <v>11301010</v>
      </c>
      <c r="H37" s="114"/>
      <c r="I37" s="115"/>
      <c r="J37" s="115"/>
      <c r="K37" s="115"/>
      <c r="L37" s="115"/>
      <c r="M37" s="116"/>
      <c r="N37" s="117"/>
      <c r="O37" s="118"/>
      <c r="P37" s="117"/>
      <c r="Q37" s="117"/>
      <c r="R37" s="117"/>
      <c r="S37" s="117"/>
      <c r="T37" s="117"/>
      <c r="U37" s="119"/>
      <c r="V37" s="120"/>
      <c r="W37" s="201"/>
      <c r="X37" s="56"/>
      <c r="Y37" s="57"/>
      <c r="Z37" s="58"/>
      <c r="AA37" s="58"/>
      <c r="AB37" s="202"/>
      <c r="AC37" s="311">
        <f t="shared" si="0"/>
        <v>20</v>
      </c>
      <c r="AD37" s="622"/>
      <c r="AE37" s="622">
        <v>20</v>
      </c>
      <c r="AF37" s="622" t="s">
        <v>3</v>
      </c>
      <c r="AG37" s="622"/>
      <c r="AH37" s="148" t="s">
        <v>3</v>
      </c>
      <c r="AI37" s="154" t="s">
        <v>3</v>
      </c>
      <c r="AJ37" s="155"/>
      <c r="AK37" s="159">
        <f t="shared" si="1"/>
        <v>0</v>
      </c>
      <c r="AL37" s="154"/>
      <c r="AM37" s="176"/>
      <c r="AN37" s="707"/>
      <c r="AO37" s="646"/>
      <c r="AP37" s="25"/>
      <c r="AQ37" s="683"/>
      <c r="AT37" s="1"/>
    </row>
    <row r="38" spans="1:46" s="44" customFormat="1">
      <c r="A38" s="1">
        <v>2</v>
      </c>
      <c r="B38" s="337" t="str">
        <f t="shared" ref="B38:B39" si="19">B37</f>
        <v>区中央部</v>
      </c>
      <c r="C38" s="437" t="str">
        <f t="shared" ref="C38:C39" si="20">C37</f>
        <v>千代田区</v>
      </c>
      <c r="D38" s="297"/>
      <c r="E38" s="573"/>
      <c r="F38" s="361" t="s">
        <v>12</v>
      </c>
      <c r="G38" s="690"/>
      <c r="H38" s="109"/>
      <c r="I38" s="82"/>
      <c r="J38" s="82"/>
      <c r="K38" s="82"/>
      <c r="L38" s="82"/>
      <c r="M38" s="124"/>
      <c r="N38" s="82"/>
      <c r="O38" s="82"/>
      <c r="P38" s="82"/>
      <c r="Q38" s="82"/>
      <c r="R38" s="82"/>
      <c r="S38" s="82"/>
      <c r="T38" s="82"/>
      <c r="U38" s="82"/>
      <c r="V38" s="102"/>
      <c r="W38" s="53">
        <f>SUM(X38:AB38)</f>
        <v>20</v>
      </c>
      <c r="X38" s="54">
        <v>20</v>
      </c>
      <c r="Y38" s="55"/>
      <c r="Z38" s="54"/>
      <c r="AA38" s="54"/>
      <c r="AB38" s="203"/>
      <c r="AC38" s="318">
        <f t="shared" si="0"/>
        <v>20</v>
      </c>
      <c r="AD38" s="593"/>
      <c r="AE38" s="593">
        <v>20</v>
      </c>
      <c r="AF38" s="593"/>
      <c r="AG38" s="593"/>
      <c r="AH38" s="519"/>
      <c r="AI38" s="519"/>
      <c r="AJ38" s="601"/>
      <c r="AK38" s="160">
        <f t="shared" si="1"/>
        <v>0</v>
      </c>
      <c r="AL38" s="79" t="s">
        <v>3</v>
      </c>
      <c r="AM38" s="177" t="s">
        <v>3</v>
      </c>
      <c r="AN38" s="708"/>
      <c r="AO38" s="646"/>
      <c r="AP38" s="663"/>
      <c r="AQ38" s="683"/>
      <c r="AT38" s="1"/>
    </row>
    <row r="39" spans="1:46" s="44" customFormat="1" ht="18.600000000000001" customHeight="1" thickBot="1">
      <c r="A39" s="1">
        <v>3</v>
      </c>
      <c r="B39" s="337" t="str">
        <f t="shared" si="19"/>
        <v>区中央部</v>
      </c>
      <c r="C39" s="437" t="str">
        <f t="shared" si="20"/>
        <v>千代田区</v>
      </c>
      <c r="D39" s="637"/>
      <c r="E39" s="400"/>
      <c r="F39" s="361" t="s">
        <v>12</v>
      </c>
      <c r="G39" s="690"/>
      <c r="H39" s="121"/>
      <c r="I39" s="71"/>
      <c r="J39" s="71"/>
      <c r="K39" s="71"/>
      <c r="L39" s="71"/>
      <c r="M39" s="122"/>
      <c r="N39" s="71"/>
      <c r="O39" s="71"/>
      <c r="P39" s="71"/>
      <c r="Q39" s="71"/>
      <c r="R39" s="71"/>
      <c r="S39" s="71"/>
      <c r="T39" s="71"/>
      <c r="U39" s="71"/>
      <c r="V39" s="123"/>
      <c r="W39" s="59"/>
      <c r="X39" s="60"/>
      <c r="Y39" s="61"/>
      <c r="Z39" s="60"/>
      <c r="AA39" s="60"/>
      <c r="AB39" s="204"/>
      <c r="AC39" s="319">
        <f t="shared" si="0"/>
        <v>20</v>
      </c>
      <c r="AD39" s="594"/>
      <c r="AE39" s="594">
        <v>20</v>
      </c>
      <c r="AF39" s="594" t="s">
        <v>3</v>
      </c>
      <c r="AG39" s="594" t="s">
        <v>3</v>
      </c>
      <c r="AH39" s="520" t="s">
        <v>3</v>
      </c>
      <c r="AI39" s="520" t="s">
        <v>3</v>
      </c>
      <c r="AJ39" s="520" t="s">
        <v>3</v>
      </c>
      <c r="AK39" s="161">
        <f t="shared" si="1"/>
        <v>0</v>
      </c>
      <c r="AL39" s="81"/>
      <c r="AM39" s="178"/>
      <c r="AN39" s="709"/>
      <c r="AO39" s="646"/>
      <c r="AP39" s="663"/>
      <c r="AQ39" s="683"/>
      <c r="AT39" s="1"/>
    </row>
    <row r="40" spans="1:46" s="44" customFormat="1" ht="18.600000000000001" customHeight="1">
      <c r="A40" s="1">
        <v>1</v>
      </c>
      <c r="B40" s="10" t="s">
        <v>1</v>
      </c>
      <c r="C40" s="306" t="s">
        <v>2</v>
      </c>
      <c r="D40" s="298"/>
      <c r="E40" s="298" t="s">
        <v>982</v>
      </c>
      <c r="F40" s="508" t="s">
        <v>13</v>
      </c>
      <c r="G40" s="699">
        <v>11301011</v>
      </c>
      <c r="H40" s="114"/>
      <c r="I40" s="115"/>
      <c r="J40" s="115"/>
      <c r="K40" s="115"/>
      <c r="L40" s="115"/>
      <c r="M40" s="116"/>
      <c r="N40" s="117"/>
      <c r="O40" s="118"/>
      <c r="P40" s="117"/>
      <c r="Q40" s="117"/>
      <c r="R40" s="117"/>
      <c r="S40" s="117"/>
      <c r="T40" s="117"/>
      <c r="U40" s="119"/>
      <c r="V40" s="120"/>
      <c r="W40" s="201"/>
      <c r="X40" s="56"/>
      <c r="Y40" s="57"/>
      <c r="Z40" s="58"/>
      <c r="AA40" s="58"/>
      <c r="AB40" s="202"/>
      <c r="AC40" s="311">
        <f t="shared" si="0"/>
        <v>226</v>
      </c>
      <c r="AD40" s="622"/>
      <c r="AE40" s="622">
        <v>166</v>
      </c>
      <c r="AF40" s="622">
        <v>60</v>
      </c>
      <c r="AG40" s="622"/>
      <c r="AH40" s="148" t="s">
        <v>3</v>
      </c>
      <c r="AI40" s="154" t="s">
        <v>3</v>
      </c>
      <c r="AJ40" s="155"/>
      <c r="AK40" s="159">
        <f t="shared" si="1"/>
        <v>0</v>
      </c>
      <c r="AL40" s="154"/>
      <c r="AM40" s="176"/>
      <c r="AN40" s="753" t="s">
        <v>674</v>
      </c>
      <c r="AO40" s="643"/>
      <c r="AP40" s="526"/>
      <c r="AQ40" s="683"/>
      <c r="AT40" s="1"/>
    </row>
    <row r="41" spans="1:46" s="44" customFormat="1" ht="18" customHeight="1">
      <c r="A41" s="1">
        <v>2</v>
      </c>
      <c r="B41" s="337" t="str">
        <f t="shared" ref="B41:B42" si="21">B40</f>
        <v>区中央部</v>
      </c>
      <c r="C41" s="437" t="str">
        <f t="shared" ref="C41:C42" si="22">C40</f>
        <v>千代田区</v>
      </c>
      <c r="D41" s="297"/>
      <c r="E41" s="573"/>
      <c r="F41" s="361" t="s">
        <v>13</v>
      </c>
      <c r="G41" s="690"/>
      <c r="H41" s="109" t="s">
        <v>628</v>
      </c>
      <c r="I41" s="82"/>
      <c r="J41" s="82"/>
      <c r="K41" s="82"/>
      <c r="L41" s="82" t="s">
        <v>629</v>
      </c>
      <c r="M41" s="124" t="s">
        <v>629</v>
      </c>
      <c r="N41" s="82" t="s">
        <v>630</v>
      </c>
      <c r="O41" s="82"/>
      <c r="P41" s="82"/>
      <c r="Q41" s="82"/>
      <c r="R41" s="82"/>
      <c r="S41" s="82"/>
      <c r="T41" s="82"/>
      <c r="U41" s="82"/>
      <c r="V41" s="102" t="s">
        <v>629</v>
      </c>
      <c r="W41" s="53">
        <f>SUM(X41:AB41)</f>
        <v>199</v>
      </c>
      <c r="X41" s="54">
        <v>199</v>
      </c>
      <c r="Y41" s="55"/>
      <c r="Z41" s="54"/>
      <c r="AA41" s="54"/>
      <c r="AB41" s="203"/>
      <c r="AC41" s="318">
        <f t="shared" si="0"/>
        <v>199</v>
      </c>
      <c r="AD41" s="593"/>
      <c r="AE41" s="593">
        <v>119</v>
      </c>
      <c r="AF41" s="593">
        <v>60</v>
      </c>
      <c r="AG41" s="593"/>
      <c r="AH41" s="519">
        <v>20</v>
      </c>
      <c r="AI41" s="519"/>
      <c r="AJ41" s="601"/>
      <c r="AK41" s="160">
        <f t="shared" si="1"/>
        <v>35</v>
      </c>
      <c r="AL41" s="79">
        <v>5</v>
      </c>
      <c r="AM41" s="177">
        <v>30</v>
      </c>
      <c r="AN41" s="768"/>
      <c r="AO41" s="652"/>
      <c r="AP41" s="663"/>
      <c r="AQ41" s="683"/>
      <c r="AT41" s="1"/>
    </row>
    <row r="42" spans="1:46" s="44" customFormat="1" ht="18.600000000000001" customHeight="1" thickBot="1">
      <c r="A42" s="1">
        <v>3</v>
      </c>
      <c r="B42" s="337" t="str">
        <f t="shared" si="21"/>
        <v>区中央部</v>
      </c>
      <c r="C42" s="437" t="str">
        <f t="shared" si="22"/>
        <v>千代田区</v>
      </c>
      <c r="D42" s="637"/>
      <c r="E42" s="400"/>
      <c r="F42" s="361" t="s">
        <v>13</v>
      </c>
      <c r="G42" s="690"/>
      <c r="H42" s="121" t="s">
        <v>628</v>
      </c>
      <c r="I42" s="71"/>
      <c r="J42" s="71"/>
      <c r="K42" s="71"/>
      <c r="L42" s="71" t="s">
        <v>629</v>
      </c>
      <c r="M42" s="122" t="s">
        <v>629</v>
      </c>
      <c r="N42" s="71" t="s">
        <v>630</v>
      </c>
      <c r="O42" s="71"/>
      <c r="P42" s="71"/>
      <c r="Q42" s="71"/>
      <c r="R42" s="71"/>
      <c r="S42" s="71"/>
      <c r="T42" s="71"/>
      <c r="U42" s="71"/>
      <c r="V42" s="123" t="s">
        <v>629</v>
      </c>
      <c r="W42" s="59"/>
      <c r="X42" s="60"/>
      <c r="Y42" s="61"/>
      <c r="Z42" s="60"/>
      <c r="AA42" s="60"/>
      <c r="AB42" s="204"/>
      <c r="AC42" s="319">
        <f t="shared" si="0"/>
        <v>199</v>
      </c>
      <c r="AD42" s="594"/>
      <c r="AE42" s="594">
        <v>139</v>
      </c>
      <c r="AF42" s="594">
        <v>60</v>
      </c>
      <c r="AG42" s="594" t="s">
        <v>3</v>
      </c>
      <c r="AH42" s="520" t="s">
        <v>3</v>
      </c>
      <c r="AI42" s="520" t="s">
        <v>3</v>
      </c>
      <c r="AJ42" s="520" t="s">
        <v>3</v>
      </c>
      <c r="AK42" s="161">
        <f t="shared" si="1"/>
        <v>0</v>
      </c>
      <c r="AL42" s="81"/>
      <c r="AM42" s="178"/>
      <c r="AN42" s="769"/>
      <c r="AO42" s="652"/>
      <c r="AP42" s="663"/>
      <c r="AQ42" s="683"/>
      <c r="AT42" s="1"/>
    </row>
    <row r="43" spans="1:46" s="44" customFormat="1">
      <c r="A43" s="1">
        <v>1</v>
      </c>
      <c r="B43" s="10" t="s">
        <v>1</v>
      </c>
      <c r="C43" s="306" t="s">
        <v>2</v>
      </c>
      <c r="D43" s="298"/>
      <c r="E43" s="298" t="s">
        <v>788</v>
      </c>
      <c r="F43" s="508" t="s">
        <v>632</v>
      </c>
      <c r="G43" s="699" t="s">
        <v>1111</v>
      </c>
      <c r="H43" s="114"/>
      <c r="I43" s="115"/>
      <c r="J43" s="115"/>
      <c r="K43" s="115"/>
      <c r="L43" s="115"/>
      <c r="M43" s="116"/>
      <c r="N43" s="117"/>
      <c r="O43" s="118"/>
      <c r="P43" s="117"/>
      <c r="Q43" s="117"/>
      <c r="R43" s="117"/>
      <c r="S43" s="117"/>
      <c r="T43" s="117"/>
      <c r="U43" s="119"/>
      <c r="V43" s="120"/>
      <c r="W43" s="201"/>
      <c r="X43" s="56"/>
      <c r="Y43" s="57"/>
      <c r="Z43" s="58"/>
      <c r="AA43" s="58"/>
      <c r="AB43" s="202"/>
      <c r="AC43" s="311">
        <f t="shared" si="0"/>
        <v>30</v>
      </c>
      <c r="AD43" s="622"/>
      <c r="AE43" s="622">
        <v>30</v>
      </c>
      <c r="AF43" s="622" t="s">
        <v>3</v>
      </c>
      <c r="AG43" s="622"/>
      <c r="AH43" s="592" t="s">
        <v>3</v>
      </c>
      <c r="AI43" s="599" t="s">
        <v>3</v>
      </c>
      <c r="AJ43" s="600"/>
      <c r="AK43" s="159">
        <f t="shared" si="1"/>
        <v>0</v>
      </c>
      <c r="AL43" s="154"/>
      <c r="AM43" s="176"/>
      <c r="AN43" s="710"/>
      <c r="AO43" s="9"/>
      <c r="AP43" s="9"/>
      <c r="AQ43" s="683">
        <v>1</v>
      </c>
      <c r="AT43" s="1"/>
    </row>
    <row r="44" spans="1:46" s="44" customFormat="1">
      <c r="A44" s="1">
        <v>2</v>
      </c>
      <c r="B44" s="337" t="str">
        <f t="shared" ref="B44:B45" si="23">B43</f>
        <v>区中央部</v>
      </c>
      <c r="C44" s="437" t="str">
        <f t="shared" ref="C44:C45" si="24">C43</f>
        <v>千代田区</v>
      </c>
      <c r="D44" s="297"/>
      <c r="E44" s="573"/>
      <c r="F44" s="361" t="s">
        <v>632</v>
      </c>
      <c r="G44" s="690"/>
      <c r="H44" s="109"/>
      <c r="I44" s="82"/>
      <c r="J44" s="82"/>
      <c r="K44" s="82"/>
      <c r="L44" s="82"/>
      <c r="M44" s="124"/>
      <c r="N44" s="82"/>
      <c r="O44" s="82"/>
      <c r="P44" s="82"/>
      <c r="Q44" s="82"/>
      <c r="R44" s="82"/>
      <c r="S44" s="82"/>
      <c r="T44" s="82"/>
      <c r="U44" s="82"/>
      <c r="V44" s="102"/>
      <c r="W44" s="53">
        <f>SUM(X44:AB44)</f>
        <v>30</v>
      </c>
      <c r="X44" s="54">
        <v>30</v>
      </c>
      <c r="Y44" s="55"/>
      <c r="Z44" s="54"/>
      <c r="AA44" s="54"/>
      <c r="AB44" s="203"/>
      <c r="AC44" s="318">
        <f t="shared" si="0"/>
        <v>30</v>
      </c>
      <c r="AD44" s="593"/>
      <c r="AE44" s="593">
        <v>30</v>
      </c>
      <c r="AF44" s="593"/>
      <c r="AG44" s="593"/>
      <c r="AH44" s="519"/>
      <c r="AI44" s="519"/>
      <c r="AJ44" s="601"/>
      <c r="AK44" s="160">
        <f t="shared" si="1"/>
        <v>0</v>
      </c>
      <c r="AL44" s="79" t="s">
        <v>3</v>
      </c>
      <c r="AM44" s="177" t="s">
        <v>3</v>
      </c>
      <c r="AN44" s="711"/>
      <c r="AO44" s="652"/>
      <c r="AP44" s="663"/>
      <c r="AQ44" s="683"/>
      <c r="AT44" s="1"/>
    </row>
    <row r="45" spans="1:46" s="44" customFormat="1" ht="18.600000000000001" customHeight="1" thickBot="1">
      <c r="A45" s="1">
        <v>3</v>
      </c>
      <c r="B45" s="337" t="str">
        <f t="shared" si="23"/>
        <v>区中央部</v>
      </c>
      <c r="C45" s="437" t="str">
        <f t="shared" si="24"/>
        <v>千代田区</v>
      </c>
      <c r="D45" s="637"/>
      <c r="E45" s="400"/>
      <c r="F45" s="361" t="s">
        <v>632</v>
      </c>
      <c r="G45" s="690"/>
      <c r="H45" s="121"/>
      <c r="I45" s="71"/>
      <c r="J45" s="71"/>
      <c r="K45" s="71"/>
      <c r="L45" s="71"/>
      <c r="M45" s="122"/>
      <c r="N45" s="71"/>
      <c r="O45" s="71"/>
      <c r="P45" s="71"/>
      <c r="Q45" s="71"/>
      <c r="R45" s="71"/>
      <c r="S45" s="71"/>
      <c r="T45" s="71"/>
      <c r="U45" s="71"/>
      <c r="V45" s="123"/>
      <c r="W45" s="59"/>
      <c r="X45" s="60"/>
      <c r="Y45" s="61"/>
      <c r="Z45" s="60"/>
      <c r="AA45" s="60"/>
      <c r="AB45" s="204"/>
      <c r="AC45" s="319">
        <f t="shared" si="0"/>
        <v>30</v>
      </c>
      <c r="AD45" s="594"/>
      <c r="AE45" s="594">
        <v>30</v>
      </c>
      <c r="AF45" s="594" t="s">
        <v>3</v>
      </c>
      <c r="AG45" s="594" t="s">
        <v>3</v>
      </c>
      <c r="AH45" s="520" t="s">
        <v>3</v>
      </c>
      <c r="AI45" s="520" t="s">
        <v>3</v>
      </c>
      <c r="AJ45" s="520" t="s">
        <v>3</v>
      </c>
      <c r="AK45" s="161">
        <f t="shared" si="1"/>
        <v>0</v>
      </c>
      <c r="AL45" s="81"/>
      <c r="AM45" s="178"/>
      <c r="AN45" s="712"/>
      <c r="AO45" s="652"/>
      <c r="AP45" s="663"/>
      <c r="AQ45" s="683"/>
      <c r="AT45" s="1"/>
    </row>
    <row r="46" spans="1:46" s="44" customFormat="1">
      <c r="A46" s="1">
        <v>1</v>
      </c>
      <c r="B46" s="10" t="s">
        <v>1</v>
      </c>
      <c r="C46" s="306" t="s">
        <v>2</v>
      </c>
      <c r="D46" s="298" t="s">
        <v>667</v>
      </c>
      <c r="E46" s="298" t="s">
        <v>915</v>
      </c>
      <c r="F46" s="508" t="s">
        <v>14</v>
      </c>
      <c r="G46" s="699">
        <v>11301013</v>
      </c>
      <c r="H46" s="114"/>
      <c r="I46" s="115"/>
      <c r="J46" s="115"/>
      <c r="K46" s="115"/>
      <c r="L46" s="115"/>
      <c r="M46" s="116"/>
      <c r="N46" s="117"/>
      <c r="O46" s="118"/>
      <c r="P46" s="117"/>
      <c r="Q46" s="117"/>
      <c r="R46" s="117"/>
      <c r="S46" s="117"/>
      <c r="T46" s="117"/>
      <c r="U46" s="119"/>
      <c r="V46" s="120"/>
      <c r="W46" s="201"/>
      <c r="X46" s="56"/>
      <c r="Y46" s="57"/>
      <c r="Z46" s="58"/>
      <c r="AA46" s="58"/>
      <c r="AB46" s="202"/>
      <c r="AC46" s="311">
        <f t="shared" si="0"/>
        <v>482</v>
      </c>
      <c r="AD46" s="622">
        <v>34</v>
      </c>
      <c r="AE46" s="622">
        <v>448</v>
      </c>
      <c r="AF46" s="622" t="s">
        <v>3</v>
      </c>
      <c r="AG46" s="622"/>
      <c r="AH46" s="148" t="s">
        <v>3</v>
      </c>
      <c r="AI46" s="154" t="s">
        <v>3</v>
      </c>
      <c r="AJ46" s="155"/>
      <c r="AK46" s="159">
        <f t="shared" si="1"/>
        <v>0</v>
      </c>
      <c r="AL46" s="154"/>
      <c r="AM46" s="176"/>
      <c r="AN46" s="710"/>
      <c r="AO46" s="9"/>
      <c r="AP46" s="9"/>
      <c r="AQ46" s="683"/>
      <c r="AT46" s="1"/>
    </row>
    <row r="47" spans="1:46" s="44" customFormat="1">
      <c r="A47" s="1">
        <v>2</v>
      </c>
      <c r="B47" s="337" t="str">
        <f t="shared" ref="B47:B48" si="25">B46</f>
        <v>区中央部</v>
      </c>
      <c r="C47" s="437" t="str">
        <f t="shared" ref="C47:C48" si="26">C46</f>
        <v>千代田区</v>
      </c>
      <c r="D47" s="297"/>
      <c r="E47" s="573"/>
      <c r="F47" s="361" t="s">
        <v>14</v>
      </c>
      <c r="G47" s="690"/>
      <c r="H47" s="109" t="s">
        <v>633</v>
      </c>
      <c r="I47" s="82"/>
      <c r="J47" s="82" t="s">
        <v>629</v>
      </c>
      <c r="K47" s="82"/>
      <c r="L47" s="82" t="s">
        <v>629</v>
      </c>
      <c r="M47" s="124" t="s">
        <v>629</v>
      </c>
      <c r="N47" s="82" t="s">
        <v>634</v>
      </c>
      <c r="O47" s="82"/>
      <c r="P47" s="82"/>
      <c r="Q47" s="82"/>
      <c r="R47" s="82" t="s">
        <v>927</v>
      </c>
      <c r="S47" s="82" t="s">
        <v>652</v>
      </c>
      <c r="T47" s="82" t="s">
        <v>629</v>
      </c>
      <c r="U47" s="82"/>
      <c r="V47" s="102"/>
      <c r="W47" s="53">
        <f>SUM(X47:AB47)</f>
        <v>482</v>
      </c>
      <c r="X47" s="54">
        <v>482</v>
      </c>
      <c r="Y47" s="55"/>
      <c r="Z47" s="54"/>
      <c r="AA47" s="54"/>
      <c r="AB47" s="203"/>
      <c r="AC47" s="318">
        <f t="shared" si="0"/>
        <v>482</v>
      </c>
      <c r="AD47" s="593">
        <v>306</v>
      </c>
      <c r="AE47" s="593">
        <v>176</v>
      </c>
      <c r="AF47" s="593"/>
      <c r="AG47" s="593"/>
      <c r="AH47" s="519"/>
      <c r="AI47" s="519"/>
      <c r="AJ47" s="601"/>
      <c r="AK47" s="160">
        <f t="shared" si="1"/>
        <v>0</v>
      </c>
      <c r="AL47" s="79"/>
      <c r="AM47" s="177" t="s">
        <v>3</v>
      </c>
      <c r="AN47" s="711"/>
      <c r="AO47" s="652"/>
      <c r="AP47" s="663"/>
      <c r="AQ47" s="683"/>
      <c r="AT47" s="1"/>
    </row>
    <row r="48" spans="1:46" s="44" customFormat="1" ht="18.600000000000001" customHeight="1" thickBot="1">
      <c r="A48" s="1">
        <v>3</v>
      </c>
      <c r="B48" s="337" t="str">
        <f t="shared" si="25"/>
        <v>区中央部</v>
      </c>
      <c r="C48" s="437" t="str">
        <f t="shared" si="26"/>
        <v>千代田区</v>
      </c>
      <c r="D48" s="637"/>
      <c r="E48" s="400"/>
      <c r="F48" s="361" t="s">
        <v>14</v>
      </c>
      <c r="G48" s="690"/>
      <c r="H48" s="121" t="s">
        <v>633</v>
      </c>
      <c r="I48" s="71"/>
      <c r="J48" s="71" t="s">
        <v>629</v>
      </c>
      <c r="K48" s="71"/>
      <c r="L48" s="71" t="s">
        <v>629</v>
      </c>
      <c r="M48" s="122" t="s">
        <v>629</v>
      </c>
      <c r="N48" s="71" t="s">
        <v>634</v>
      </c>
      <c r="O48" s="71"/>
      <c r="P48" s="71"/>
      <c r="Q48" s="71"/>
      <c r="R48" s="71" t="s">
        <v>927</v>
      </c>
      <c r="S48" s="71" t="s">
        <v>652</v>
      </c>
      <c r="T48" s="71" t="s">
        <v>629</v>
      </c>
      <c r="U48" s="71"/>
      <c r="V48" s="123"/>
      <c r="W48" s="59"/>
      <c r="X48" s="60"/>
      <c r="Y48" s="61"/>
      <c r="Z48" s="60"/>
      <c r="AA48" s="60"/>
      <c r="AB48" s="204"/>
      <c r="AC48" s="319">
        <f t="shared" si="0"/>
        <v>482</v>
      </c>
      <c r="AD48" s="594">
        <v>306</v>
      </c>
      <c r="AE48" s="594">
        <v>176</v>
      </c>
      <c r="AF48" s="594" t="s">
        <v>3</v>
      </c>
      <c r="AG48" s="594" t="s">
        <v>3</v>
      </c>
      <c r="AH48" s="520" t="s">
        <v>3</v>
      </c>
      <c r="AI48" s="520" t="s">
        <v>3</v>
      </c>
      <c r="AJ48" s="520" t="s">
        <v>3</v>
      </c>
      <c r="AK48" s="161">
        <f t="shared" si="1"/>
        <v>0</v>
      </c>
      <c r="AL48" s="81"/>
      <c r="AM48" s="178"/>
      <c r="AN48" s="712"/>
      <c r="AO48" s="652"/>
      <c r="AP48" s="663"/>
      <c r="AQ48" s="683"/>
      <c r="AT48" s="1"/>
    </row>
    <row r="49" spans="1:46" s="44" customFormat="1">
      <c r="A49" s="1">
        <v>1</v>
      </c>
      <c r="B49" s="10" t="s">
        <v>1</v>
      </c>
      <c r="C49" s="306" t="s">
        <v>2</v>
      </c>
      <c r="D49" s="298"/>
      <c r="E49" s="298" t="s">
        <v>926</v>
      </c>
      <c r="F49" s="508" t="s">
        <v>15</v>
      </c>
      <c r="G49" s="699">
        <v>11301014</v>
      </c>
      <c r="H49" s="114"/>
      <c r="I49" s="115"/>
      <c r="J49" s="115"/>
      <c r="K49" s="115"/>
      <c r="L49" s="115"/>
      <c r="M49" s="116"/>
      <c r="N49" s="117"/>
      <c r="O49" s="118"/>
      <c r="P49" s="117"/>
      <c r="Q49" s="117"/>
      <c r="R49" s="117"/>
      <c r="S49" s="117"/>
      <c r="T49" s="117"/>
      <c r="U49" s="119"/>
      <c r="V49" s="120"/>
      <c r="W49" s="201"/>
      <c r="X49" s="56"/>
      <c r="Y49" s="57"/>
      <c r="Z49" s="58"/>
      <c r="AA49" s="58"/>
      <c r="AB49" s="202"/>
      <c r="AC49" s="311">
        <f t="shared" si="0"/>
        <v>320</v>
      </c>
      <c r="AD49" s="622">
        <v>320</v>
      </c>
      <c r="AE49" s="622" t="s">
        <v>3</v>
      </c>
      <c r="AF49" s="622" t="s">
        <v>3</v>
      </c>
      <c r="AG49" s="622"/>
      <c r="AH49" s="148" t="s">
        <v>3</v>
      </c>
      <c r="AI49" s="154" t="s">
        <v>3</v>
      </c>
      <c r="AJ49" s="155"/>
      <c r="AK49" s="159">
        <f>SUM(AL49:AM49)</f>
        <v>0</v>
      </c>
      <c r="AL49" s="154"/>
      <c r="AM49" s="176"/>
      <c r="AN49" s="710"/>
      <c r="AO49" s="9"/>
      <c r="AP49" s="9"/>
      <c r="AQ49" s="683"/>
      <c r="AT49" s="1"/>
    </row>
    <row r="50" spans="1:46" s="44" customFormat="1">
      <c r="A50" s="1">
        <v>2</v>
      </c>
      <c r="B50" s="337" t="str">
        <f t="shared" ref="B50:B51" si="27">B49</f>
        <v>区中央部</v>
      </c>
      <c r="C50" s="437" t="str">
        <f t="shared" ref="C50:C51" si="28">C49</f>
        <v>千代田区</v>
      </c>
      <c r="D50" s="297"/>
      <c r="E50" s="573"/>
      <c r="F50" s="361" t="s">
        <v>15</v>
      </c>
      <c r="G50" s="690"/>
      <c r="H50" s="109" t="s">
        <v>628</v>
      </c>
      <c r="I50" s="82"/>
      <c r="J50" s="82"/>
      <c r="K50" s="82" t="s">
        <v>629</v>
      </c>
      <c r="L50" s="82" t="s">
        <v>629</v>
      </c>
      <c r="M50" s="124" t="s">
        <v>629</v>
      </c>
      <c r="N50" s="82" t="s">
        <v>634</v>
      </c>
      <c r="O50" s="82"/>
      <c r="P50" s="82" t="s">
        <v>636</v>
      </c>
      <c r="Q50" s="82"/>
      <c r="R50" s="82"/>
      <c r="S50" s="82" t="s">
        <v>652</v>
      </c>
      <c r="T50" s="82" t="s">
        <v>629</v>
      </c>
      <c r="U50" s="82"/>
      <c r="V50" s="102"/>
      <c r="W50" s="53">
        <f>SUM(X50:AB50)</f>
        <v>320</v>
      </c>
      <c r="X50" s="54">
        <v>320</v>
      </c>
      <c r="Y50" s="55"/>
      <c r="Z50" s="54"/>
      <c r="AA50" s="54"/>
      <c r="AB50" s="203"/>
      <c r="AC50" s="318">
        <f t="shared" si="0"/>
        <v>320</v>
      </c>
      <c r="AD50" s="593">
        <v>320</v>
      </c>
      <c r="AE50" s="593"/>
      <c r="AF50" s="593"/>
      <c r="AG50" s="593"/>
      <c r="AH50" s="519"/>
      <c r="AI50" s="519"/>
      <c r="AJ50" s="601"/>
      <c r="AK50" s="160">
        <f>SUM(AL50:AM50)</f>
        <v>0</v>
      </c>
      <c r="AL50" s="79"/>
      <c r="AM50" s="177" t="s">
        <v>3</v>
      </c>
      <c r="AN50" s="711"/>
      <c r="AO50" s="652"/>
      <c r="AP50" s="663"/>
      <c r="AQ50" s="683"/>
      <c r="AT50" s="1"/>
    </row>
    <row r="51" spans="1:46" s="44" customFormat="1" ht="18.600000000000001" customHeight="1" thickBot="1">
      <c r="A51" s="1">
        <v>3</v>
      </c>
      <c r="B51" s="337" t="str">
        <f t="shared" si="27"/>
        <v>区中央部</v>
      </c>
      <c r="C51" s="437" t="str">
        <f t="shared" si="28"/>
        <v>千代田区</v>
      </c>
      <c r="D51" s="637"/>
      <c r="E51" s="400"/>
      <c r="F51" s="361" t="s">
        <v>15</v>
      </c>
      <c r="G51" s="690"/>
      <c r="H51" s="121" t="s">
        <v>628</v>
      </c>
      <c r="I51" s="71"/>
      <c r="J51" s="71"/>
      <c r="K51" s="71" t="s">
        <v>629</v>
      </c>
      <c r="L51" s="71" t="s">
        <v>629</v>
      </c>
      <c r="M51" s="122" t="s">
        <v>629</v>
      </c>
      <c r="N51" s="71" t="s">
        <v>634</v>
      </c>
      <c r="O51" s="71"/>
      <c r="P51" s="71" t="s">
        <v>636</v>
      </c>
      <c r="Q51" s="71"/>
      <c r="R51" s="71"/>
      <c r="S51" s="71" t="s">
        <v>652</v>
      </c>
      <c r="T51" s="71" t="s">
        <v>629</v>
      </c>
      <c r="U51" s="71"/>
      <c r="V51" s="123"/>
      <c r="W51" s="59"/>
      <c r="X51" s="60"/>
      <c r="Y51" s="61"/>
      <c r="Z51" s="60"/>
      <c r="AA51" s="60"/>
      <c r="AB51" s="204"/>
      <c r="AC51" s="319">
        <f t="shared" si="0"/>
        <v>320</v>
      </c>
      <c r="AD51" s="594">
        <v>320</v>
      </c>
      <c r="AE51" s="594" t="s">
        <v>3</v>
      </c>
      <c r="AF51" s="594" t="s">
        <v>3</v>
      </c>
      <c r="AG51" s="594" t="s">
        <v>3</v>
      </c>
      <c r="AH51" s="520" t="s">
        <v>3</v>
      </c>
      <c r="AI51" s="520" t="s">
        <v>3</v>
      </c>
      <c r="AJ51" s="520" t="s">
        <v>3</v>
      </c>
      <c r="AK51" s="161">
        <f>SUM(AL51:AM51)</f>
        <v>0</v>
      </c>
      <c r="AL51" s="81"/>
      <c r="AM51" s="178"/>
      <c r="AN51" s="712"/>
      <c r="AO51" s="652"/>
      <c r="AP51" s="663"/>
      <c r="AQ51" s="683"/>
      <c r="AT51" s="1"/>
    </row>
    <row r="52" spans="1:46" s="44" customFormat="1">
      <c r="A52" s="1">
        <v>1</v>
      </c>
      <c r="B52" s="10" t="s">
        <v>1</v>
      </c>
      <c r="C52" s="306" t="s">
        <v>17</v>
      </c>
      <c r="D52" s="298" t="s">
        <v>667</v>
      </c>
      <c r="E52" s="298" t="s">
        <v>924</v>
      </c>
      <c r="F52" s="508" t="s">
        <v>16</v>
      </c>
      <c r="G52" s="699">
        <v>11301020</v>
      </c>
      <c r="H52" s="114"/>
      <c r="I52" s="115"/>
      <c r="J52" s="115"/>
      <c r="K52" s="115"/>
      <c r="L52" s="115"/>
      <c r="M52" s="116"/>
      <c r="N52" s="117"/>
      <c r="O52" s="118"/>
      <c r="P52" s="117"/>
      <c r="Q52" s="117"/>
      <c r="R52" s="117"/>
      <c r="S52" s="117"/>
      <c r="T52" s="117"/>
      <c r="U52" s="119"/>
      <c r="V52" s="120"/>
      <c r="W52" s="201"/>
      <c r="X52" s="56"/>
      <c r="Y52" s="57"/>
      <c r="Z52" s="58"/>
      <c r="AA52" s="58"/>
      <c r="AB52" s="202"/>
      <c r="AC52" s="311">
        <f t="shared" si="0"/>
        <v>578</v>
      </c>
      <c r="AD52" s="622">
        <v>578</v>
      </c>
      <c r="AE52" s="622" t="s">
        <v>3</v>
      </c>
      <c r="AF52" s="622" t="s">
        <v>3</v>
      </c>
      <c r="AG52" s="622"/>
      <c r="AH52" s="148" t="s">
        <v>3</v>
      </c>
      <c r="AI52" s="154" t="s">
        <v>3</v>
      </c>
      <c r="AJ52" s="155"/>
      <c r="AK52" s="159">
        <f t="shared" si="1"/>
        <v>0</v>
      </c>
      <c r="AL52" s="154"/>
      <c r="AM52" s="176"/>
      <c r="AN52" s="710"/>
      <c r="AO52" s="9"/>
      <c r="AP52" s="9"/>
      <c r="AQ52" s="683"/>
      <c r="AT52" s="1"/>
    </row>
    <row r="53" spans="1:46" s="44" customFormat="1">
      <c r="A53" s="1">
        <v>2</v>
      </c>
      <c r="B53" s="337" t="str">
        <f t="shared" ref="B53:B54" si="29">B52</f>
        <v>区中央部</v>
      </c>
      <c r="C53" s="437" t="str">
        <f t="shared" ref="C53:C54" si="30">C52</f>
        <v>中央区</v>
      </c>
      <c r="D53" s="297"/>
      <c r="E53" s="573"/>
      <c r="F53" s="361" t="s">
        <v>16</v>
      </c>
      <c r="G53" s="690"/>
      <c r="H53" s="109" t="s">
        <v>633</v>
      </c>
      <c r="I53" s="82" t="s">
        <v>629</v>
      </c>
      <c r="J53" s="82"/>
      <c r="K53" s="82"/>
      <c r="L53" s="82"/>
      <c r="M53" s="124"/>
      <c r="N53" s="82"/>
      <c r="O53" s="82"/>
      <c r="P53" s="82"/>
      <c r="Q53" s="82"/>
      <c r="R53" s="82" t="s">
        <v>921</v>
      </c>
      <c r="S53" s="82"/>
      <c r="T53" s="82"/>
      <c r="U53" s="82"/>
      <c r="V53" s="102"/>
      <c r="W53" s="53">
        <f>SUM(X53:AB53)</f>
        <v>578</v>
      </c>
      <c r="X53" s="54">
        <v>578</v>
      </c>
      <c r="Y53" s="55"/>
      <c r="Z53" s="54"/>
      <c r="AA53" s="54"/>
      <c r="AB53" s="203"/>
      <c r="AC53" s="318">
        <f t="shared" si="0"/>
        <v>578</v>
      </c>
      <c r="AD53" s="593">
        <v>578</v>
      </c>
      <c r="AE53" s="593"/>
      <c r="AF53" s="593"/>
      <c r="AG53" s="593"/>
      <c r="AH53" s="519"/>
      <c r="AI53" s="519"/>
      <c r="AJ53" s="601"/>
      <c r="AK53" s="160">
        <f t="shared" si="1"/>
        <v>0</v>
      </c>
      <c r="AL53" s="79"/>
      <c r="AM53" s="177"/>
      <c r="AN53" s="711"/>
      <c r="AO53" s="652"/>
      <c r="AP53" s="663"/>
      <c r="AQ53" s="683"/>
      <c r="AT53" s="1"/>
    </row>
    <row r="54" spans="1:46" s="44" customFormat="1" ht="18.600000000000001" customHeight="1" thickBot="1">
      <c r="A54" s="1">
        <v>3</v>
      </c>
      <c r="B54" s="337" t="str">
        <f t="shared" si="29"/>
        <v>区中央部</v>
      </c>
      <c r="C54" s="437" t="str">
        <f t="shared" si="30"/>
        <v>中央区</v>
      </c>
      <c r="D54" s="637"/>
      <c r="E54" s="400"/>
      <c r="F54" s="361" t="s">
        <v>16</v>
      </c>
      <c r="G54" s="690"/>
      <c r="H54" s="121" t="s">
        <v>633</v>
      </c>
      <c r="I54" s="71" t="s">
        <v>629</v>
      </c>
      <c r="J54" s="71"/>
      <c r="K54" s="71"/>
      <c r="L54" s="71"/>
      <c r="M54" s="122"/>
      <c r="N54" s="71"/>
      <c r="O54" s="71"/>
      <c r="P54" s="71"/>
      <c r="Q54" s="71"/>
      <c r="R54" s="71" t="s">
        <v>921</v>
      </c>
      <c r="S54" s="71"/>
      <c r="T54" s="71"/>
      <c r="U54" s="71"/>
      <c r="V54" s="123"/>
      <c r="W54" s="59"/>
      <c r="X54" s="60"/>
      <c r="Y54" s="61"/>
      <c r="Z54" s="60"/>
      <c r="AA54" s="60"/>
      <c r="AB54" s="204"/>
      <c r="AC54" s="319">
        <f t="shared" si="0"/>
        <v>578</v>
      </c>
      <c r="AD54" s="594">
        <v>578</v>
      </c>
      <c r="AE54" s="594" t="s">
        <v>3</v>
      </c>
      <c r="AF54" s="594" t="s">
        <v>3</v>
      </c>
      <c r="AG54" s="594" t="s">
        <v>3</v>
      </c>
      <c r="AH54" s="520" t="s">
        <v>3</v>
      </c>
      <c r="AI54" s="520" t="s">
        <v>3</v>
      </c>
      <c r="AJ54" s="520" t="s">
        <v>3</v>
      </c>
      <c r="AK54" s="161">
        <f t="shared" si="1"/>
        <v>0</v>
      </c>
      <c r="AL54" s="81"/>
      <c r="AM54" s="178"/>
      <c r="AN54" s="712"/>
      <c r="AO54" s="652"/>
      <c r="AP54" s="663"/>
      <c r="AQ54" s="683"/>
      <c r="AT54" s="1"/>
    </row>
    <row r="55" spans="1:46" s="44" customFormat="1">
      <c r="A55" s="1">
        <v>1</v>
      </c>
      <c r="B55" s="10" t="s">
        <v>1</v>
      </c>
      <c r="C55" s="306" t="s">
        <v>17</v>
      </c>
      <c r="D55" s="298" t="s">
        <v>667</v>
      </c>
      <c r="E55" s="298" t="s">
        <v>926</v>
      </c>
      <c r="F55" s="508" t="s">
        <v>18</v>
      </c>
      <c r="G55" s="699">
        <v>11301021</v>
      </c>
      <c r="H55" s="114"/>
      <c r="I55" s="115"/>
      <c r="J55" s="115"/>
      <c r="K55" s="115"/>
      <c r="L55" s="115"/>
      <c r="M55" s="116"/>
      <c r="N55" s="117"/>
      <c r="O55" s="118"/>
      <c r="P55" s="117"/>
      <c r="Q55" s="117"/>
      <c r="R55" s="117"/>
      <c r="S55" s="117"/>
      <c r="T55" s="117"/>
      <c r="U55" s="119"/>
      <c r="V55" s="120"/>
      <c r="W55" s="201"/>
      <c r="X55" s="56"/>
      <c r="Y55" s="57"/>
      <c r="Z55" s="58"/>
      <c r="AA55" s="58"/>
      <c r="AB55" s="202"/>
      <c r="AC55" s="311">
        <f t="shared" ref="AC55:AC57" si="31">SUM(AD55:AJ55)</f>
        <v>520</v>
      </c>
      <c r="AD55" s="622">
        <v>497</v>
      </c>
      <c r="AE55" s="622">
        <v>23</v>
      </c>
      <c r="AF55" s="622" t="s">
        <v>3</v>
      </c>
      <c r="AG55" s="622"/>
      <c r="AH55" s="148" t="s">
        <v>3</v>
      </c>
      <c r="AI55" s="154" t="s">
        <v>3</v>
      </c>
      <c r="AJ55" s="155"/>
      <c r="AK55" s="159">
        <f t="shared" ref="AK55:AK60" si="32">SUM(AL55:AM55)</f>
        <v>0</v>
      </c>
      <c r="AL55" s="154"/>
      <c r="AM55" s="176"/>
      <c r="AN55" s="710"/>
      <c r="AO55" s="9"/>
      <c r="AP55" s="9"/>
      <c r="AQ55" s="683"/>
      <c r="AT55" s="1"/>
    </row>
    <row r="56" spans="1:46" s="44" customFormat="1">
      <c r="A56" s="1">
        <v>2</v>
      </c>
      <c r="B56" s="337" t="str">
        <f t="shared" ref="B56:B57" si="33">B55</f>
        <v>区中央部</v>
      </c>
      <c r="C56" s="437" t="str">
        <f t="shared" ref="C56:C57" si="34">C55</f>
        <v>中央区</v>
      </c>
      <c r="D56" s="297"/>
      <c r="E56" s="573"/>
      <c r="F56" s="361" t="s">
        <v>18</v>
      </c>
      <c r="G56" s="690"/>
      <c r="H56" s="109" t="s">
        <v>633</v>
      </c>
      <c r="I56" s="82" t="s">
        <v>629</v>
      </c>
      <c r="J56" s="82"/>
      <c r="K56" s="82" t="s">
        <v>629</v>
      </c>
      <c r="L56" s="82" t="s">
        <v>629</v>
      </c>
      <c r="M56" s="124" t="s">
        <v>629</v>
      </c>
      <c r="N56" s="82" t="s">
        <v>634</v>
      </c>
      <c r="O56" s="82"/>
      <c r="P56" s="82" t="s">
        <v>636</v>
      </c>
      <c r="Q56" s="82" t="s">
        <v>936</v>
      </c>
      <c r="R56" s="82" t="s">
        <v>921</v>
      </c>
      <c r="S56" s="82" t="s">
        <v>652</v>
      </c>
      <c r="T56" s="82" t="s">
        <v>629</v>
      </c>
      <c r="U56" s="82"/>
      <c r="V56" s="102"/>
      <c r="W56" s="53">
        <f>SUM(X56:AB56)</f>
        <v>520</v>
      </c>
      <c r="X56" s="54">
        <v>520</v>
      </c>
      <c r="Y56" s="55"/>
      <c r="Z56" s="54"/>
      <c r="AA56" s="54"/>
      <c r="AB56" s="203"/>
      <c r="AC56" s="318">
        <f t="shared" si="31"/>
        <v>520</v>
      </c>
      <c r="AD56" s="593">
        <v>497</v>
      </c>
      <c r="AE56" s="593">
        <v>23</v>
      </c>
      <c r="AF56" s="593"/>
      <c r="AG56" s="593"/>
      <c r="AH56" s="519"/>
      <c r="AI56" s="519"/>
      <c r="AJ56" s="601"/>
      <c r="AK56" s="160">
        <f t="shared" si="32"/>
        <v>18</v>
      </c>
      <c r="AL56" s="79">
        <v>18</v>
      </c>
      <c r="AM56" s="177">
        <v>0</v>
      </c>
      <c r="AN56" s="711"/>
      <c r="AO56" s="652"/>
      <c r="AP56" s="663"/>
      <c r="AQ56" s="683"/>
      <c r="AT56" s="1"/>
    </row>
    <row r="57" spans="1:46" s="44" customFormat="1" ht="18.600000000000001" customHeight="1" thickBot="1">
      <c r="A57" s="1">
        <v>3</v>
      </c>
      <c r="B57" s="337" t="str">
        <f t="shared" si="33"/>
        <v>区中央部</v>
      </c>
      <c r="C57" s="437" t="str">
        <f t="shared" si="34"/>
        <v>中央区</v>
      </c>
      <c r="D57" s="637"/>
      <c r="E57" s="400"/>
      <c r="F57" s="361" t="s">
        <v>18</v>
      </c>
      <c r="G57" s="690"/>
      <c r="H57" s="121" t="s">
        <v>633</v>
      </c>
      <c r="I57" s="71" t="s">
        <v>629</v>
      </c>
      <c r="J57" s="71"/>
      <c r="K57" s="71" t="s">
        <v>629</v>
      </c>
      <c r="L57" s="71" t="s">
        <v>629</v>
      </c>
      <c r="M57" s="122" t="s">
        <v>629</v>
      </c>
      <c r="N57" s="71" t="s">
        <v>634</v>
      </c>
      <c r="O57" s="71"/>
      <c r="P57" s="71" t="s">
        <v>636</v>
      </c>
      <c r="Q57" s="71" t="s">
        <v>936</v>
      </c>
      <c r="R57" s="71" t="s">
        <v>921</v>
      </c>
      <c r="S57" s="71" t="s">
        <v>652</v>
      </c>
      <c r="T57" s="71" t="s">
        <v>629</v>
      </c>
      <c r="U57" s="71"/>
      <c r="V57" s="123"/>
      <c r="W57" s="59"/>
      <c r="X57" s="60"/>
      <c r="Y57" s="61"/>
      <c r="Z57" s="60"/>
      <c r="AA57" s="60"/>
      <c r="AB57" s="204"/>
      <c r="AC57" s="319">
        <f t="shared" si="31"/>
        <v>520</v>
      </c>
      <c r="AD57" s="594">
        <v>497</v>
      </c>
      <c r="AE57" s="594">
        <v>23</v>
      </c>
      <c r="AF57" s="594" t="s">
        <v>3</v>
      </c>
      <c r="AG57" s="594" t="s">
        <v>3</v>
      </c>
      <c r="AH57" s="520" t="s">
        <v>3</v>
      </c>
      <c r="AI57" s="520" t="s">
        <v>3</v>
      </c>
      <c r="AJ57" s="520" t="s">
        <v>3</v>
      </c>
      <c r="AK57" s="161">
        <f t="shared" si="32"/>
        <v>0</v>
      </c>
      <c r="AL57" s="81"/>
      <c r="AM57" s="178"/>
      <c r="AN57" s="712"/>
      <c r="AO57" s="652"/>
      <c r="AP57" s="663"/>
      <c r="AQ57" s="683"/>
      <c r="AT57" s="1"/>
    </row>
    <row r="58" spans="1:46" s="44" customFormat="1">
      <c r="A58" s="1">
        <v>1</v>
      </c>
      <c r="B58" s="10" t="s">
        <v>1</v>
      </c>
      <c r="C58" s="306" t="s">
        <v>17</v>
      </c>
      <c r="D58" s="298"/>
      <c r="E58" s="298" t="s">
        <v>914</v>
      </c>
      <c r="F58" s="508" t="s">
        <v>19</v>
      </c>
      <c r="G58" s="699">
        <v>11301022</v>
      </c>
      <c r="H58" s="114"/>
      <c r="I58" s="115"/>
      <c r="J58" s="115"/>
      <c r="K58" s="115"/>
      <c r="L58" s="115"/>
      <c r="M58" s="116"/>
      <c r="N58" s="117"/>
      <c r="O58" s="118"/>
      <c r="P58" s="117"/>
      <c r="Q58" s="117"/>
      <c r="R58" s="117"/>
      <c r="S58" s="117"/>
      <c r="T58" s="117"/>
      <c r="U58" s="119"/>
      <c r="V58" s="120"/>
      <c r="W58" s="201"/>
      <c r="X58" s="56"/>
      <c r="Y58" s="57"/>
      <c r="Z58" s="58"/>
      <c r="AA58" s="58"/>
      <c r="AB58" s="202"/>
      <c r="AC58" s="311">
        <f t="shared" ref="AC58:AC60" si="35">SUM(AD58:AJ58)</f>
        <v>41</v>
      </c>
      <c r="AD58" s="622" t="s">
        <v>3</v>
      </c>
      <c r="AE58" s="622" t="s">
        <v>3</v>
      </c>
      <c r="AF58" s="622">
        <v>41</v>
      </c>
      <c r="AG58" s="622"/>
      <c r="AH58" s="148" t="s">
        <v>3</v>
      </c>
      <c r="AI58" s="154" t="s">
        <v>3</v>
      </c>
      <c r="AJ58" s="155"/>
      <c r="AK58" s="159">
        <f t="shared" si="32"/>
        <v>0</v>
      </c>
      <c r="AL58" s="154"/>
      <c r="AM58" s="176"/>
      <c r="AN58" s="710"/>
      <c r="AO58" s="9"/>
      <c r="AP58" s="9"/>
      <c r="AQ58" s="683"/>
      <c r="AT58" s="1"/>
    </row>
    <row r="59" spans="1:46" s="44" customFormat="1">
      <c r="A59" s="1">
        <v>2</v>
      </c>
      <c r="B59" s="337" t="str">
        <f t="shared" ref="B59:B60" si="36">B58</f>
        <v>区中央部</v>
      </c>
      <c r="C59" s="437" t="str">
        <f t="shared" ref="C59:C60" si="37">C58</f>
        <v>中央区</v>
      </c>
      <c r="D59" s="297"/>
      <c r="E59" s="573"/>
      <c r="F59" s="361" t="s">
        <v>19</v>
      </c>
      <c r="G59" s="690"/>
      <c r="H59" s="109"/>
      <c r="I59" s="82"/>
      <c r="J59" s="82"/>
      <c r="K59" s="82"/>
      <c r="L59" s="82"/>
      <c r="M59" s="124"/>
      <c r="N59" s="82"/>
      <c r="O59" s="82"/>
      <c r="P59" s="82"/>
      <c r="Q59" s="82"/>
      <c r="R59" s="82"/>
      <c r="S59" s="82"/>
      <c r="T59" s="82"/>
      <c r="U59" s="82" t="s">
        <v>629</v>
      </c>
      <c r="V59" s="102"/>
      <c r="W59" s="53">
        <f>SUM(X59:AB59)</f>
        <v>41</v>
      </c>
      <c r="X59" s="54">
        <v>41</v>
      </c>
      <c r="Y59" s="55"/>
      <c r="Z59" s="54"/>
      <c r="AA59" s="54"/>
      <c r="AB59" s="203"/>
      <c r="AC59" s="318">
        <f t="shared" si="35"/>
        <v>41</v>
      </c>
      <c r="AD59" s="593" t="s">
        <v>3</v>
      </c>
      <c r="AE59" s="593"/>
      <c r="AF59" s="593">
        <v>41</v>
      </c>
      <c r="AG59" s="593"/>
      <c r="AH59" s="519"/>
      <c r="AI59" s="519"/>
      <c r="AJ59" s="601"/>
      <c r="AK59" s="160">
        <f t="shared" si="32"/>
        <v>0</v>
      </c>
      <c r="AL59" s="79" t="s">
        <v>3</v>
      </c>
      <c r="AM59" s="177" t="s">
        <v>3</v>
      </c>
      <c r="AN59" s="711"/>
      <c r="AO59" s="652"/>
      <c r="AP59" s="663"/>
      <c r="AQ59" s="683"/>
      <c r="AT59" s="1"/>
    </row>
    <row r="60" spans="1:46" s="44" customFormat="1" ht="18.600000000000001" customHeight="1" thickBot="1">
      <c r="A60" s="1">
        <v>3</v>
      </c>
      <c r="B60" s="337" t="str">
        <f t="shared" si="36"/>
        <v>区中央部</v>
      </c>
      <c r="C60" s="437" t="str">
        <f t="shared" si="37"/>
        <v>中央区</v>
      </c>
      <c r="D60" s="637"/>
      <c r="E60" s="400"/>
      <c r="F60" s="361" t="s">
        <v>19</v>
      </c>
      <c r="G60" s="690"/>
      <c r="H60" s="121"/>
      <c r="I60" s="71"/>
      <c r="J60" s="71"/>
      <c r="K60" s="71"/>
      <c r="L60" s="71"/>
      <c r="M60" s="122"/>
      <c r="N60" s="71"/>
      <c r="O60" s="71"/>
      <c r="P60" s="71"/>
      <c r="Q60" s="71"/>
      <c r="R60" s="71"/>
      <c r="S60" s="71"/>
      <c r="T60" s="71"/>
      <c r="U60" s="71" t="s">
        <v>629</v>
      </c>
      <c r="V60" s="123"/>
      <c r="W60" s="59"/>
      <c r="X60" s="60"/>
      <c r="Y60" s="61"/>
      <c r="Z60" s="60"/>
      <c r="AA60" s="60"/>
      <c r="AB60" s="204"/>
      <c r="AC60" s="319">
        <f t="shared" si="35"/>
        <v>41</v>
      </c>
      <c r="AD60" s="594" t="s">
        <v>3</v>
      </c>
      <c r="AE60" s="594" t="s">
        <v>3</v>
      </c>
      <c r="AF60" s="594">
        <v>41</v>
      </c>
      <c r="AG60" s="594" t="s">
        <v>3</v>
      </c>
      <c r="AH60" s="520" t="s">
        <v>3</v>
      </c>
      <c r="AI60" s="520" t="s">
        <v>3</v>
      </c>
      <c r="AJ60" s="520" t="s">
        <v>3</v>
      </c>
      <c r="AK60" s="161">
        <f t="shared" si="32"/>
        <v>0</v>
      </c>
      <c r="AL60" s="81"/>
      <c r="AM60" s="178"/>
      <c r="AN60" s="712"/>
      <c r="AO60" s="652"/>
      <c r="AP60" s="663"/>
      <c r="AQ60" s="683"/>
      <c r="AT60" s="1"/>
    </row>
    <row r="61" spans="1:46" s="44" customFormat="1">
      <c r="A61" s="1">
        <v>1</v>
      </c>
      <c r="B61" s="10" t="s">
        <v>1</v>
      </c>
      <c r="C61" s="306" t="s">
        <v>17</v>
      </c>
      <c r="D61" s="298"/>
      <c r="E61" s="298" t="s">
        <v>788</v>
      </c>
      <c r="F61" s="508" t="s">
        <v>592</v>
      </c>
      <c r="G61" s="699">
        <v>11302001</v>
      </c>
      <c r="H61" s="114"/>
      <c r="I61" s="115"/>
      <c r="J61" s="115"/>
      <c r="K61" s="115"/>
      <c r="L61" s="115"/>
      <c r="M61" s="116"/>
      <c r="N61" s="117"/>
      <c r="O61" s="118"/>
      <c r="P61" s="117"/>
      <c r="Q61" s="117"/>
      <c r="R61" s="117"/>
      <c r="S61" s="117"/>
      <c r="T61" s="117"/>
      <c r="U61" s="119"/>
      <c r="V61" s="120"/>
      <c r="W61" s="201"/>
      <c r="X61" s="56"/>
      <c r="Y61" s="57"/>
      <c r="Z61" s="58"/>
      <c r="AA61" s="58"/>
      <c r="AB61" s="202"/>
      <c r="AC61" s="311">
        <f t="shared" si="0"/>
        <v>47</v>
      </c>
      <c r="AD61" s="622" t="s">
        <v>3</v>
      </c>
      <c r="AE61" s="622">
        <v>47</v>
      </c>
      <c r="AF61" s="622" t="s">
        <v>3</v>
      </c>
      <c r="AG61" s="622"/>
      <c r="AH61" s="148" t="s">
        <v>3</v>
      </c>
      <c r="AI61" s="154" t="s">
        <v>3</v>
      </c>
      <c r="AJ61" s="155"/>
      <c r="AK61" s="159">
        <f t="shared" si="1"/>
        <v>0</v>
      </c>
      <c r="AL61" s="154"/>
      <c r="AM61" s="176"/>
      <c r="AN61" s="710"/>
      <c r="AO61" s="9"/>
      <c r="AP61" s="9"/>
      <c r="AQ61" s="683"/>
      <c r="AT61" s="1"/>
    </row>
    <row r="62" spans="1:46" s="44" customFormat="1">
      <c r="A62" s="1">
        <v>2</v>
      </c>
      <c r="B62" s="337" t="str">
        <f t="shared" ref="B62:B63" si="38">B61</f>
        <v>区中央部</v>
      </c>
      <c r="C62" s="437" t="str">
        <f t="shared" ref="C62:C63" si="39">C61</f>
        <v>中央区</v>
      </c>
      <c r="D62" s="297"/>
      <c r="E62" s="573"/>
      <c r="F62" s="361" t="s">
        <v>592</v>
      </c>
      <c r="G62" s="690"/>
      <c r="H62" s="109"/>
      <c r="I62" s="82"/>
      <c r="J62" s="82"/>
      <c r="K62" s="82"/>
      <c r="L62" s="82"/>
      <c r="M62" s="124"/>
      <c r="N62" s="82"/>
      <c r="O62" s="82"/>
      <c r="P62" s="82"/>
      <c r="Q62" s="82"/>
      <c r="R62" s="82"/>
      <c r="S62" s="82"/>
      <c r="T62" s="82"/>
      <c r="U62" s="82"/>
      <c r="V62" s="102"/>
      <c r="W62" s="53">
        <f>SUM(X62:AB62)</f>
        <v>47</v>
      </c>
      <c r="X62" s="54">
        <v>47</v>
      </c>
      <c r="Y62" s="55"/>
      <c r="Z62" s="54"/>
      <c r="AA62" s="54"/>
      <c r="AB62" s="203"/>
      <c r="AC62" s="318">
        <f t="shared" si="0"/>
        <v>47</v>
      </c>
      <c r="AD62" s="593" t="s">
        <v>3</v>
      </c>
      <c r="AE62" s="593"/>
      <c r="AF62" s="593">
        <v>47</v>
      </c>
      <c r="AG62" s="593"/>
      <c r="AH62" s="519"/>
      <c r="AI62" s="519"/>
      <c r="AJ62" s="601"/>
      <c r="AK62" s="160">
        <f t="shared" si="1"/>
        <v>47</v>
      </c>
      <c r="AL62" s="79">
        <v>18</v>
      </c>
      <c r="AM62" s="177">
        <v>29</v>
      </c>
      <c r="AN62" s="711"/>
      <c r="AO62" s="652"/>
      <c r="AP62" s="663"/>
      <c r="AQ62" s="683"/>
      <c r="AT62" s="1"/>
    </row>
    <row r="63" spans="1:46" s="44" customFormat="1" ht="18.600000000000001" customHeight="1" thickBot="1">
      <c r="A63" s="1">
        <v>3</v>
      </c>
      <c r="B63" s="337" t="str">
        <f t="shared" si="38"/>
        <v>区中央部</v>
      </c>
      <c r="C63" s="437" t="str">
        <f t="shared" si="39"/>
        <v>中央区</v>
      </c>
      <c r="D63" s="637"/>
      <c r="E63" s="400"/>
      <c r="F63" s="361" t="s">
        <v>592</v>
      </c>
      <c r="G63" s="690"/>
      <c r="H63" s="121"/>
      <c r="I63" s="71"/>
      <c r="J63" s="71"/>
      <c r="K63" s="71"/>
      <c r="L63" s="71"/>
      <c r="M63" s="122"/>
      <c r="N63" s="71"/>
      <c r="O63" s="71"/>
      <c r="P63" s="71"/>
      <c r="Q63" s="71"/>
      <c r="R63" s="71"/>
      <c r="S63" s="71"/>
      <c r="T63" s="71"/>
      <c r="U63" s="71"/>
      <c r="V63" s="123"/>
      <c r="W63" s="59"/>
      <c r="X63" s="60"/>
      <c r="Y63" s="61"/>
      <c r="Z63" s="60"/>
      <c r="AA63" s="60"/>
      <c r="AB63" s="204"/>
      <c r="AC63" s="319">
        <f t="shared" si="0"/>
        <v>47</v>
      </c>
      <c r="AD63" s="594" t="s">
        <v>3</v>
      </c>
      <c r="AE63" s="594" t="s">
        <v>3</v>
      </c>
      <c r="AF63" s="594">
        <v>47</v>
      </c>
      <c r="AG63" s="594" t="s">
        <v>3</v>
      </c>
      <c r="AH63" s="520" t="s">
        <v>3</v>
      </c>
      <c r="AI63" s="520" t="s">
        <v>3</v>
      </c>
      <c r="AJ63" s="520" t="s">
        <v>3</v>
      </c>
      <c r="AK63" s="161">
        <f t="shared" si="1"/>
        <v>0</v>
      </c>
      <c r="AL63" s="81"/>
      <c r="AM63" s="178"/>
      <c r="AN63" s="712"/>
      <c r="AO63" s="652"/>
      <c r="AP63" s="663"/>
      <c r="AQ63" s="683"/>
      <c r="AT63" s="1"/>
    </row>
    <row r="64" spans="1:46" s="44" customFormat="1">
      <c r="A64" s="1">
        <v>1</v>
      </c>
      <c r="B64" s="10" t="s">
        <v>1</v>
      </c>
      <c r="C64" s="306" t="s">
        <v>20</v>
      </c>
      <c r="D64" s="298" t="s">
        <v>667</v>
      </c>
      <c r="E64" s="298" t="s">
        <v>926</v>
      </c>
      <c r="F64" s="735" t="s">
        <v>1156</v>
      </c>
      <c r="G64" s="699">
        <v>11301028</v>
      </c>
      <c r="H64" s="114"/>
      <c r="I64" s="115"/>
      <c r="J64" s="115"/>
      <c r="K64" s="115"/>
      <c r="L64" s="115"/>
      <c r="M64" s="116"/>
      <c r="N64" s="117"/>
      <c r="O64" s="118"/>
      <c r="P64" s="117"/>
      <c r="Q64" s="117"/>
      <c r="R64" s="117"/>
      <c r="S64" s="117"/>
      <c r="T64" s="117"/>
      <c r="U64" s="119"/>
      <c r="V64" s="120"/>
      <c r="W64" s="201"/>
      <c r="X64" s="56"/>
      <c r="Y64" s="57"/>
      <c r="Z64" s="58"/>
      <c r="AA64" s="58"/>
      <c r="AB64" s="202"/>
      <c r="AC64" s="311">
        <f>SUM(AD64:AJ64)</f>
        <v>1024</v>
      </c>
      <c r="AD64" s="622">
        <v>594</v>
      </c>
      <c r="AE64" s="622">
        <v>430</v>
      </c>
      <c r="AF64" s="622" t="s">
        <v>3</v>
      </c>
      <c r="AG64" s="622"/>
      <c r="AH64" s="148" t="s">
        <v>3</v>
      </c>
      <c r="AI64" s="154" t="s">
        <v>3</v>
      </c>
      <c r="AJ64" s="155"/>
      <c r="AK64" s="159">
        <f t="shared" ref="AK64:AK69" si="40">SUM(AL64:AM64)</f>
        <v>0</v>
      </c>
      <c r="AL64" s="154"/>
      <c r="AM64" s="176"/>
      <c r="AN64" s="753" t="s">
        <v>1253</v>
      </c>
      <c r="AO64" s="9"/>
      <c r="AP64" s="9"/>
      <c r="AQ64" s="683"/>
      <c r="AR64" s="44">
        <v>2</v>
      </c>
      <c r="AT64" s="1"/>
    </row>
    <row r="65" spans="1:46" s="44" customFormat="1">
      <c r="A65" s="1">
        <v>2</v>
      </c>
      <c r="B65" s="337" t="str">
        <f t="shared" ref="B65:B66" si="41">B64</f>
        <v>区中央部</v>
      </c>
      <c r="C65" s="437" t="str">
        <f t="shared" ref="C65:C66" si="42">C64</f>
        <v>港区</v>
      </c>
      <c r="D65" s="297"/>
      <c r="E65" s="573"/>
      <c r="F65" s="361" t="s">
        <v>833</v>
      </c>
      <c r="G65" s="690"/>
      <c r="H65" s="109" t="s">
        <v>639</v>
      </c>
      <c r="I65" s="82" t="s">
        <v>629</v>
      </c>
      <c r="J65" s="82"/>
      <c r="K65" s="82" t="s">
        <v>629</v>
      </c>
      <c r="L65" s="82" t="s">
        <v>629</v>
      </c>
      <c r="M65" s="124" t="s">
        <v>629</v>
      </c>
      <c r="N65" s="82" t="s">
        <v>634</v>
      </c>
      <c r="O65" s="82"/>
      <c r="P65" s="82" t="s">
        <v>636</v>
      </c>
      <c r="Q65" s="82" t="s">
        <v>925</v>
      </c>
      <c r="R65" s="82" t="s">
        <v>921</v>
      </c>
      <c r="S65" s="82" t="s">
        <v>652</v>
      </c>
      <c r="T65" s="82" t="s">
        <v>629</v>
      </c>
      <c r="U65" s="82"/>
      <c r="V65" s="102"/>
      <c r="W65" s="53">
        <f>SUM(X65:AB65)</f>
        <v>1075</v>
      </c>
      <c r="X65" s="54">
        <v>1026</v>
      </c>
      <c r="Y65" s="55"/>
      <c r="Z65" s="54">
        <v>49</v>
      </c>
      <c r="AA65" s="54"/>
      <c r="AB65" s="203"/>
      <c r="AC65" s="318">
        <f t="shared" ref="AC65:AC69" si="43">SUM(AD65:AJ65)</f>
        <v>1026</v>
      </c>
      <c r="AD65" s="593">
        <v>765</v>
      </c>
      <c r="AE65" s="593">
        <v>261</v>
      </c>
      <c r="AF65" s="593"/>
      <c r="AG65" s="593"/>
      <c r="AH65" s="519"/>
      <c r="AI65" s="519"/>
      <c r="AJ65" s="601"/>
      <c r="AK65" s="160">
        <f t="shared" si="40"/>
        <v>0</v>
      </c>
      <c r="AL65" s="79"/>
      <c r="AM65" s="177"/>
      <c r="AN65" s="787"/>
      <c r="AO65" s="652"/>
      <c r="AP65" s="663"/>
      <c r="AQ65" s="683"/>
      <c r="AT65" s="1"/>
    </row>
    <row r="66" spans="1:46" s="44" customFormat="1" ht="18.600000000000001" customHeight="1" thickBot="1">
      <c r="A66" s="1">
        <v>3</v>
      </c>
      <c r="B66" s="337" t="str">
        <f t="shared" si="41"/>
        <v>区中央部</v>
      </c>
      <c r="C66" s="437" t="str">
        <f t="shared" si="42"/>
        <v>港区</v>
      </c>
      <c r="D66" s="637"/>
      <c r="E66" s="400"/>
      <c r="F66" s="361" t="s">
        <v>833</v>
      </c>
      <c r="G66" s="690"/>
      <c r="H66" s="121" t="s">
        <v>639</v>
      </c>
      <c r="I66" s="71" t="s">
        <v>629</v>
      </c>
      <c r="J66" s="71"/>
      <c r="K66" s="71" t="s">
        <v>1055</v>
      </c>
      <c r="L66" s="71" t="s">
        <v>629</v>
      </c>
      <c r="M66" s="122" t="s">
        <v>629</v>
      </c>
      <c r="N66" s="71" t="s">
        <v>634</v>
      </c>
      <c r="O66" s="71"/>
      <c r="P66" s="71" t="s">
        <v>636</v>
      </c>
      <c r="Q66" s="71" t="s">
        <v>925</v>
      </c>
      <c r="R66" s="71" t="s">
        <v>921</v>
      </c>
      <c r="S66" s="71" t="s">
        <v>652</v>
      </c>
      <c r="T66" s="71" t="s">
        <v>629</v>
      </c>
      <c r="U66" s="71"/>
      <c r="V66" s="123"/>
      <c r="W66" s="59"/>
      <c r="X66" s="60"/>
      <c r="Y66" s="61"/>
      <c r="Z66" s="60"/>
      <c r="AA66" s="60"/>
      <c r="AB66" s="204"/>
      <c r="AC66" s="319">
        <f t="shared" si="43"/>
        <v>1026</v>
      </c>
      <c r="AD66" s="594">
        <v>771</v>
      </c>
      <c r="AE66" s="594">
        <v>255</v>
      </c>
      <c r="AF66" s="594" t="s">
        <v>3</v>
      </c>
      <c r="AG66" s="594" t="s">
        <v>3</v>
      </c>
      <c r="AH66" s="520" t="s">
        <v>3</v>
      </c>
      <c r="AI66" s="520" t="s">
        <v>3</v>
      </c>
      <c r="AJ66" s="520" t="s">
        <v>3</v>
      </c>
      <c r="AK66" s="161">
        <f t="shared" si="40"/>
        <v>0</v>
      </c>
      <c r="AL66" s="81"/>
      <c r="AM66" s="178"/>
      <c r="AN66" s="788"/>
      <c r="AO66" s="652"/>
      <c r="AP66" s="663"/>
      <c r="AQ66" s="683"/>
      <c r="AT66" s="1"/>
    </row>
    <row r="67" spans="1:46" s="44" customFormat="1">
      <c r="A67" s="1">
        <v>1</v>
      </c>
      <c r="B67" s="10" t="s">
        <v>1</v>
      </c>
      <c r="C67" s="306" t="s">
        <v>20</v>
      </c>
      <c r="D67" s="298" t="s">
        <v>667</v>
      </c>
      <c r="E67" s="298" t="s">
        <v>929</v>
      </c>
      <c r="F67" s="508" t="s">
        <v>21</v>
      </c>
      <c r="G67" s="699">
        <v>11301029</v>
      </c>
      <c r="H67" s="114"/>
      <c r="I67" s="115"/>
      <c r="J67" s="115"/>
      <c r="K67" s="115"/>
      <c r="L67" s="115"/>
      <c r="M67" s="116"/>
      <c r="N67" s="117"/>
      <c r="O67" s="118"/>
      <c r="P67" s="117"/>
      <c r="Q67" s="117"/>
      <c r="R67" s="117"/>
      <c r="S67" s="117"/>
      <c r="T67" s="117"/>
      <c r="U67" s="119"/>
      <c r="V67" s="120"/>
      <c r="W67" s="201"/>
      <c r="X67" s="56"/>
      <c r="Y67" s="57"/>
      <c r="Z67" s="58"/>
      <c r="AA67" s="58"/>
      <c r="AB67" s="202"/>
      <c r="AC67" s="515">
        <f t="shared" si="43"/>
        <v>251</v>
      </c>
      <c r="AD67" s="622">
        <v>6</v>
      </c>
      <c r="AE67" s="622">
        <v>196</v>
      </c>
      <c r="AF67" s="622">
        <v>49</v>
      </c>
      <c r="AG67" s="622"/>
      <c r="AH67" s="148" t="s">
        <v>3</v>
      </c>
      <c r="AI67" s="154" t="s">
        <v>3</v>
      </c>
      <c r="AJ67" s="155"/>
      <c r="AK67" s="159">
        <f t="shared" si="40"/>
        <v>0</v>
      </c>
      <c r="AL67" s="154"/>
      <c r="AM67" s="176"/>
      <c r="AN67" s="713" t="s">
        <v>940</v>
      </c>
      <c r="AO67" s="653"/>
      <c r="AP67" s="9"/>
      <c r="AQ67" s="684">
        <v>2</v>
      </c>
      <c r="AT67" s="1"/>
    </row>
    <row r="68" spans="1:46" s="44" customFormat="1">
      <c r="A68" s="1">
        <v>2</v>
      </c>
      <c r="B68" s="337" t="str">
        <f t="shared" ref="B68:B69" si="44">B67</f>
        <v>区中央部</v>
      </c>
      <c r="C68" s="437" t="str">
        <f t="shared" ref="C68:C69" si="45">C67</f>
        <v>港区</v>
      </c>
      <c r="D68" s="297"/>
      <c r="E68" s="573"/>
      <c r="F68" s="361" t="s">
        <v>21</v>
      </c>
      <c r="G68" s="690"/>
      <c r="H68" s="109" t="s">
        <v>628</v>
      </c>
      <c r="I68" s="82"/>
      <c r="J68" s="82"/>
      <c r="K68" s="82"/>
      <c r="L68" s="82" t="s">
        <v>629</v>
      </c>
      <c r="M68" s="124" t="s">
        <v>629</v>
      </c>
      <c r="N68" s="82" t="s">
        <v>916</v>
      </c>
      <c r="O68" s="82"/>
      <c r="P68" s="82"/>
      <c r="Q68" s="82"/>
      <c r="R68" s="82"/>
      <c r="S68" s="82" t="s">
        <v>652</v>
      </c>
      <c r="T68" s="82" t="s">
        <v>629</v>
      </c>
      <c r="U68" s="82"/>
      <c r="V68" s="102"/>
      <c r="W68" s="53">
        <f>SUM(X68:AB68)</f>
        <v>247</v>
      </c>
      <c r="X68" s="54">
        <v>247</v>
      </c>
      <c r="Y68" s="55"/>
      <c r="Z68" s="54"/>
      <c r="AA68" s="54"/>
      <c r="AB68" s="203"/>
      <c r="AC68" s="318">
        <f t="shared" si="43"/>
        <v>247</v>
      </c>
      <c r="AD68" s="593"/>
      <c r="AE68" s="593">
        <v>160</v>
      </c>
      <c r="AF68" s="593">
        <v>87</v>
      </c>
      <c r="AG68" s="593"/>
      <c r="AH68" s="519"/>
      <c r="AI68" s="519"/>
      <c r="AJ68" s="601"/>
      <c r="AK68" s="160">
        <f t="shared" si="40"/>
        <v>70</v>
      </c>
      <c r="AL68" s="79">
        <v>29</v>
      </c>
      <c r="AM68" s="177">
        <v>41</v>
      </c>
      <c r="AN68" s="711" t="s">
        <v>1137</v>
      </c>
      <c r="AO68" s="652"/>
      <c r="AP68" s="663"/>
      <c r="AQ68" s="683"/>
      <c r="AT68" s="1"/>
    </row>
    <row r="69" spans="1:46" s="44" customFormat="1" ht="18.600000000000001" customHeight="1" thickBot="1">
      <c r="A69" s="1">
        <v>3</v>
      </c>
      <c r="B69" s="337" t="str">
        <f t="shared" si="44"/>
        <v>区中央部</v>
      </c>
      <c r="C69" s="437" t="str">
        <f t="shared" si="45"/>
        <v>港区</v>
      </c>
      <c r="D69" s="637"/>
      <c r="E69" s="400"/>
      <c r="F69" s="361" t="s">
        <v>21</v>
      </c>
      <c r="G69" s="690"/>
      <c r="H69" s="121" t="s">
        <v>628</v>
      </c>
      <c r="I69" s="71"/>
      <c r="J69" s="71"/>
      <c r="K69" s="71"/>
      <c r="L69" s="71" t="s">
        <v>629</v>
      </c>
      <c r="M69" s="122" t="s">
        <v>629</v>
      </c>
      <c r="N69" s="71" t="s">
        <v>916</v>
      </c>
      <c r="O69" s="71"/>
      <c r="P69" s="71"/>
      <c r="Q69" s="71"/>
      <c r="R69" s="71"/>
      <c r="S69" s="71" t="s">
        <v>652</v>
      </c>
      <c r="T69" s="71" t="s">
        <v>629</v>
      </c>
      <c r="U69" s="71"/>
      <c r="V69" s="123"/>
      <c r="W69" s="59"/>
      <c r="X69" s="60"/>
      <c r="Y69" s="61"/>
      <c r="Z69" s="60"/>
      <c r="AA69" s="60"/>
      <c r="AB69" s="204"/>
      <c r="AC69" s="319">
        <f t="shared" si="43"/>
        <v>237</v>
      </c>
      <c r="AD69" s="594">
        <v>6</v>
      </c>
      <c r="AE69" s="594">
        <v>166</v>
      </c>
      <c r="AF69" s="594">
        <v>65</v>
      </c>
      <c r="AG69" s="594" t="s">
        <v>3</v>
      </c>
      <c r="AH69" s="520" t="s">
        <v>3</v>
      </c>
      <c r="AI69" s="520" t="s">
        <v>3</v>
      </c>
      <c r="AJ69" s="520" t="s">
        <v>3</v>
      </c>
      <c r="AK69" s="161">
        <f t="shared" si="40"/>
        <v>0</v>
      </c>
      <c r="AL69" s="81"/>
      <c r="AM69" s="178"/>
      <c r="AN69" s="712"/>
      <c r="AO69" s="652"/>
      <c r="AP69" s="663"/>
      <c r="AQ69" s="683"/>
      <c r="AT69" s="1"/>
    </row>
    <row r="70" spans="1:46" s="44" customFormat="1">
      <c r="A70" s="1">
        <v>1</v>
      </c>
      <c r="B70" s="10" t="s">
        <v>1</v>
      </c>
      <c r="C70" s="306" t="s">
        <v>20</v>
      </c>
      <c r="D70" s="298"/>
      <c r="E70" s="298" t="s">
        <v>914</v>
      </c>
      <c r="F70" s="508" t="s">
        <v>1105</v>
      </c>
      <c r="G70" s="699">
        <v>11301030</v>
      </c>
      <c r="H70" s="114"/>
      <c r="I70" s="115"/>
      <c r="J70" s="115"/>
      <c r="K70" s="115"/>
      <c r="L70" s="115"/>
      <c r="M70" s="116"/>
      <c r="N70" s="117"/>
      <c r="O70" s="118"/>
      <c r="P70" s="117"/>
      <c r="Q70" s="117"/>
      <c r="R70" s="117"/>
      <c r="S70" s="117"/>
      <c r="T70" s="117"/>
      <c r="U70" s="119"/>
      <c r="V70" s="120"/>
      <c r="W70" s="201"/>
      <c r="X70" s="56"/>
      <c r="Y70" s="57"/>
      <c r="Z70" s="58"/>
      <c r="AA70" s="58"/>
      <c r="AB70" s="202"/>
      <c r="AC70" s="311">
        <f t="shared" si="0"/>
        <v>78</v>
      </c>
      <c r="AD70" s="622">
        <v>3</v>
      </c>
      <c r="AE70" s="622">
        <v>75</v>
      </c>
      <c r="AF70" s="622" t="s">
        <v>3</v>
      </c>
      <c r="AG70" s="622"/>
      <c r="AH70" s="592" t="s">
        <v>3</v>
      </c>
      <c r="AI70" s="599" t="s">
        <v>3</v>
      </c>
      <c r="AJ70" s="600"/>
      <c r="AK70" s="159">
        <f t="shared" si="1"/>
        <v>0</v>
      </c>
      <c r="AL70" s="154"/>
      <c r="AM70" s="176"/>
      <c r="AN70" s="710"/>
      <c r="AO70" s="9"/>
      <c r="AP70" s="9"/>
      <c r="AQ70" s="683"/>
      <c r="AT70" s="1"/>
    </row>
    <row r="71" spans="1:46" s="44" customFormat="1">
      <c r="A71" s="1">
        <v>2</v>
      </c>
      <c r="B71" s="337" t="str">
        <f t="shared" ref="B71:B72" si="46">B70</f>
        <v>区中央部</v>
      </c>
      <c r="C71" s="437" t="str">
        <f t="shared" ref="C71:C72" si="47">C70</f>
        <v>港区</v>
      </c>
      <c r="D71" s="297"/>
      <c r="E71" s="573"/>
      <c r="F71" s="361" t="s">
        <v>22</v>
      </c>
      <c r="G71" s="690"/>
      <c r="H71" s="109"/>
      <c r="I71" s="82"/>
      <c r="J71" s="82"/>
      <c r="K71" s="82"/>
      <c r="L71" s="82"/>
      <c r="M71" s="124"/>
      <c r="N71" s="82"/>
      <c r="O71" s="82"/>
      <c r="P71" s="82"/>
      <c r="Q71" s="82"/>
      <c r="R71" s="82"/>
      <c r="S71" s="82"/>
      <c r="T71" s="82"/>
      <c r="U71" s="82"/>
      <c r="V71" s="102"/>
      <c r="W71" s="53">
        <f>SUM(X71:AB71)</f>
        <v>78</v>
      </c>
      <c r="X71" s="54">
        <v>78</v>
      </c>
      <c r="Y71" s="55"/>
      <c r="Z71" s="54"/>
      <c r="AA71" s="54"/>
      <c r="AB71" s="203"/>
      <c r="AC71" s="318">
        <f t="shared" si="0"/>
        <v>78</v>
      </c>
      <c r="AD71" s="593">
        <v>3</v>
      </c>
      <c r="AE71" s="593">
        <v>75</v>
      </c>
      <c r="AF71" s="593"/>
      <c r="AG71" s="593"/>
      <c r="AH71" s="519"/>
      <c r="AI71" s="519"/>
      <c r="AJ71" s="601"/>
      <c r="AK71" s="160">
        <f t="shared" si="1"/>
        <v>8</v>
      </c>
      <c r="AL71" s="79">
        <v>8</v>
      </c>
      <c r="AM71" s="177" t="s">
        <v>3</v>
      </c>
      <c r="AN71" s="711"/>
      <c r="AO71" s="652"/>
      <c r="AP71" s="663"/>
      <c r="AQ71" s="683">
        <v>1</v>
      </c>
      <c r="AT71" s="1"/>
    </row>
    <row r="72" spans="1:46" s="44" customFormat="1" ht="18.600000000000001" customHeight="1" thickBot="1">
      <c r="A72" s="1">
        <v>3</v>
      </c>
      <c r="B72" s="337" t="str">
        <f t="shared" si="46"/>
        <v>区中央部</v>
      </c>
      <c r="C72" s="437" t="str">
        <f t="shared" si="47"/>
        <v>港区</v>
      </c>
      <c r="D72" s="637"/>
      <c r="E72" s="400"/>
      <c r="F72" s="361" t="s">
        <v>22</v>
      </c>
      <c r="G72" s="690"/>
      <c r="H72" s="121"/>
      <c r="I72" s="71"/>
      <c r="J72" s="71"/>
      <c r="K72" s="71"/>
      <c r="L72" s="71"/>
      <c r="M72" s="122"/>
      <c r="N72" s="71"/>
      <c r="O72" s="71"/>
      <c r="P72" s="71"/>
      <c r="Q72" s="71"/>
      <c r="R72" s="71"/>
      <c r="S72" s="71"/>
      <c r="T72" s="71"/>
      <c r="U72" s="71"/>
      <c r="V72" s="123"/>
      <c r="W72" s="59"/>
      <c r="X72" s="60"/>
      <c r="Y72" s="61"/>
      <c r="Z72" s="60"/>
      <c r="AA72" s="60"/>
      <c r="AB72" s="204"/>
      <c r="AC72" s="319">
        <f t="shared" si="0"/>
        <v>78</v>
      </c>
      <c r="AD72" s="594">
        <v>3</v>
      </c>
      <c r="AE72" s="594">
        <v>75</v>
      </c>
      <c r="AF72" s="594" t="s">
        <v>3</v>
      </c>
      <c r="AG72" s="594" t="s">
        <v>3</v>
      </c>
      <c r="AH72" s="520" t="s">
        <v>3</v>
      </c>
      <c r="AI72" s="520" t="s">
        <v>3</v>
      </c>
      <c r="AJ72" s="520" t="s">
        <v>3</v>
      </c>
      <c r="AK72" s="161">
        <f t="shared" si="1"/>
        <v>0</v>
      </c>
      <c r="AL72" s="81"/>
      <c r="AM72" s="178"/>
      <c r="AN72" s="712"/>
      <c r="AO72" s="652"/>
      <c r="AP72" s="663"/>
      <c r="AQ72" s="683"/>
      <c r="AT72" s="1"/>
    </row>
    <row r="73" spans="1:46" s="44" customFormat="1">
      <c r="A73" s="1">
        <v>1</v>
      </c>
      <c r="B73" s="10" t="s">
        <v>1</v>
      </c>
      <c r="C73" s="306" t="s">
        <v>20</v>
      </c>
      <c r="D73" s="298"/>
      <c r="E73" s="298" t="s">
        <v>914</v>
      </c>
      <c r="F73" s="508" t="s">
        <v>23</v>
      </c>
      <c r="G73" s="699">
        <v>11301031</v>
      </c>
      <c r="H73" s="114"/>
      <c r="I73" s="115"/>
      <c r="J73" s="115"/>
      <c r="K73" s="115"/>
      <c r="L73" s="115"/>
      <c r="M73" s="116"/>
      <c r="N73" s="117"/>
      <c r="O73" s="118"/>
      <c r="P73" s="117"/>
      <c r="Q73" s="117"/>
      <c r="R73" s="117"/>
      <c r="S73" s="117"/>
      <c r="T73" s="117"/>
      <c r="U73" s="119"/>
      <c r="V73" s="120"/>
      <c r="W73" s="201"/>
      <c r="X73" s="56"/>
      <c r="Y73" s="57"/>
      <c r="Z73" s="58"/>
      <c r="AA73" s="58"/>
      <c r="AB73" s="202"/>
      <c r="AC73" s="311">
        <f t="shared" ref="AC73" si="48">SUM(AD73:AJ73)</f>
        <v>0</v>
      </c>
      <c r="AD73" s="622"/>
      <c r="AE73" s="622" t="s">
        <v>3</v>
      </c>
      <c r="AF73" s="622" t="s">
        <v>3</v>
      </c>
      <c r="AG73" s="622"/>
      <c r="AH73" s="148" t="s">
        <v>3</v>
      </c>
      <c r="AI73" s="154" t="s">
        <v>3</v>
      </c>
      <c r="AJ73" s="155"/>
      <c r="AK73" s="159">
        <f t="shared" ref="AK73:AK75" si="49">SUM(AL73:AM73)</f>
        <v>0</v>
      </c>
      <c r="AL73" s="154"/>
      <c r="AM73" s="176"/>
      <c r="AN73" s="710"/>
      <c r="AO73" s="9"/>
      <c r="AP73" s="9"/>
      <c r="AQ73" s="683">
        <v>2</v>
      </c>
      <c r="AT73" s="1"/>
    </row>
    <row r="74" spans="1:46" s="44" customFormat="1">
      <c r="A74" s="1">
        <v>2</v>
      </c>
      <c r="B74" s="337" t="str">
        <f t="shared" ref="B74:B75" si="50">B73</f>
        <v>区中央部</v>
      </c>
      <c r="C74" s="437" t="str">
        <f t="shared" ref="C74:C75" si="51">C73</f>
        <v>港区</v>
      </c>
      <c r="D74" s="297"/>
      <c r="E74" s="573"/>
      <c r="F74" s="361" t="s">
        <v>23</v>
      </c>
      <c r="G74" s="690"/>
      <c r="H74" s="109"/>
      <c r="I74" s="82"/>
      <c r="J74" s="82"/>
      <c r="K74" s="82"/>
      <c r="L74" s="82"/>
      <c r="M74" s="124"/>
      <c r="N74" s="82"/>
      <c r="O74" s="82"/>
      <c r="P74" s="82"/>
      <c r="Q74" s="82"/>
      <c r="R74" s="82"/>
      <c r="S74" s="82"/>
      <c r="T74" s="82"/>
      <c r="U74" s="82" t="s">
        <v>629</v>
      </c>
      <c r="V74" s="102"/>
      <c r="W74" s="53">
        <f>SUM(X74:AB74)</f>
        <v>49</v>
      </c>
      <c r="X74" s="54">
        <v>49</v>
      </c>
      <c r="Y74" s="55"/>
      <c r="Z74" s="54"/>
      <c r="AA74" s="54"/>
      <c r="AB74" s="203"/>
      <c r="AC74" s="318">
        <f t="shared" ref="AC74:AC75" si="52">SUM(AD74:AJ74)</f>
        <v>49</v>
      </c>
      <c r="AD74" s="593"/>
      <c r="AE74" s="593">
        <v>24</v>
      </c>
      <c r="AF74" s="593">
        <v>25</v>
      </c>
      <c r="AG74" s="593"/>
      <c r="AH74" s="519"/>
      <c r="AI74" s="519"/>
      <c r="AJ74" s="601"/>
      <c r="AK74" s="160">
        <f t="shared" si="49"/>
        <v>0</v>
      </c>
      <c r="AL74" s="79" t="s">
        <v>3</v>
      </c>
      <c r="AM74" s="177" t="s">
        <v>3</v>
      </c>
      <c r="AN74" s="711"/>
      <c r="AO74" s="652"/>
      <c r="AP74" s="663"/>
      <c r="AQ74" s="683"/>
      <c r="AT74" s="1"/>
    </row>
    <row r="75" spans="1:46" s="44" customFormat="1" ht="18.600000000000001" customHeight="1" thickBot="1">
      <c r="A75" s="1">
        <v>3</v>
      </c>
      <c r="B75" s="337" t="str">
        <f t="shared" si="50"/>
        <v>区中央部</v>
      </c>
      <c r="C75" s="437" t="str">
        <f t="shared" si="51"/>
        <v>港区</v>
      </c>
      <c r="D75" s="637"/>
      <c r="E75" s="400"/>
      <c r="F75" s="361" t="s">
        <v>23</v>
      </c>
      <c r="G75" s="690"/>
      <c r="H75" s="121"/>
      <c r="I75" s="71"/>
      <c r="J75" s="71"/>
      <c r="K75" s="71"/>
      <c r="L75" s="71"/>
      <c r="M75" s="122"/>
      <c r="N75" s="71"/>
      <c r="O75" s="71"/>
      <c r="P75" s="71"/>
      <c r="Q75" s="71"/>
      <c r="R75" s="71"/>
      <c r="S75" s="71"/>
      <c r="T75" s="71"/>
      <c r="U75" s="71" t="s">
        <v>629</v>
      </c>
      <c r="V75" s="123"/>
      <c r="W75" s="59"/>
      <c r="X75" s="60"/>
      <c r="Y75" s="61"/>
      <c r="Z75" s="60"/>
      <c r="AA75" s="60"/>
      <c r="AB75" s="204"/>
      <c r="AC75" s="319">
        <f t="shared" si="52"/>
        <v>49</v>
      </c>
      <c r="AD75" s="594"/>
      <c r="AE75" s="594">
        <v>24</v>
      </c>
      <c r="AF75" s="594">
        <v>25</v>
      </c>
      <c r="AG75" s="594" t="s">
        <v>3</v>
      </c>
      <c r="AH75" s="520" t="s">
        <v>3</v>
      </c>
      <c r="AI75" s="520" t="s">
        <v>3</v>
      </c>
      <c r="AJ75" s="520" t="s">
        <v>3</v>
      </c>
      <c r="AK75" s="161">
        <f t="shared" si="49"/>
        <v>0</v>
      </c>
      <c r="AL75" s="81"/>
      <c r="AM75" s="178"/>
      <c r="AN75" s="712"/>
      <c r="AO75" s="652"/>
      <c r="AP75" s="663"/>
      <c r="AQ75" s="683"/>
      <c r="AT75" s="1"/>
    </row>
    <row r="76" spans="1:46" s="44" customFormat="1">
      <c r="A76" s="1">
        <v>1</v>
      </c>
      <c r="B76" s="10" t="s">
        <v>1</v>
      </c>
      <c r="C76" s="306" t="s">
        <v>20</v>
      </c>
      <c r="D76" s="298"/>
      <c r="E76" s="298" t="s">
        <v>978</v>
      </c>
      <c r="F76" s="508" t="s">
        <v>834</v>
      </c>
      <c r="G76" s="699">
        <v>11301032</v>
      </c>
      <c r="H76" s="114"/>
      <c r="I76" s="115"/>
      <c r="J76" s="115"/>
      <c r="K76" s="115"/>
      <c r="L76" s="115"/>
      <c r="M76" s="116"/>
      <c r="N76" s="117"/>
      <c r="O76" s="118"/>
      <c r="P76" s="117"/>
      <c r="Q76" s="117"/>
      <c r="R76" s="117"/>
      <c r="S76" s="117"/>
      <c r="T76" s="117"/>
      <c r="U76" s="119"/>
      <c r="V76" s="120"/>
      <c r="W76" s="201"/>
      <c r="X76" s="56"/>
      <c r="Y76" s="57"/>
      <c r="Z76" s="58"/>
      <c r="AA76" s="58"/>
      <c r="AB76" s="202"/>
      <c r="AC76" s="311">
        <f t="shared" ref="AC76:AC137" si="53">SUM(AD76:AJ76)</f>
        <v>160</v>
      </c>
      <c r="AD76" s="622">
        <v>57</v>
      </c>
      <c r="AE76" s="622">
        <v>103</v>
      </c>
      <c r="AF76" s="622" t="s">
        <v>3</v>
      </c>
      <c r="AG76" s="622"/>
      <c r="AH76" s="148" t="s">
        <v>3</v>
      </c>
      <c r="AI76" s="156" t="s">
        <v>3</v>
      </c>
      <c r="AJ76" s="157"/>
      <c r="AK76" s="159">
        <f t="shared" ref="AK76:AK138" si="54">SUM(AL76:AM76)</f>
        <v>0</v>
      </c>
      <c r="AL76" s="156"/>
      <c r="AM76" s="179"/>
      <c r="AN76" s="710"/>
      <c r="AO76" s="9"/>
      <c r="AP76" s="9"/>
      <c r="AQ76" s="683"/>
      <c r="AT76" s="1"/>
    </row>
    <row r="77" spans="1:46" s="44" customFormat="1">
      <c r="A77" s="1">
        <v>2</v>
      </c>
      <c r="B77" s="337" t="str">
        <f t="shared" ref="B77:B78" si="55">B76</f>
        <v>区中央部</v>
      </c>
      <c r="C77" s="437" t="str">
        <f t="shared" ref="C77:C78" si="56">C76</f>
        <v>港区</v>
      </c>
      <c r="D77" s="297"/>
      <c r="E77" s="573"/>
      <c r="F77" s="361" t="s">
        <v>834</v>
      </c>
      <c r="G77" s="690"/>
      <c r="H77" s="109"/>
      <c r="I77" s="82"/>
      <c r="J77" s="82"/>
      <c r="K77" s="82"/>
      <c r="L77" s="82"/>
      <c r="M77" s="124" t="s">
        <v>629</v>
      </c>
      <c r="N77" s="82"/>
      <c r="O77" s="82"/>
      <c r="P77" s="82"/>
      <c r="Q77" s="82" t="s">
        <v>640</v>
      </c>
      <c r="R77" s="82"/>
      <c r="S77" s="82"/>
      <c r="T77" s="82"/>
      <c r="U77" s="82"/>
      <c r="V77" s="102"/>
      <c r="W77" s="53">
        <f>SUM(X77:AB77)</f>
        <v>160</v>
      </c>
      <c r="X77" s="54">
        <v>160</v>
      </c>
      <c r="Y77" s="55"/>
      <c r="Z77" s="54"/>
      <c r="AA77" s="54"/>
      <c r="AB77" s="203"/>
      <c r="AC77" s="318">
        <f t="shared" si="53"/>
        <v>160</v>
      </c>
      <c r="AD77" s="593">
        <v>57</v>
      </c>
      <c r="AE77" s="593">
        <v>103</v>
      </c>
      <c r="AF77" s="593"/>
      <c r="AG77" s="593"/>
      <c r="AH77" s="519"/>
      <c r="AI77" s="519"/>
      <c r="AJ77" s="601"/>
      <c r="AK77" s="160">
        <f t="shared" si="54"/>
        <v>0</v>
      </c>
      <c r="AL77" s="79"/>
      <c r="AM77" s="177" t="s">
        <v>3</v>
      </c>
      <c r="AN77" s="711"/>
      <c r="AO77" s="652"/>
      <c r="AP77" s="663"/>
      <c r="AQ77" s="683"/>
      <c r="AT77" s="1"/>
    </row>
    <row r="78" spans="1:46" s="44" customFormat="1" ht="18.600000000000001" customHeight="1" thickBot="1">
      <c r="A78" s="1">
        <v>3</v>
      </c>
      <c r="B78" s="337" t="str">
        <f t="shared" si="55"/>
        <v>区中央部</v>
      </c>
      <c r="C78" s="437" t="str">
        <f t="shared" si="56"/>
        <v>港区</v>
      </c>
      <c r="D78" s="637"/>
      <c r="E78" s="400"/>
      <c r="F78" s="361" t="s">
        <v>834</v>
      </c>
      <c r="G78" s="690"/>
      <c r="H78" s="121"/>
      <c r="I78" s="71"/>
      <c r="J78" s="71"/>
      <c r="K78" s="71"/>
      <c r="L78" s="71"/>
      <c r="M78" s="122" t="s">
        <v>629</v>
      </c>
      <c r="N78" s="71"/>
      <c r="O78" s="71"/>
      <c r="P78" s="71"/>
      <c r="Q78" s="71" t="s">
        <v>983</v>
      </c>
      <c r="R78" s="71"/>
      <c r="S78" s="71"/>
      <c r="T78" s="71"/>
      <c r="U78" s="71"/>
      <c r="V78" s="123"/>
      <c r="W78" s="59"/>
      <c r="X78" s="60"/>
      <c r="Y78" s="61"/>
      <c r="Z78" s="60"/>
      <c r="AA78" s="60"/>
      <c r="AB78" s="204"/>
      <c r="AC78" s="319">
        <f t="shared" si="53"/>
        <v>160</v>
      </c>
      <c r="AD78" s="594">
        <v>57</v>
      </c>
      <c r="AE78" s="594">
        <v>103</v>
      </c>
      <c r="AF78" s="594" t="s">
        <v>3</v>
      </c>
      <c r="AG78" s="594" t="s">
        <v>3</v>
      </c>
      <c r="AH78" s="520" t="s">
        <v>3</v>
      </c>
      <c r="AI78" s="520" t="s">
        <v>3</v>
      </c>
      <c r="AJ78" s="520" t="s">
        <v>3</v>
      </c>
      <c r="AK78" s="161">
        <f t="shared" si="54"/>
        <v>0</v>
      </c>
      <c r="AL78" s="81"/>
      <c r="AM78" s="178"/>
      <c r="AN78" s="712"/>
      <c r="AO78" s="652"/>
      <c r="AP78" s="663"/>
      <c r="AQ78" s="683"/>
      <c r="AT78" s="1"/>
    </row>
    <row r="79" spans="1:46" s="44" customFormat="1">
      <c r="A79" s="1">
        <v>1</v>
      </c>
      <c r="B79" s="10" t="s">
        <v>1</v>
      </c>
      <c r="C79" s="306" t="s">
        <v>20</v>
      </c>
      <c r="D79" s="298" t="s">
        <v>667</v>
      </c>
      <c r="E79" s="298" t="s">
        <v>780</v>
      </c>
      <c r="F79" s="735" t="s">
        <v>1182</v>
      </c>
      <c r="G79" s="699">
        <v>11301033</v>
      </c>
      <c r="H79" s="114"/>
      <c r="I79" s="115"/>
      <c r="J79" s="115"/>
      <c r="K79" s="115"/>
      <c r="L79" s="115"/>
      <c r="M79" s="116"/>
      <c r="N79" s="117"/>
      <c r="O79" s="118"/>
      <c r="P79" s="117"/>
      <c r="Q79" s="117"/>
      <c r="R79" s="117"/>
      <c r="S79" s="117"/>
      <c r="T79" s="117"/>
      <c r="U79" s="119"/>
      <c r="V79" s="120"/>
      <c r="W79" s="201"/>
      <c r="X79" s="56"/>
      <c r="Y79" s="57"/>
      <c r="Z79" s="58"/>
      <c r="AA79" s="58"/>
      <c r="AB79" s="202"/>
      <c r="AC79" s="311">
        <f t="shared" si="53"/>
        <v>535</v>
      </c>
      <c r="AD79" s="622">
        <v>326</v>
      </c>
      <c r="AE79" s="622">
        <v>209</v>
      </c>
      <c r="AF79" s="622" t="s">
        <v>3</v>
      </c>
      <c r="AG79" s="622"/>
      <c r="AH79" s="148" t="s">
        <v>3</v>
      </c>
      <c r="AI79" s="154" t="s">
        <v>3</v>
      </c>
      <c r="AJ79" s="155"/>
      <c r="AK79" s="159">
        <f t="shared" si="54"/>
        <v>0</v>
      </c>
      <c r="AL79" s="154"/>
      <c r="AM79" s="176"/>
      <c r="AN79" s="753" t="s">
        <v>1252</v>
      </c>
      <c r="AO79" s="9"/>
      <c r="AP79" s="9"/>
      <c r="AQ79" s="683">
        <v>2</v>
      </c>
      <c r="AR79" s="44">
        <v>2</v>
      </c>
      <c r="AT79" s="1"/>
    </row>
    <row r="80" spans="1:46" s="44" customFormat="1">
      <c r="A80" s="1">
        <v>2</v>
      </c>
      <c r="B80" s="337" t="str">
        <f t="shared" ref="B80:B81" si="57">B79</f>
        <v>区中央部</v>
      </c>
      <c r="C80" s="437" t="str">
        <f t="shared" ref="C80:C81" si="58">C79</f>
        <v>港区</v>
      </c>
      <c r="D80" s="297"/>
      <c r="E80" s="573"/>
      <c r="F80" s="361" t="s">
        <v>835</v>
      </c>
      <c r="G80" s="690"/>
      <c r="H80" s="109" t="s">
        <v>628</v>
      </c>
      <c r="I80" s="82"/>
      <c r="J80" s="82" t="s">
        <v>629</v>
      </c>
      <c r="K80" s="82" t="s">
        <v>629</v>
      </c>
      <c r="L80" s="82" t="s">
        <v>629</v>
      </c>
      <c r="M80" s="124" t="s">
        <v>629</v>
      </c>
      <c r="N80" s="82" t="s">
        <v>634</v>
      </c>
      <c r="O80" s="82"/>
      <c r="P80" s="82"/>
      <c r="Q80" s="82"/>
      <c r="R80" s="82" t="s">
        <v>927</v>
      </c>
      <c r="S80" s="82" t="s">
        <v>652</v>
      </c>
      <c r="T80" s="82" t="s">
        <v>629</v>
      </c>
      <c r="U80" s="82"/>
      <c r="V80" s="102"/>
      <c r="W80" s="53">
        <f>SUM(X80:AB80)</f>
        <v>535</v>
      </c>
      <c r="X80" s="54">
        <v>535</v>
      </c>
      <c r="Y80" s="55"/>
      <c r="Z80" s="54"/>
      <c r="AA80" s="54"/>
      <c r="AB80" s="203"/>
      <c r="AC80" s="318">
        <f t="shared" si="53"/>
        <v>535</v>
      </c>
      <c r="AD80" s="593">
        <v>457</v>
      </c>
      <c r="AE80" s="593">
        <v>78</v>
      </c>
      <c r="AF80" s="593"/>
      <c r="AG80" s="593"/>
      <c r="AH80" s="519"/>
      <c r="AI80" s="519"/>
      <c r="AJ80" s="601"/>
      <c r="AK80" s="160">
        <f t="shared" si="54"/>
        <v>55</v>
      </c>
      <c r="AL80" s="79">
        <v>42</v>
      </c>
      <c r="AM80" s="177">
        <v>13</v>
      </c>
      <c r="AN80" s="787"/>
      <c r="AO80" s="652"/>
      <c r="AP80" s="663"/>
      <c r="AQ80" s="683"/>
      <c r="AT80" s="1"/>
    </row>
    <row r="81" spans="1:46" s="44" customFormat="1" ht="18.600000000000001" customHeight="1" thickBot="1">
      <c r="A81" s="1">
        <v>3</v>
      </c>
      <c r="B81" s="337" t="str">
        <f t="shared" si="57"/>
        <v>区中央部</v>
      </c>
      <c r="C81" s="437" t="str">
        <f t="shared" si="58"/>
        <v>港区</v>
      </c>
      <c r="D81" s="637"/>
      <c r="E81" s="400"/>
      <c r="F81" s="361" t="s">
        <v>835</v>
      </c>
      <c r="G81" s="690"/>
      <c r="H81" s="121" t="s">
        <v>628</v>
      </c>
      <c r="I81" s="71"/>
      <c r="J81" s="71" t="s">
        <v>629</v>
      </c>
      <c r="K81" s="71" t="s">
        <v>629</v>
      </c>
      <c r="L81" s="71" t="s">
        <v>629</v>
      </c>
      <c r="M81" s="122" t="s">
        <v>629</v>
      </c>
      <c r="N81" s="71" t="s">
        <v>634</v>
      </c>
      <c r="O81" s="71"/>
      <c r="P81" s="71"/>
      <c r="Q81" s="71"/>
      <c r="R81" s="71" t="s">
        <v>927</v>
      </c>
      <c r="S81" s="71" t="s">
        <v>652</v>
      </c>
      <c r="T81" s="71" t="s">
        <v>629</v>
      </c>
      <c r="U81" s="71"/>
      <c r="V81" s="123" t="s">
        <v>629</v>
      </c>
      <c r="W81" s="59"/>
      <c r="X81" s="60"/>
      <c r="Y81" s="61"/>
      <c r="Z81" s="60"/>
      <c r="AA81" s="60"/>
      <c r="AB81" s="204"/>
      <c r="AC81" s="319">
        <f t="shared" si="53"/>
        <v>535</v>
      </c>
      <c r="AD81" s="594">
        <v>535</v>
      </c>
      <c r="AE81" s="594">
        <v>0</v>
      </c>
      <c r="AF81" s="594" t="s">
        <v>3</v>
      </c>
      <c r="AG81" s="594" t="s">
        <v>3</v>
      </c>
      <c r="AH81" s="520" t="s">
        <v>3</v>
      </c>
      <c r="AI81" s="520" t="s">
        <v>3</v>
      </c>
      <c r="AJ81" s="520" t="s">
        <v>3</v>
      </c>
      <c r="AK81" s="161">
        <f t="shared" si="54"/>
        <v>0</v>
      </c>
      <c r="AL81" s="81"/>
      <c r="AM81" s="178"/>
      <c r="AN81" s="788"/>
      <c r="AO81" s="652"/>
      <c r="AP81" s="663"/>
      <c r="AQ81" s="683"/>
      <c r="AT81" s="1"/>
    </row>
    <row r="82" spans="1:46" s="44" customFormat="1">
      <c r="A82" s="1">
        <v>1</v>
      </c>
      <c r="B82" s="10" t="s">
        <v>1</v>
      </c>
      <c r="C82" s="306" t="s">
        <v>20</v>
      </c>
      <c r="D82" s="298"/>
      <c r="E82" s="298" t="s">
        <v>914</v>
      </c>
      <c r="F82" s="508" t="s">
        <v>24</v>
      </c>
      <c r="G82" s="699">
        <v>11301034</v>
      </c>
      <c r="H82" s="114"/>
      <c r="I82" s="115"/>
      <c r="J82" s="115"/>
      <c r="K82" s="115"/>
      <c r="L82" s="115"/>
      <c r="M82" s="116"/>
      <c r="N82" s="117"/>
      <c r="O82" s="118"/>
      <c r="P82" s="117"/>
      <c r="Q82" s="117"/>
      <c r="R82" s="117"/>
      <c r="S82" s="117"/>
      <c r="T82" s="117"/>
      <c r="U82" s="119"/>
      <c r="V82" s="120"/>
      <c r="W82" s="201"/>
      <c r="X82" s="56"/>
      <c r="Y82" s="57"/>
      <c r="Z82" s="58"/>
      <c r="AA82" s="58"/>
      <c r="AB82" s="202"/>
      <c r="AC82" s="311">
        <f t="shared" si="53"/>
        <v>61</v>
      </c>
      <c r="AD82" s="622" t="s">
        <v>3</v>
      </c>
      <c r="AE82" s="622">
        <v>61</v>
      </c>
      <c r="AF82" s="622" t="s">
        <v>3</v>
      </c>
      <c r="AG82" s="622"/>
      <c r="AH82" s="148" t="s">
        <v>3</v>
      </c>
      <c r="AI82" s="154" t="s">
        <v>3</v>
      </c>
      <c r="AJ82" s="155"/>
      <c r="AK82" s="159">
        <f t="shared" si="54"/>
        <v>0</v>
      </c>
      <c r="AL82" s="154"/>
      <c r="AM82" s="176"/>
      <c r="AN82" s="710"/>
      <c r="AO82" s="9"/>
      <c r="AP82" s="9"/>
      <c r="AQ82" s="683"/>
      <c r="AT82" s="1"/>
    </row>
    <row r="83" spans="1:46" s="44" customFormat="1">
      <c r="A83" s="1">
        <v>2</v>
      </c>
      <c r="B83" s="337" t="str">
        <f t="shared" ref="B83:B84" si="59">B82</f>
        <v>区中央部</v>
      </c>
      <c r="C83" s="437" t="str">
        <f t="shared" ref="C83:C84" si="60">C82</f>
        <v>港区</v>
      </c>
      <c r="D83" s="297"/>
      <c r="E83" s="573"/>
      <c r="F83" s="361" t="s">
        <v>24</v>
      </c>
      <c r="G83" s="690"/>
      <c r="H83" s="109"/>
      <c r="I83" s="82"/>
      <c r="J83" s="82"/>
      <c r="K83" s="82"/>
      <c r="L83" s="82"/>
      <c r="M83" s="124"/>
      <c r="N83" s="82"/>
      <c r="O83" s="82"/>
      <c r="P83" s="82"/>
      <c r="Q83" s="82"/>
      <c r="R83" s="82"/>
      <c r="S83" s="82"/>
      <c r="T83" s="82"/>
      <c r="U83" s="82"/>
      <c r="V83" s="102"/>
      <c r="W83" s="53">
        <f>SUM(X83:AB83)</f>
        <v>59</v>
      </c>
      <c r="X83" s="54">
        <v>59</v>
      </c>
      <c r="Y83" s="55"/>
      <c r="Z83" s="54"/>
      <c r="AA83" s="54"/>
      <c r="AB83" s="203"/>
      <c r="AC83" s="318">
        <f t="shared" si="53"/>
        <v>59</v>
      </c>
      <c r="AD83" s="593" t="s">
        <v>3</v>
      </c>
      <c r="AE83" s="593">
        <v>59</v>
      </c>
      <c r="AF83" s="593"/>
      <c r="AG83" s="593"/>
      <c r="AH83" s="519"/>
      <c r="AI83" s="519"/>
      <c r="AJ83" s="601"/>
      <c r="AK83" s="160">
        <f t="shared" si="54"/>
        <v>0</v>
      </c>
      <c r="AL83" s="79" t="s">
        <v>3</v>
      </c>
      <c r="AM83" s="177" t="s">
        <v>3</v>
      </c>
      <c r="AN83" s="711"/>
      <c r="AO83" s="652"/>
      <c r="AP83" s="663"/>
      <c r="AQ83" s="683"/>
      <c r="AT83" s="1"/>
    </row>
    <row r="84" spans="1:46" s="44" customFormat="1" ht="18.600000000000001" customHeight="1" thickBot="1">
      <c r="A84" s="1">
        <v>3</v>
      </c>
      <c r="B84" s="337" t="str">
        <f t="shared" si="59"/>
        <v>区中央部</v>
      </c>
      <c r="C84" s="437" t="str">
        <f t="shared" si="60"/>
        <v>港区</v>
      </c>
      <c r="D84" s="637"/>
      <c r="E84" s="400"/>
      <c r="F84" s="361" t="s">
        <v>24</v>
      </c>
      <c r="G84" s="690"/>
      <c r="H84" s="121"/>
      <c r="I84" s="71"/>
      <c r="J84" s="71"/>
      <c r="K84" s="71"/>
      <c r="L84" s="71"/>
      <c r="M84" s="122"/>
      <c r="N84" s="71"/>
      <c r="O84" s="71"/>
      <c r="P84" s="71"/>
      <c r="Q84" s="71"/>
      <c r="R84" s="71"/>
      <c r="S84" s="71"/>
      <c r="T84" s="71"/>
      <c r="U84" s="71"/>
      <c r="V84" s="123"/>
      <c r="W84" s="59"/>
      <c r="X84" s="60"/>
      <c r="Y84" s="61"/>
      <c r="Z84" s="60"/>
      <c r="AA84" s="60"/>
      <c r="AB84" s="204"/>
      <c r="AC84" s="319">
        <f t="shared" si="53"/>
        <v>59</v>
      </c>
      <c r="AD84" s="594" t="s">
        <v>3</v>
      </c>
      <c r="AE84" s="594">
        <v>59</v>
      </c>
      <c r="AF84" s="594" t="s">
        <v>3</v>
      </c>
      <c r="AG84" s="594" t="s">
        <v>3</v>
      </c>
      <c r="AH84" s="520" t="s">
        <v>3</v>
      </c>
      <c r="AI84" s="520" t="s">
        <v>3</v>
      </c>
      <c r="AJ84" s="520" t="s">
        <v>3</v>
      </c>
      <c r="AK84" s="161">
        <f t="shared" si="54"/>
        <v>0</v>
      </c>
      <c r="AL84" s="81"/>
      <c r="AM84" s="178"/>
      <c r="AN84" s="712"/>
      <c r="AO84" s="652"/>
      <c r="AP84" s="663"/>
      <c r="AQ84" s="683"/>
      <c r="AT84" s="1"/>
    </row>
    <row r="85" spans="1:46" s="44" customFormat="1">
      <c r="A85" s="1">
        <v>1</v>
      </c>
      <c r="B85" s="10" t="s">
        <v>1</v>
      </c>
      <c r="C85" s="306" t="s">
        <v>20</v>
      </c>
      <c r="D85" s="298"/>
      <c r="E85" s="298" t="s">
        <v>991</v>
      </c>
      <c r="F85" s="735" t="s">
        <v>1185</v>
      </c>
      <c r="G85" s="699">
        <v>11301035</v>
      </c>
      <c r="H85" s="114"/>
      <c r="I85" s="115"/>
      <c r="J85" s="115"/>
      <c r="K85" s="115"/>
      <c r="L85" s="115"/>
      <c r="M85" s="116"/>
      <c r="N85" s="117"/>
      <c r="O85" s="118"/>
      <c r="P85" s="117"/>
      <c r="Q85" s="117"/>
      <c r="R85" s="117"/>
      <c r="S85" s="117"/>
      <c r="T85" s="117"/>
      <c r="U85" s="119"/>
      <c r="V85" s="120"/>
      <c r="W85" s="201"/>
      <c r="X85" s="56"/>
      <c r="Y85" s="57"/>
      <c r="Z85" s="58"/>
      <c r="AA85" s="58"/>
      <c r="AB85" s="202"/>
      <c r="AC85" s="311">
        <f t="shared" si="53"/>
        <v>291</v>
      </c>
      <c r="AD85" s="622">
        <v>291</v>
      </c>
      <c r="AE85" s="622" t="s">
        <v>3</v>
      </c>
      <c r="AF85" s="622" t="s">
        <v>3</v>
      </c>
      <c r="AG85" s="622"/>
      <c r="AH85" s="148" t="s">
        <v>3</v>
      </c>
      <c r="AI85" s="154" t="s">
        <v>3</v>
      </c>
      <c r="AJ85" s="155"/>
      <c r="AK85" s="159">
        <f t="shared" si="54"/>
        <v>0</v>
      </c>
      <c r="AL85" s="154"/>
      <c r="AM85" s="176"/>
      <c r="AN85" s="753" t="s">
        <v>1251</v>
      </c>
      <c r="AO85" s="9"/>
      <c r="AP85" s="9"/>
      <c r="AQ85" s="683"/>
      <c r="AR85" s="44">
        <v>2</v>
      </c>
      <c r="AT85" s="1"/>
    </row>
    <row r="86" spans="1:46" s="44" customFormat="1">
      <c r="A86" s="1">
        <v>2</v>
      </c>
      <c r="B86" s="337" t="str">
        <f t="shared" ref="B86:B87" si="61">B85</f>
        <v>区中央部</v>
      </c>
      <c r="C86" s="437" t="str">
        <f t="shared" ref="C86:C87" si="62">C85</f>
        <v>港区</v>
      </c>
      <c r="D86" s="297"/>
      <c r="E86" s="573"/>
      <c r="F86" s="361" t="s">
        <v>25</v>
      </c>
      <c r="G86" s="690"/>
      <c r="H86" s="109" t="s">
        <v>628</v>
      </c>
      <c r="I86" s="82"/>
      <c r="J86" s="82"/>
      <c r="K86" s="82"/>
      <c r="L86" s="82" t="s">
        <v>629</v>
      </c>
      <c r="M86" s="124" t="s">
        <v>629</v>
      </c>
      <c r="N86" s="82" t="s">
        <v>630</v>
      </c>
      <c r="O86" s="82"/>
      <c r="P86" s="82"/>
      <c r="Q86" s="82"/>
      <c r="R86" s="82" t="s">
        <v>635</v>
      </c>
      <c r="S86" s="82" t="s">
        <v>652</v>
      </c>
      <c r="T86" s="82"/>
      <c r="U86" s="82"/>
      <c r="V86" s="102"/>
      <c r="W86" s="53">
        <f>SUM(X86:AB86)</f>
        <v>291</v>
      </c>
      <c r="X86" s="54">
        <v>291</v>
      </c>
      <c r="Y86" s="55"/>
      <c r="Z86" s="54"/>
      <c r="AA86" s="54"/>
      <c r="AB86" s="203"/>
      <c r="AC86" s="318">
        <f t="shared" si="53"/>
        <v>291</v>
      </c>
      <c r="AD86" s="593">
        <v>291</v>
      </c>
      <c r="AE86" s="593"/>
      <c r="AF86" s="593"/>
      <c r="AG86" s="593"/>
      <c r="AH86" s="519"/>
      <c r="AI86" s="519"/>
      <c r="AJ86" s="601"/>
      <c r="AK86" s="160">
        <f t="shared" si="54"/>
        <v>33</v>
      </c>
      <c r="AL86" s="79">
        <v>33</v>
      </c>
      <c r="AM86" s="177">
        <v>0</v>
      </c>
      <c r="AN86" s="787"/>
      <c r="AO86" s="652"/>
      <c r="AP86" s="663"/>
      <c r="AQ86" s="683"/>
      <c r="AT86" s="1"/>
    </row>
    <row r="87" spans="1:46" s="44" customFormat="1" ht="18.600000000000001" customHeight="1" thickBot="1">
      <c r="A87" s="1">
        <v>3</v>
      </c>
      <c r="B87" s="337" t="str">
        <f t="shared" si="61"/>
        <v>区中央部</v>
      </c>
      <c r="C87" s="437" t="str">
        <f t="shared" si="62"/>
        <v>港区</v>
      </c>
      <c r="D87" s="637"/>
      <c r="E87" s="400"/>
      <c r="F87" s="361" t="s">
        <v>25</v>
      </c>
      <c r="G87" s="690"/>
      <c r="H87" s="121" t="s">
        <v>628</v>
      </c>
      <c r="I87" s="71"/>
      <c r="J87" s="71"/>
      <c r="K87" s="71"/>
      <c r="L87" s="71" t="s">
        <v>629</v>
      </c>
      <c r="M87" s="122" t="s">
        <v>629</v>
      </c>
      <c r="N87" s="71" t="s">
        <v>630</v>
      </c>
      <c r="O87" s="71"/>
      <c r="P87" s="71"/>
      <c r="Q87" s="71"/>
      <c r="R87" s="71" t="s">
        <v>635</v>
      </c>
      <c r="S87" s="71" t="s">
        <v>652</v>
      </c>
      <c r="T87" s="71" t="s">
        <v>1184</v>
      </c>
      <c r="U87" s="71"/>
      <c r="V87" s="123" t="s">
        <v>1184</v>
      </c>
      <c r="W87" s="59"/>
      <c r="X87" s="60"/>
      <c r="Y87" s="61"/>
      <c r="Z87" s="60"/>
      <c r="AA87" s="60"/>
      <c r="AB87" s="204"/>
      <c r="AC87" s="319">
        <f t="shared" si="53"/>
        <v>291</v>
      </c>
      <c r="AD87" s="594">
        <v>291</v>
      </c>
      <c r="AE87" s="594" t="s">
        <v>3</v>
      </c>
      <c r="AF87" s="594" t="s">
        <v>3</v>
      </c>
      <c r="AG87" s="594" t="s">
        <v>3</v>
      </c>
      <c r="AH87" s="520" t="s">
        <v>3</v>
      </c>
      <c r="AI87" s="520" t="s">
        <v>3</v>
      </c>
      <c r="AJ87" s="520" t="s">
        <v>3</v>
      </c>
      <c r="AK87" s="161">
        <f t="shared" si="54"/>
        <v>0</v>
      </c>
      <c r="AL87" s="81"/>
      <c r="AM87" s="178"/>
      <c r="AN87" s="788"/>
      <c r="AO87" s="652"/>
      <c r="AP87" s="663"/>
      <c r="AQ87" s="683"/>
      <c r="AT87" s="1"/>
    </row>
    <row r="88" spans="1:46" s="44" customFormat="1">
      <c r="A88" s="1">
        <v>1</v>
      </c>
      <c r="B88" s="10" t="s">
        <v>1</v>
      </c>
      <c r="C88" s="306" t="s">
        <v>20</v>
      </c>
      <c r="D88" s="298"/>
      <c r="E88" s="298" t="s">
        <v>1109</v>
      </c>
      <c r="F88" s="508" t="s">
        <v>605</v>
      </c>
      <c r="G88" s="699">
        <v>11301036</v>
      </c>
      <c r="H88" s="114"/>
      <c r="I88" s="115"/>
      <c r="J88" s="115"/>
      <c r="K88" s="115"/>
      <c r="L88" s="115"/>
      <c r="M88" s="116"/>
      <c r="N88" s="117"/>
      <c r="O88" s="118"/>
      <c r="P88" s="117"/>
      <c r="Q88" s="117"/>
      <c r="R88" s="117"/>
      <c r="S88" s="117"/>
      <c r="T88" s="117"/>
      <c r="U88" s="119"/>
      <c r="V88" s="120"/>
      <c r="W88" s="201"/>
      <c r="X88" s="56"/>
      <c r="Y88" s="57"/>
      <c r="Z88" s="58"/>
      <c r="AA88" s="58"/>
      <c r="AB88" s="202"/>
      <c r="AC88" s="311">
        <f t="shared" si="53"/>
        <v>74</v>
      </c>
      <c r="AD88" s="622">
        <v>6</v>
      </c>
      <c r="AE88" s="622">
        <v>68</v>
      </c>
      <c r="AF88" s="622" t="s">
        <v>3</v>
      </c>
      <c r="AG88" s="622"/>
      <c r="AH88" s="592" t="s">
        <v>3</v>
      </c>
      <c r="AI88" s="599" t="s">
        <v>3</v>
      </c>
      <c r="AJ88" s="600"/>
      <c r="AK88" s="159">
        <f t="shared" si="54"/>
        <v>0</v>
      </c>
      <c r="AL88" s="154"/>
      <c r="AM88" s="176"/>
      <c r="AN88" s="713" t="s">
        <v>1110</v>
      </c>
      <c r="AO88" s="643"/>
      <c r="AP88" s="526"/>
      <c r="AQ88" s="683">
        <v>1</v>
      </c>
      <c r="AT88" s="1"/>
    </row>
    <row r="89" spans="1:46" s="44" customFormat="1">
      <c r="A89" s="1">
        <v>2</v>
      </c>
      <c r="B89" s="337" t="str">
        <f t="shared" ref="B89:B90" si="63">B88</f>
        <v>区中央部</v>
      </c>
      <c r="C89" s="437" t="str">
        <f t="shared" ref="C89:C90" si="64">C88</f>
        <v>港区</v>
      </c>
      <c r="D89" s="297"/>
      <c r="E89" s="573"/>
      <c r="F89" s="361" t="s">
        <v>605</v>
      </c>
      <c r="G89" s="690"/>
      <c r="H89" s="109"/>
      <c r="I89" s="82"/>
      <c r="J89" s="82"/>
      <c r="K89" s="82"/>
      <c r="L89" s="82"/>
      <c r="M89" s="124" t="s">
        <v>629</v>
      </c>
      <c r="N89" s="82"/>
      <c r="O89" s="82"/>
      <c r="P89" s="82"/>
      <c r="Q89" s="82"/>
      <c r="R89" s="82"/>
      <c r="S89" s="82"/>
      <c r="T89" s="82" t="s">
        <v>629</v>
      </c>
      <c r="U89" s="82"/>
      <c r="V89" s="102"/>
      <c r="W89" s="53">
        <f>SUM(X89:AB89)</f>
        <v>74</v>
      </c>
      <c r="X89" s="54">
        <v>74</v>
      </c>
      <c r="Y89" s="55"/>
      <c r="Z89" s="54"/>
      <c r="AA89" s="54"/>
      <c r="AB89" s="203"/>
      <c r="AC89" s="318">
        <f t="shared" si="53"/>
        <v>74</v>
      </c>
      <c r="AD89" s="593">
        <v>6</v>
      </c>
      <c r="AE89" s="593">
        <v>68</v>
      </c>
      <c r="AF89" s="593"/>
      <c r="AG89" s="593"/>
      <c r="AH89" s="519"/>
      <c r="AI89" s="519"/>
      <c r="AJ89" s="601"/>
      <c r="AK89" s="160">
        <f t="shared" si="54"/>
        <v>0</v>
      </c>
      <c r="AL89" s="79" t="s">
        <v>3</v>
      </c>
      <c r="AM89" s="177" t="s">
        <v>3</v>
      </c>
      <c r="AN89" s="711"/>
      <c r="AO89" s="652"/>
      <c r="AP89" s="663"/>
      <c r="AQ89" s="683"/>
      <c r="AT89" s="1"/>
    </row>
    <row r="90" spans="1:46" s="44" customFormat="1" ht="18.600000000000001" customHeight="1" thickBot="1">
      <c r="A90" s="1">
        <v>3</v>
      </c>
      <c r="B90" s="337" t="str">
        <f t="shared" si="63"/>
        <v>区中央部</v>
      </c>
      <c r="C90" s="437" t="str">
        <f t="shared" si="64"/>
        <v>港区</v>
      </c>
      <c r="D90" s="637"/>
      <c r="E90" s="400"/>
      <c r="F90" s="361" t="s">
        <v>605</v>
      </c>
      <c r="G90" s="690"/>
      <c r="H90" s="121"/>
      <c r="I90" s="71"/>
      <c r="J90" s="71"/>
      <c r="K90" s="71"/>
      <c r="L90" s="71" t="s">
        <v>629</v>
      </c>
      <c r="M90" s="122" t="s">
        <v>629</v>
      </c>
      <c r="N90" s="71"/>
      <c r="O90" s="71"/>
      <c r="P90" s="71"/>
      <c r="Q90" s="71"/>
      <c r="R90" s="71"/>
      <c r="S90" s="71"/>
      <c r="T90" s="71" t="s">
        <v>629</v>
      </c>
      <c r="U90" s="71"/>
      <c r="V90" s="123"/>
      <c r="W90" s="59"/>
      <c r="X90" s="60"/>
      <c r="Y90" s="61"/>
      <c r="Z90" s="60"/>
      <c r="AA90" s="60"/>
      <c r="AB90" s="204"/>
      <c r="AC90" s="319">
        <f t="shared" si="53"/>
        <v>74</v>
      </c>
      <c r="AD90" s="594">
        <v>6</v>
      </c>
      <c r="AE90" s="594">
        <v>68</v>
      </c>
      <c r="AF90" s="594" t="s">
        <v>3</v>
      </c>
      <c r="AG90" s="594" t="s">
        <v>3</v>
      </c>
      <c r="AH90" s="520" t="s">
        <v>3</v>
      </c>
      <c r="AI90" s="520" t="s">
        <v>3</v>
      </c>
      <c r="AJ90" s="520" t="s">
        <v>3</v>
      </c>
      <c r="AK90" s="161">
        <f t="shared" si="54"/>
        <v>0</v>
      </c>
      <c r="AL90" s="81"/>
      <c r="AM90" s="178"/>
      <c r="AN90" s="712"/>
      <c r="AO90" s="652"/>
      <c r="AP90" s="663"/>
      <c r="AQ90" s="683"/>
      <c r="AT90" s="1"/>
    </row>
    <row r="91" spans="1:46" s="44" customFormat="1">
      <c r="A91" s="1">
        <v>1</v>
      </c>
      <c r="B91" s="10" t="s">
        <v>1</v>
      </c>
      <c r="C91" s="306" t="s">
        <v>20</v>
      </c>
      <c r="D91" s="298"/>
      <c r="E91" s="298" t="s">
        <v>963</v>
      </c>
      <c r="F91" s="508" t="s">
        <v>26</v>
      </c>
      <c r="G91" s="699">
        <v>11301037</v>
      </c>
      <c r="H91" s="114"/>
      <c r="I91" s="115"/>
      <c r="J91" s="115"/>
      <c r="K91" s="115"/>
      <c r="L91" s="115"/>
      <c r="M91" s="116"/>
      <c r="N91" s="117"/>
      <c r="O91" s="118"/>
      <c r="P91" s="117"/>
      <c r="Q91" s="117"/>
      <c r="R91" s="117"/>
      <c r="S91" s="117"/>
      <c r="T91" s="117"/>
      <c r="U91" s="119"/>
      <c r="V91" s="120"/>
      <c r="W91" s="201"/>
      <c r="X91" s="56"/>
      <c r="Y91" s="57"/>
      <c r="Z91" s="58"/>
      <c r="AA91" s="58"/>
      <c r="AB91" s="202"/>
      <c r="AC91" s="311">
        <f>SUM(AD91:AJ91)</f>
        <v>243</v>
      </c>
      <c r="AD91" s="622" t="s">
        <v>3</v>
      </c>
      <c r="AE91" s="622">
        <v>191</v>
      </c>
      <c r="AF91" s="622">
        <v>52</v>
      </c>
      <c r="AG91" s="622"/>
      <c r="AH91" s="148" t="s">
        <v>3</v>
      </c>
      <c r="AI91" s="154" t="s">
        <v>3</v>
      </c>
      <c r="AJ91" s="155"/>
      <c r="AK91" s="159">
        <f t="shared" si="54"/>
        <v>0</v>
      </c>
      <c r="AL91" s="154"/>
      <c r="AM91" s="176"/>
      <c r="AN91" s="713" t="s">
        <v>1138</v>
      </c>
      <c r="AO91" s="9"/>
      <c r="AP91" s="9"/>
      <c r="AQ91" s="683">
        <v>2</v>
      </c>
      <c r="AT91" s="1"/>
    </row>
    <row r="92" spans="1:46" s="44" customFormat="1">
      <c r="A92" s="1">
        <v>2</v>
      </c>
      <c r="B92" s="337" t="str">
        <f t="shared" ref="B92:B93" si="65">B91</f>
        <v>区中央部</v>
      </c>
      <c r="C92" s="437" t="str">
        <f t="shared" ref="C92:C93" si="66">C91</f>
        <v>港区</v>
      </c>
      <c r="D92" s="297"/>
      <c r="E92" s="573"/>
      <c r="F92" s="361" t="s">
        <v>26</v>
      </c>
      <c r="G92" s="690"/>
      <c r="H92" s="109" t="s">
        <v>686</v>
      </c>
      <c r="I92" s="82"/>
      <c r="J92" s="82"/>
      <c r="K92" s="82"/>
      <c r="L92" s="82" t="s">
        <v>629</v>
      </c>
      <c r="M92" s="124" t="s">
        <v>629</v>
      </c>
      <c r="N92" s="82" t="s">
        <v>634</v>
      </c>
      <c r="O92" s="82"/>
      <c r="P92" s="82"/>
      <c r="Q92" s="82"/>
      <c r="R92" s="82"/>
      <c r="S92" s="82" t="s">
        <v>629</v>
      </c>
      <c r="T92" s="82"/>
      <c r="U92" s="82"/>
      <c r="V92" s="102"/>
      <c r="W92" s="53">
        <f>SUM(X92:AB92)</f>
        <v>329</v>
      </c>
      <c r="X92" s="54">
        <v>329</v>
      </c>
      <c r="Y92" s="55"/>
      <c r="Z92" s="54"/>
      <c r="AA92" s="54"/>
      <c r="AB92" s="203"/>
      <c r="AC92" s="318">
        <f>SUM(AD92:AJ92)</f>
        <v>329</v>
      </c>
      <c r="AD92" s="593"/>
      <c r="AE92" s="593">
        <v>231</v>
      </c>
      <c r="AF92" s="593">
        <v>38</v>
      </c>
      <c r="AG92" s="593"/>
      <c r="AH92" s="519">
        <v>60</v>
      </c>
      <c r="AI92" s="519"/>
      <c r="AJ92" s="601"/>
      <c r="AK92" s="160">
        <f t="shared" si="54"/>
        <v>0</v>
      </c>
      <c r="AL92" s="79" t="s">
        <v>3</v>
      </c>
      <c r="AM92" s="177" t="s">
        <v>3</v>
      </c>
      <c r="AN92" s="711"/>
      <c r="AO92" s="652"/>
      <c r="AP92" s="663"/>
      <c r="AQ92" s="683"/>
      <c r="AT92" s="1"/>
    </row>
    <row r="93" spans="1:46" s="44" customFormat="1" ht="18.600000000000001" customHeight="1" thickBot="1">
      <c r="A93" s="1">
        <v>3</v>
      </c>
      <c r="B93" s="337" t="str">
        <f t="shared" si="65"/>
        <v>区中央部</v>
      </c>
      <c r="C93" s="437" t="str">
        <f t="shared" si="66"/>
        <v>港区</v>
      </c>
      <c r="D93" s="637"/>
      <c r="E93" s="400"/>
      <c r="F93" s="361" t="s">
        <v>26</v>
      </c>
      <c r="G93" s="690"/>
      <c r="H93" s="121" t="s">
        <v>686</v>
      </c>
      <c r="I93" s="71"/>
      <c r="J93" s="71"/>
      <c r="K93" s="71"/>
      <c r="L93" s="71" t="s">
        <v>629</v>
      </c>
      <c r="M93" s="122" t="s">
        <v>629</v>
      </c>
      <c r="N93" s="71" t="s">
        <v>634</v>
      </c>
      <c r="O93" s="71"/>
      <c r="P93" s="71"/>
      <c r="Q93" s="71"/>
      <c r="R93" s="71"/>
      <c r="S93" s="71" t="s">
        <v>629</v>
      </c>
      <c r="T93" s="71"/>
      <c r="U93" s="71"/>
      <c r="V93" s="123"/>
      <c r="W93" s="59"/>
      <c r="X93" s="60"/>
      <c r="Y93" s="61"/>
      <c r="Z93" s="60"/>
      <c r="AA93" s="60"/>
      <c r="AB93" s="204"/>
      <c r="AC93" s="318">
        <f>SUM(AD93:AJ93)</f>
        <v>329</v>
      </c>
      <c r="AD93" s="594"/>
      <c r="AE93" s="594">
        <v>269</v>
      </c>
      <c r="AF93" s="594"/>
      <c r="AG93" s="594"/>
      <c r="AH93" s="520">
        <v>60</v>
      </c>
      <c r="AI93" s="520" t="s">
        <v>3</v>
      </c>
      <c r="AJ93" s="520" t="s">
        <v>3</v>
      </c>
      <c r="AK93" s="161">
        <f t="shared" si="54"/>
        <v>0</v>
      </c>
      <c r="AL93" s="81"/>
      <c r="AM93" s="178"/>
      <c r="AN93" s="712"/>
      <c r="AO93" s="652"/>
      <c r="AP93" s="663"/>
      <c r="AQ93" s="683"/>
      <c r="AT93" s="1"/>
    </row>
    <row r="94" spans="1:46" s="44" customFormat="1">
      <c r="A94" s="1">
        <v>1</v>
      </c>
      <c r="B94" s="10" t="s">
        <v>1</v>
      </c>
      <c r="C94" s="306" t="s">
        <v>20</v>
      </c>
      <c r="D94" s="298" t="s">
        <v>667</v>
      </c>
      <c r="E94" s="298" t="s">
        <v>938</v>
      </c>
      <c r="F94" s="508" t="s">
        <v>27</v>
      </c>
      <c r="G94" s="699">
        <v>11301038</v>
      </c>
      <c r="H94" s="114"/>
      <c r="I94" s="115"/>
      <c r="J94" s="115"/>
      <c r="K94" s="115"/>
      <c r="L94" s="115"/>
      <c r="M94" s="116"/>
      <c r="N94" s="117"/>
      <c r="O94" s="118"/>
      <c r="P94" s="117"/>
      <c r="Q94" s="117"/>
      <c r="R94" s="117"/>
      <c r="S94" s="117"/>
      <c r="T94" s="117"/>
      <c r="U94" s="119"/>
      <c r="V94" s="120"/>
      <c r="W94" s="201"/>
      <c r="X94" s="56"/>
      <c r="Y94" s="57"/>
      <c r="Z94" s="58"/>
      <c r="AA94" s="58"/>
      <c r="AB94" s="202"/>
      <c r="AC94" s="311">
        <f t="shared" si="53"/>
        <v>135</v>
      </c>
      <c r="AD94" s="622"/>
      <c r="AE94" s="622">
        <v>104</v>
      </c>
      <c r="AF94" s="622" t="s">
        <v>3</v>
      </c>
      <c r="AG94" s="622"/>
      <c r="AH94" s="509">
        <v>31</v>
      </c>
      <c r="AI94" s="154" t="s">
        <v>3</v>
      </c>
      <c r="AJ94" s="155"/>
      <c r="AK94" s="159">
        <f t="shared" si="54"/>
        <v>0</v>
      </c>
      <c r="AL94" s="154"/>
      <c r="AM94" s="176"/>
      <c r="AN94" s="710"/>
      <c r="AO94" s="9"/>
      <c r="AP94" s="9"/>
      <c r="AQ94" s="683"/>
      <c r="AT94" s="1"/>
    </row>
    <row r="95" spans="1:46" s="44" customFormat="1">
      <c r="A95" s="1">
        <v>2</v>
      </c>
      <c r="B95" s="337" t="str">
        <f t="shared" ref="B95:B96" si="67">B94</f>
        <v>区中央部</v>
      </c>
      <c r="C95" s="437" t="str">
        <f t="shared" ref="C95:C96" si="68">C94</f>
        <v>港区</v>
      </c>
      <c r="D95" s="297"/>
      <c r="E95" s="573"/>
      <c r="F95" s="361" t="s">
        <v>27</v>
      </c>
      <c r="G95" s="690"/>
      <c r="H95" s="109"/>
      <c r="I95" s="82"/>
      <c r="J95" s="82"/>
      <c r="K95" s="82"/>
      <c r="L95" s="82"/>
      <c r="M95" s="124"/>
      <c r="N95" s="82"/>
      <c r="O95" s="82"/>
      <c r="P95" s="82"/>
      <c r="Q95" s="82"/>
      <c r="R95" s="82"/>
      <c r="S95" s="82"/>
      <c r="T95" s="82"/>
      <c r="U95" s="82"/>
      <c r="V95" s="102"/>
      <c r="W95" s="53">
        <f>SUM(X95:AB95)</f>
        <v>122</v>
      </c>
      <c r="X95" s="54">
        <v>122</v>
      </c>
      <c r="Y95" s="55"/>
      <c r="Z95" s="54"/>
      <c r="AA95" s="54"/>
      <c r="AB95" s="203"/>
      <c r="AC95" s="748">
        <f t="shared" si="53"/>
        <v>122</v>
      </c>
      <c r="AD95" s="593" t="s">
        <v>3</v>
      </c>
      <c r="AE95" s="593">
        <v>122</v>
      </c>
      <c r="AF95" s="593"/>
      <c r="AG95" s="593"/>
      <c r="AH95" s="519"/>
      <c r="AI95" s="519"/>
      <c r="AJ95" s="601"/>
      <c r="AK95" s="160">
        <f t="shared" si="54"/>
        <v>16</v>
      </c>
      <c r="AL95" s="79">
        <v>10</v>
      </c>
      <c r="AM95" s="177">
        <v>6</v>
      </c>
      <c r="AN95" s="711"/>
      <c r="AO95" s="652"/>
      <c r="AP95" s="663"/>
      <c r="AQ95" s="683"/>
      <c r="AT95" s="1"/>
    </row>
    <row r="96" spans="1:46" s="44" customFormat="1" ht="18.600000000000001" customHeight="1" thickBot="1">
      <c r="A96" s="1">
        <v>3</v>
      </c>
      <c r="B96" s="337" t="str">
        <f t="shared" si="67"/>
        <v>区中央部</v>
      </c>
      <c r="C96" s="437" t="str">
        <f t="shared" si="68"/>
        <v>港区</v>
      </c>
      <c r="D96" s="637"/>
      <c r="E96" s="400"/>
      <c r="F96" s="361" t="s">
        <v>27</v>
      </c>
      <c r="G96" s="690"/>
      <c r="H96" s="121"/>
      <c r="I96" s="71"/>
      <c r="J96" s="71"/>
      <c r="K96" s="71"/>
      <c r="L96" s="71"/>
      <c r="M96" s="122"/>
      <c r="N96" s="71"/>
      <c r="O96" s="71"/>
      <c r="P96" s="71"/>
      <c r="Q96" s="71"/>
      <c r="R96" s="71"/>
      <c r="S96" s="71"/>
      <c r="T96" s="71"/>
      <c r="U96" s="71"/>
      <c r="V96" s="123"/>
      <c r="W96" s="59"/>
      <c r="X96" s="60"/>
      <c r="Y96" s="61"/>
      <c r="Z96" s="60"/>
      <c r="AA96" s="60"/>
      <c r="AB96" s="204"/>
      <c r="AC96" s="319">
        <f t="shared" si="53"/>
        <v>122</v>
      </c>
      <c r="AD96" s="594" t="s">
        <v>3</v>
      </c>
      <c r="AE96" s="594">
        <v>122</v>
      </c>
      <c r="AF96" s="594" t="s">
        <v>3</v>
      </c>
      <c r="AG96" s="594" t="s">
        <v>3</v>
      </c>
      <c r="AH96" s="520" t="s">
        <v>3</v>
      </c>
      <c r="AI96" s="520" t="s">
        <v>3</v>
      </c>
      <c r="AJ96" s="520" t="s">
        <v>3</v>
      </c>
      <c r="AK96" s="161">
        <f t="shared" si="54"/>
        <v>0</v>
      </c>
      <c r="AL96" s="81"/>
      <c r="AM96" s="178"/>
      <c r="AN96" s="712"/>
      <c r="AO96" s="652"/>
      <c r="AP96" s="663"/>
      <c r="AQ96" s="683"/>
      <c r="AT96" s="1"/>
    </row>
    <row r="97" spans="1:46" s="44" customFormat="1">
      <c r="A97" s="1">
        <v>1</v>
      </c>
      <c r="B97" s="10" t="s">
        <v>1</v>
      </c>
      <c r="C97" s="306" t="s">
        <v>20</v>
      </c>
      <c r="D97" s="298" t="s">
        <v>667</v>
      </c>
      <c r="E97" s="298" t="s">
        <v>941</v>
      </c>
      <c r="F97" s="508" t="s">
        <v>28</v>
      </c>
      <c r="G97" s="699">
        <v>11301039</v>
      </c>
      <c r="H97" s="114"/>
      <c r="I97" s="115"/>
      <c r="J97" s="115"/>
      <c r="K97" s="115"/>
      <c r="L97" s="115"/>
      <c r="M97" s="116"/>
      <c r="N97" s="117"/>
      <c r="O97" s="118"/>
      <c r="P97" s="117"/>
      <c r="Q97" s="117"/>
      <c r="R97" s="117"/>
      <c r="S97" s="117"/>
      <c r="T97" s="117"/>
      <c r="U97" s="119"/>
      <c r="V97" s="120"/>
      <c r="W97" s="201"/>
      <c r="X97" s="56"/>
      <c r="Y97" s="57"/>
      <c r="Z97" s="58"/>
      <c r="AA97" s="58"/>
      <c r="AB97" s="202"/>
      <c r="AC97" s="311">
        <f t="shared" ref="AC97:AC99" si="69">SUM(AD97:AJ97)</f>
        <v>860</v>
      </c>
      <c r="AD97" s="622">
        <v>860</v>
      </c>
      <c r="AE97" s="622" t="s">
        <v>3</v>
      </c>
      <c r="AF97" s="622" t="s">
        <v>3</v>
      </c>
      <c r="AG97" s="622"/>
      <c r="AH97" s="148" t="s">
        <v>3</v>
      </c>
      <c r="AI97" s="154" t="s">
        <v>3</v>
      </c>
      <c r="AJ97" s="155"/>
      <c r="AK97" s="159">
        <f t="shared" ref="AK97:AK99" si="70">SUM(AL97:AM97)</f>
        <v>0</v>
      </c>
      <c r="AL97" s="154"/>
      <c r="AM97" s="176"/>
      <c r="AN97" s="710"/>
      <c r="AO97" s="9"/>
      <c r="AP97" s="9"/>
      <c r="AQ97" s="683"/>
      <c r="AT97" s="1"/>
    </row>
    <row r="98" spans="1:46" s="44" customFormat="1">
      <c r="A98" s="1">
        <v>2</v>
      </c>
      <c r="B98" s="337" t="str">
        <f t="shared" ref="B98:B99" si="71">B97</f>
        <v>区中央部</v>
      </c>
      <c r="C98" s="437" t="str">
        <f t="shared" ref="C98:C99" si="72">C97</f>
        <v>港区</v>
      </c>
      <c r="D98" s="297"/>
      <c r="E98" s="573"/>
      <c r="F98" s="361" t="s">
        <v>28</v>
      </c>
      <c r="G98" s="690"/>
      <c r="H98" s="109" t="s">
        <v>633</v>
      </c>
      <c r="I98" s="82"/>
      <c r="J98" s="82" t="s">
        <v>629</v>
      </c>
      <c r="K98" s="82"/>
      <c r="L98" s="82" t="s">
        <v>629</v>
      </c>
      <c r="M98" s="124" t="s">
        <v>629</v>
      </c>
      <c r="N98" s="82" t="s">
        <v>634</v>
      </c>
      <c r="O98" s="82"/>
      <c r="P98" s="82" t="s">
        <v>636</v>
      </c>
      <c r="Q98" s="82"/>
      <c r="R98" s="82" t="s">
        <v>921</v>
      </c>
      <c r="S98" s="82" t="s">
        <v>652</v>
      </c>
      <c r="T98" s="82" t="s">
        <v>629</v>
      </c>
      <c r="U98" s="82"/>
      <c r="V98" s="102"/>
      <c r="W98" s="53">
        <f>SUM(X98:AB98)</f>
        <v>819</v>
      </c>
      <c r="X98" s="54">
        <v>817</v>
      </c>
      <c r="Y98" s="55"/>
      <c r="Z98" s="54"/>
      <c r="AA98" s="54">
        <v>2</v>
      </c>
      <c r="AB98" s="203"/>
      <c r="AC98" s="318">
        <f t="shared" si="69"/>
        <v>817</v>
      </c>
      <c r="AD98" s="593">
        <v>742</v>
      </c>
      <c r="AE98" s="593">
        <v>75</v>
      </c>
      <c r="AF98" s="593"/>
      <c r="AG98" s="593"/>
      <c r="AH98" s="519"/>
      <c r="AI98" s="519"/>
      <c r="AJ98" s="601"/>
      <c r="AK98" s="160">
        <f t="shared" si="70"/>
        <v>0</v>
      </c>
      <c r="AL98" s="79"/>
      <c r="AM98" s="177"/>
      <c r="AN98" s="711"/>
      <c r="AO98" s="652"/>
      <c r="AP98" s="663">
        <v>2</v>
      </c>
      <c r="AQ98" s="683"/>
      <c r="AT98" s="1"/>
    </row>
    <row r="99" spans="1:46" s="44" customFormat="1" ht="18.600000000000001" customHeight="1" thickBot="1">
      <c r="A99" s="1">
        <v>3</v>
      </c>
      <c r="B99" s="337" t="str">
        <f t="shared" si="71"/>
        <v>区中央部</v>
      </c>
      <c r="C99" s="437" t="str">
        <f t="shared" si="72"/>
        <v>港区</v>
      </c>
      <c r="D99" s="637"/>
      <c r="E99" s="400"/>
      <c r="F99" s="361" t="s">
        <v>28</v>
      </c>
      <c r="G99" s="690"/>
      <c r="H99" s="121" t="s">
        <v>633</v>
      </c>
      <c r="I99" s="71" t="s">
        <v>629</v>
      </c>
      <c r="J99" s="71" t="s">
        <v>629</v>
      </c>
      <c r="K99" s="71" t="s">
        <v>629</v>
      </c>
      <c r="L99" s="71" t="s">
        <v>629</v>
      </c>
      <c r="M99" s="122" t="s">
        <v>629</v>
      </c>
      <c r="N99" s="71" t="s">
        <v>634</v>
      </c>
      <c r="O99" s="71"/>
      <c r="P99" s="71" t="s">
        <v>636</v>
      </c>
      <c r="Q99" s="71"/>
      <c r="R99" s="71" t="s">
        <v>921</v>
      </c>
      <c r="S99" s="71" t="s">
        <v>652</v>
      </c>
      <c r="T99" s="71" t="s">
        <v>629</v>
      </c>
      <c r="U99" s="71"/>
      <c r="V99" s="123"/>
      <c r="W99" s="59"/>
      <c r="X99" s="60"/>
      <c r="Y99" s="61"/>
      <c r="Z99" s="60"/>
      <c r="AA99" s="60"/>
      <c r="AB99" s="204"/>
      <c r="AC99" s="319">
        <f t="shared" si="69"/>
        <v>817</v>
      </c>
      <c r="AD99" s="594">
        <v>742</v>
      </c>
      <c r="AE99" s="594">
        <v>75</v>
      </c>
      <c r="AF99" s="594" t="s">
        <v>3</v>
      </c>
      <c r="AG99" s="594" t="s">
        <v>3</v>
      </c>
      <c r="AH99" s="520" t="s">
        <v>3</v>
      </c>
      <c r="AI99" s="520" t="s">
        <v>3</v>
      </c>
      <c r="AJ99" s="520" t="s">
        <v>3</v>
      </c>
      <c r="AK99" s="161">
        <f t="shared" si="70"/>
        <v>0</v>
      </c>
      <c r="AL99" s="81"/>
      <c r="AM99" s="178"/>
      <c r="AN99" s="712"/>
      <c r="AO99" s="652"/>
      <c r="AP99" s="663"/>
      <c r="AQ99" s="683"/>
      <c r="AT99" s="1"/>
    </row>
    <row r="100" spans="1:46" s="44" customFormat="1">
      <c r="A100" s="1">
        <v>1</v>
      </c>
      <c r="B100" s="10" t="s">
        <v>1</v>
      </c>
      <c r="C100" s="306" t="s">
        <v>30</v>
      </c>
      <c r="D100" s="298" t="s">
        <v>667</v>
      </c>
      <c r="E100" s="298" t="s">
        <v>1022</v>
      </c>
      <c r="F100" s="735" t="s">
        <v>1212</v>
      </c>
      <c r="G100" s="699">
        <v>11304013</v>
      </c>
      <c r="H100" s="114"/>
      <c r="I100" s="115"/>
      <c r="J100" s="115"/>
      <c r="K100" s="115"/>
      <c r="L100" s="115"/>
      <c r="M100" s="116"/>
      <c r="N100" s="117"/>
      <c r="O100" s="118"/>
      <c r="P100" s="117"/>
      <c r="Q100" s="117"/>
      <c r="R100" s="117"/>
      <c r="S100" s="117"/>
      <c r="T100" s="117"/>
      <c r="U100" s="119"/>
      <c r="V100" s="120"/>
      <c r="W100" s="201"/>
      <c r="X100" s="56"/>
      <c r="Y100" s="57"/>
      <c r="Z100" s="58"/>
      <c r="AA100" s="58"/>
      <c r="AB100" s="202"/>
      <c r="AC100" s="311">
        <f>SUM(AD100:AJ100)</f>
        <v>785</v>
      </c>
      <c r="AD100" s="622">
        <v>152</v>
      </c>
      <c r="AE100" s="622">
        <v>633</v>
      </c>
      <c r="AF100" s="622" t="s">
        <v>3</v>
      </c>
      <c r="AG100" s="622"/>
      <c r="AH100" s="148" t="s">
        <v>3</v>
      </c>
      <c r="AI100" s="154" t="s">
        <v>3</v>
      </c>
      <c r="AJ100" s="155"/>
      <c r="AK100" s="159">
        <f t="shared" ref="AK100:AK102" si="73">SUM(AL100:AM100)</f>
        <v>0</v>
      </c>
      <c r="AL100" s="154"/>
      <c r="AM100" s="176"/>
      <c r="AN100" s="753" t="s">
        <v>1250</v>
      </c>
      <c r="AO100" s="9"/>
      <c r="AP100" s="9"/>
      <c r="AQ100" s="683"/>
      <c r="AT100" s="1"/>
    </row>
    <row r="101" spans="1:46" s="44" customFormat="1">
      <c r="A101" s="1">
        <v>2</v>
      </c>
      <c r="B101" s="337" t="str">
        <f t="shared" ref="B101:B102" si="74">B100</f>
        <v>区中央部</v>
      </c>
      <c r="C101" s="437" t="str">
        <f t="shared" ref="C101:C102" si="75">C100</f>
        <v>文京区</v>
      </c>
      <c r="D101" s="297"/>
      <c r="E101" s="573"/>
      <c r="F101" s="361" t="s">
        <v>29</v>
      </c>
      <c r="G101" s="690"/>
      <c r="H101" s="109" t="s">
        <v>633</v>
      </c>
      <c r="I101" s="82"/>
      <c r="J101" s="82"/>
      <c r="K101" s="82"/>
      <c r="L101" s="82" t="s">
        <v>629</v>
      </c>
      <c r="M101" s="124" t="s">
        <v>629</v>
      </c>
      <c r="N101" s="82" t="s">
        <v>634</v>
      </c>
      <c r="O101" s="82"/>
      <c r="P101" s="82"/>
      <c r="Q101" s="82"/>
      <c r="R101" s="82" t="s">
        <v>921</v>
      </c>
      <c r="S101" s="82"/>
      <c r="T101" s="82"/>
      <c r="U101" s="82"/>
      <c r="V101" s="102"/>
      <c r="W101" s="53">
        <f>SUM(X101:AB101)</f>
        <v>815</v>
      </c>
      <c r="X101" s="54">
        <v>785</v>
      </c>
      <c r="Y101" s="55"/>
      <c r="Z101" s="54"/>
      <c r="AA101" s="54"/>
      <c r="AB101" s="203">
        <v>30</v>
      </c>
      <c r="AC101" s="318">
        <f>SUM(AD101:AJ101)</f>
        <v>785</v>
      </c>
      <c r="AD101" s="593">
        <v>152</v>
      </c>
      <c r="AE101" s="593">
        <v>633</v>
      </c>
      <c r="AF101" s="593"/>
      <c r="AG101" s="593"/>
      <c r="AH101" s="519"/>
      <c r="AI101" s="519"/>
      <c r="AJ101" s="601"/>
      <c r="AK101" s="160">
        <f t="shared" si="73"/>
        <v>216</v>
      </c>
      <c r="AL101" s="79">
        <v>106</v>
      </c>
      <c r="AM101" s="177">
        <v>110</v>
      </c>
      <c r="AN101" s="787"/>
      <c r="AO101" s="652"/>
      <c r="AP101" s="663"/>
      <c r="AQ101" s="683"/>
      <c r="AR101" s="44">
        <v>2</v>
      </c>
      <c r="AT101" s="1"/>
    </row>
    <row r="102" spans="1:46" s="44" customFormat="1" ht="18.600000000000001" customHeight="1" thickBot="1">
      <c r="A102" s="1">
        <v>3</v>
      </c>
      <c r="B102" s="337" t="str">
        <f t="shared" si="74"/>
        <v>区中央部</v>
      </c>
      <c r="C102" s="437" t="str">
        <f t="shared" si="75"/>
        <v>文京区</v>
      </c>
      <c r="D102" s="637"/>
      <c r="E102" s="400"/>
      <c r="F102" s="361" t="s">
        <v>29</v>
      </c>
      <c r="G102" s="690"/>
      <c r="H102" s="121" t="s">
        <v>633</v>
      </c>
      <c r="I102" s="71" t="s">
        <v>629</v>
      </c>
      <c r="J102" s="71"/>
      <c r="K102" s="71"/>
      <c r="L102" s="71" t="s">
        <v>629</v>
      </c>
      <c r="M102" s="122" t="s">
        <v>629</v>
      </c>
      <c r="N102" s="71" t="s">
        <v>634</v>
      </c>
      <c r="O102" s="71"/>
      <c r="P102" s="71"/>
      <c r="Q102" s="71"/>
      <c r="R102" s="71" t="s">
        <v>921</v>
      </c>
      <c r="S102" s="71"/>
      <c r="T102" s="71"/>
      <c r="U102" s="71"/>
      <c r="V102" s="123"/>
      <c r="W102" s="59"/>
      <c r="X102" s="60"/>
      <c r="Y102" s="61"/>
      <c r="Z102" s="60"/>
      <c r="AA102" s="60"/>
      <c r="AB102" s="204"/>
      <c r="AC102" s="319">
        <f t="shared" ref="AC102" si="76">SUM(AD102:AJ102)</f>
        <v>785</v>
      </c>
      <c r="AD102" s="594">
        <v>92</v>
      </c>
      <c r="AE102" s="594">
        <v>693</v>
      </c>
      <c r="AF102" s="594" t="s">
        <v>3</v>
      </c>
      <c r="AG102" s="594" t="s">
        <v>3</v>
      </c>
      <c r="AH102" s="520" t="s">
        <v>3</v>
      </c>
      <c r="AI102" s="520" t="s">
        <v>3</v>
      </c>
      <c r="AJ102" s="520" t="s">
        <v>3</v>
      </c>
      <c r="AK102" s="161">
        <f t="shared" si="73"/>
        <v>0</v>
      </c>
      <c r="AL102" s="81"/>
      <c r="AM102" s="178"/>
      <c r="AN102" s="788"/>
      <c r="AO102" s="652"/>
      <c r="AP102" s="663"/>
      <c r="AQ102" s="683"/>
      <c r="AT102" s="1"/>
    </row>
    <row r="103" spans="1:46" s="44" customFormat="1">
      <c r="A103" s="1">
        <v>1</v>
      </c>
      <c r="B103" s="10" t="s">
        <v>1</v>
      </c>
      <c r="C103" s="306" t="s">
        <v>30</v>
      </c>
      <c r="D103" s="298" t="s">
        <v>667</v>
      </c>
      <c r="E103" s="298" t="s">
        <v>926</v>
      </c>
      <c r="F103" s="508" t="s">
        <v>31</v>
      </c>
      <c r="G103" s="699" t="s">
        <v>860</v>
      </c>
      <c r="H103" s="114"/>
      <c r="I103" s="115"/>
      <c r="J103" s="115"/>
      <c r="K103" s="115"/>
      <c r="L103" s="115"/>
      <c r="M103" s="116"/>
      <c r="N103" s="117"/>
      <c r="O103" s="118"/>
      <c r="P103" s="117"/>
      <c r="Q103" s="117"/>
      <c r="R103" s="117"/>
      <c r="S103" s="117"/>
      <c r="T103" s="117"/>
      <c r="U103" s="119"/>
      <c r="V103" s="120"/>
      <c r="W103" s="201"/>
      <c r="X103" s="56"/>
      <c r="Y103" s="57"/>
      <c r="Z103" s="58"/>
      <c r="AA103" s="58"/>
      <c r="AB103" s="202"/>
      <c r="AC103" s="311">
        <f t="shared" si="53"/>
        <v>1006</v>
      </c>
      <c r="AD103" s="622">
        <v>1006</v>
      </c>
      <c r="AE103" s="622" t="s">
        <v>3</v>
      </c>
      <c r="AF103" s="622" t="s">
        <v>3</v>
      </c>
      <c r="AG103" s="622"/>
      <c r="AH103" s="148" t="s">
        <v>3</v>
      </c>
      <c r="AI103" s="154" t="s">
        <v>3</v>
      </c>
      <c r="AJ103" s="155"/>
      <c r="AK103" s="159">
        <f t="shared" si="54"/>
        <v>0</v>
      </c>
      <c r="AL103" s="154"/>
      <c r="AM103" s="176"/>
      <c r="AN103" s="710"/>
      <c r="AO103" s="9"/>
      <c r="AP103" s="9"/>
      <c r="AQ103" s="683"/>
      <c r="AT103" s="1"/>
    </row>
    <row r="104" spans="1:46" s="44" customFormat="1">
      <c r="A104" s="1">
        <v>2</v>
      </c>
      <c r="B104" s="337" t="str">
        <f t="shared" ref="B104:B105" si="77">B103</f>
        <v>区中央部</v>
      </c>
      <c r="C104" s="437" t="str">
        <f t="shared" ref="C104:C105" si="78">C103</f>
        <v>文京区</v>
      </c>
      <c r="D104" s="297"/>
      <c r="E104" s="573"/>
      <c r="F104" s="361" t="s">
        <v>31</v>
      </c>
      <c r="G104" s="690"/>
      <c r="H104" s="109" t="s">
        <v>639</v>
      </c>
      <c r="I104" s="82" t="s">
        <v>629</v>
      </c>
      <c r="J104" s="82"/>
      <c r="K104" s="82"/>
      <c r="L104" s="82" t="s">
        <v>629</v>
      </c>
      <c r="M104" s="124" t="s">
        <v>629</v>
      </c>
      <c r="N104" s="82" t="s">
        <v>634</v>
      </c>
      <c r="O104" s="82"/>
      <c r="P104" s="82" t="s">
        <v>636</v>
      </c>
      <c r="Q104" s="82" t="s">
        <v>936</v>
      </c>
      <c r="R104" s="82" t="s">
        <v>921</v>
      </c>
      <c r="S104" s="82" t="s">
        <v>652</v>
      </c>
      <c r="T104" s="82" t="s">
        <v>629</v>
      </c>
      <c r="U104" s="82"/>
      <c r="V104" s="102"/>
      <c r="W104" s="53">
        <f>SUM(X104:AB104)</f>
        <v>1051</v>
      </c>
      <c r="X104" s="54">
        <v>1036</v>
      </c>
      <c r="Y104" s="55"/>
      <c r="Z104" s="54">
        <v>15</v>
      </c>
      <c r="AA104" s="54"/>
      <c r="AB104" s="203"/>
      <c r="AC104" s="318">
        <f t="shared" si="53"/>
        <v>1036</v>
      </c>
      <c r="AD104" s="593">
        <v>1036</v>
      </c>
      <c r="AE104" s="593"/>
      <c r="AF104" s="593"/>
      <c r="AG104" s="593"/>
      <c r="AH104" s="519"/>
      <c r="AI104" s="519"/>
      <c r="AJ104" s="601"/>
      <c r="AK104" s="160">
        <f t="shared" si="54"/>
        <v>3</v>
      </c>
      <c r="AL104" s="79">
        <v>3</v>
      </c>
      <c r="AM104" s="177"/>
      <c r="AN104" s="711"/>
      <c r="AO104" s="652"/>
      <c r="AP104" s="663"/>
      <c r="AQ104" s="683"/>
      <c r="AT104" s="1"/>
    </row>
    <row r="105" spans="1:46" s="44" customFormat="1" ht="18.600000000000001" customHeight="1" thickBot="1">
      <c r="A105" s="1">
        <v>3</v>
      </c>
      <c r="B105" s="337" t="str">
        <f t="shared" si="77"/>
        <v>区中央部</v>
      </c>
      <c r="C105" s="437" t="str">
        <f t="shared" si="78"/>
        <v>文京区</v>
      </c>
      <c r="D105" s="637"/>
      <c r="E105" s="400"/>
      <c r="F105" s="361" t="s">
        <v>31</v>
      </c>
      <c r="G105" s="690"/>
      <c r="H105" s="121" t="s">
        <v>639</v>
      </c>
      <c r="I105" s="71" t="s">
        <v>629</v>
      </c>
      <c r="J105" s="71"/>
      <c r="K105" s="71"/>
      <c r="L105" s="71" t="s">
        <v>629</v>
      </c>
      <c r="M105" s="122" t="s">
        <v>629</v>
      </c>
      <c r="N105" s="71" t="s">
        <v>634</v>
      </c>
      <c r="O105" s="71"/>
      <c r="P105" s="71" t="s">
        <v>636</v>
      </c>
      <c r="Q105" s="71" t="s">
        <v>936</v>
      </c>
      <c r="R105" s="71" t="s">
        <v>921</v>
      </c>
      <c r="S105" s="71" t="s">
        <v>652</v>
      </c>
      <c r="T105" s="71" t="s">
        <v>629</v>
      </c>
      <c r="U105" s="71"/>
      <c r="V105" s="123"/>
      <c r="W105" s="59"/>
      <c r="X105" s="60"/>
      <c r="Y105" s="61"/>
      <c r="Z105" s="60"/>
      <c r="AA105" s="60"/>
      <c r="AB105" s="204"/>
      <c r="AC105" s="319">
        <f t="shared" si="53"/>
        <v>1036</v>
      </c>
      <c r="AD105" s="594">
        <v>1036</v>
      </c>
      <c r="AE105" s="594" t="s">
        <v>3</v>
      </c>
      <c r="AF105" s="594" t="s">
        <v>3</v>
      </c>
      <c r="AG105" s="594" t="s">
        <v>3</v>
      </c>
      <c r="AH105" s="520" t="s">
        <v>3</v>
      </c>
      <c r="AI105" s="520" t="s">
        <v>3</v>
      </c>
      <c r="AJ105" s="520" t="s">
        <v>3</v>
      </c>
      <c r="AK105" s="161">
        <f t="shared" si="54"/>
        <v>0</v>
      </c>
      <c r="AL105" s="81"/>
      <c r="AM105" s="178"/>
      <c r="AN105" s="712"/>
      <c r="AO105" s="652"/>
      <c r="AP105" s="663"/>
      <c r="AQ105" s="683"/>
      <c r="AT105" s="1"/>
    </row>
    <row r="106" spans="1:46" s="44" customFormat="1">
      <c r="A106" s="1">
        <v>1</v>
      </c>
      <c r="B106" s="10" t="s">
        <v>1</v>
      </c>
      <c r="C106" s="306" t="s">
        <v>30</v>
      </c>
      <c r="D106" s="298"/>
      <c r="E106" s="298" t="s">
        <v>788</v>
      </c>
      <c r="F106" s="508" t="s">
        <v>32</v>
      </c>
      <c r="G106" s="699">
        <v>11301054</v>
      </c>
      <c r="H106" s="114"/>
      <c r="I106" s="115"/>
      <c r="J106" s="115"/>
      <c r="K106" s="115"/>
      <c r="L106" s="115"/>
      <c r="M106" s="116"/>
      <c r="N106" s="117"/>
      <c r="O106" s="118"/>
      <c r="P106" s="117"/>
      <c r="Q106" s="117"/>
      <c r="R106" s="117"/>
      <c r="S106" s="117"/>
      <c r="T106" s="117"/>
      <c r="U106" s="119"/>
      <c r="V106" s="120"/>
      <c r="W106" s="201"/>
      <c r="X106" s="56"/>
      <c r="Y106" s="57"/>
      <c r="Z106" s="58"/>
      <c r="AA106" s="58"/>
      <c r="AB106" s="202"/>
      <c r="AC106" s="311">
        <f t="shared" si="53"/>
        <v>126</v>
      </c>
      <c r="AD106" s="622" t="s">
        <v>3</v>
      </c>
      <c r="AE106" s="622">
        <v>126</v>
      </c>
      <c r="AF106" s="622" t="s">
        <v>3</v>
      </c>
      <c r="AG106" s="622"/>
      <c r="AH106" s="148" t="s">
        <v>3</v>
      </c>
      <c r="AI106" s="154" t="s">
        <v>3</v>
      </c>
      <c r="AJ106" s="155"/>
      <c r="AK106" s="159">
        <f t="shared" si="54"/>
        <v>0</v>
      </c>
      <c r="AL106" s="154"/>
      <c r="AM106" s="176"/>
      <c r="AN106" s="710"/>
      <c r="AO106" s="9"/>
      <c r="AP106" s="9"/>
      <c r="AQ106" s="683"/>
      <c r="AT106" s="1"/>
    </row>
    <row r="107" spans="1:46" s="44" customFormat="1">
      <c r="A107" s="1">
        <v>2</v>
      </c>
      <c r="B107" s="337" t="str">
        <f t="shared" ref="B107:B108" si="79">B106</f>
        <v>区中央部</v>
      </c>
      <c r="C107" s="437" t="str">
        <f t="shared" ref="C107:C108" si="80">C106</f>
        <v>文京区</v>
      </c>
      <c r="D107" s="297"/>
      <c r="E107" s="573"/>
      <c r="F107" s="361" t="s">
        <v>32</v>
      </c>
      <c r="G107" s="690"/>
      <c r="H107" s="109" t="s">
        <v>628</v>
      </c>
      <c r="I107" s="82"/>
      <c r="J107" s="82"/>
      <c r="K107" s="82"/>
      <c r="L107" s="82"/>
      <c r="M107" s="124" t="s">
        <v>629</v>
      </c>
      <c r="N107" s="82"/>
      <c r="O107" s="82"/>
      <c r="P107" s="82"/>
      <c r="Q107" s="82"/>
      <c r="R107" s="82"/>
      <c r="S107" s="82"/>
      <c r="T107" s="82"/>
      <c r="U107" s="82"/>
      <c r="V107" s="102"/>
      <c r="W107" s="53">
        <f>SUM(X107:AB107)</f>
        <v>126</v>
      </c>
      <c r="X107" s="54">
        <v>126</v>
      </c>
      <c r="Y107" s="55"/>
      <c r="Z107" s="54"/>
      <c r="AA107" s="54"/>
      <c r="AB107" s="203"/>
      <c r="AC107" s="318">
        <f t="shared" si="53"/>
        <v>126</v>
      </c>
      <c r="AD107" s="593" t="s">
        <v>3</v>
      </c>
      <c r="AE107" s="593">
        <v>126</v>
      </c>
      <c r="AF107" s="593"/>
      <c r="AG107" s="593"/>
      <c r="AH107" s="519"/>
      <c r="AI107" s="519"/>
      <c r="AJ107" s="601"/>
      <c r="AK107" s="160">
        <f t="shared" si="54"/>
        <v>23</v>
      </c>
      <c r="AL107" s="79"/>
      <c r="AM107" s="177">
        <v>23</v>
      </c>
      <c r="AN107" s="711"/>
      <c r="AO107" s="652"/>
      <c r="AP107" s="663"/>
      <c r="AQ107" s="683"/>
      <c r="AT107" s="1"/>
    </row>
    <row r="108" spans="1:46" s="44" customFormat="1" ht="18.600000000000001" customHeight="1" thickBot="1">
      <c r="A108" s="1">
        <v>3</v>
      </c>
      <c r="B108" s="337" t="str">
        <f t="shared" si="79"/>
        <v>区中央部</v>
      </c>
      <c r="C108" s="437" t="str">
        <f t="shared" si="80"/>
        <v>文京区</v>
      </c>
      <c r="D108" s="637"/>
      <c r="E108" s="400"/>
      <c r="F108" s="361" t="s">
        <v>32</v>
      </c>
      <c r="G108" s="690"/>
      <c r="H108" s="121" t="s">
        <v>628</v>
      </c>
      <c r="I108" s="71"/>
      <c r="J108" s="71"/>
      <c r="K108" s="71"/>
      <c r="L108" s="71"/>
      <c r="M108" s="122" t="s">
        <v>629</v>
      </c>
      <c r="N108" s="71"/>
      <c r="O108" s="71"/>
      <c r="P108" s="71"/>
      <c r="Q108" s="71"/>
      <c r="R108" s="71"/>
      <c r="S108" s="71"/>
      <c r="T108" s="71"/>
      <c r="U108" s="71"/>
      <c r="V108" s="123"/>
      <c r="W108" s="59"/>
      <c r="X108" s="60"/>
      <c r="Y108" s="61"/>
      <c r="Z108" s="60"/>
      <c r="AA108" s="60"/>
      <c r="AB108" s="204"/>
      <c r="AC108" s="319">
        <f t="shared" si="53"/>
        <v>126</v>
      </c>
      <c r="AD108" s="594" t="s">
        <v>3</v>
      </c>
      <c r="AE108" s="594">
        <v>80</v>
      </c>
      <c r="AF108" s="594">
        <v>46</v>
      </c>
      <c r="AG108" s="594" t="s">
        <v>3</v>
      </c>
      <c r="AH108" s="520" t="s">
        <v>3</v>
      </c>
      <c r="AI108" s="520" t="s">
        <v>3</v>
      </c>
      <c r="AJ108" s="520" t="s">
        <v>3</v>
      </c>
      <c r="AK108" s="161">
        <f t="shared" si="54"/>
        <v>0</v>
      </c>
      <c r="AL108" s="81"/>
      <c r="AM108" s="178"/>
      <c r="AN108" s="712"/>
      <c r="AO108" s="652"/>
      <c r="AP108" s="663"/>
      <c r="AQ108" s="683"/>
      <c r="AT108" s="1"/>
    </row>
    <row r="109" spans="1:46" s="44" customFormat="1">
      <c r="A109" s="1">
        <v>1</v>
      </c>
      <c r="B109" s="10" t="s">
        <v>1</v>
      </c>
      <c r="C109" s="306" t="s">
        <v>30</v>
      </c>
      <c r="D109" s="298"/>
      <c r="E109" s="298" t="s">
        <v>970</v>
      </c>
      <c r="F109" s="508" t="s">
        <v>606</v>
      </c>
      <c r="G109" s="699" t="s">
        <v>861</v>
      </c>
      <c r="H109" s="114"/>
      <c r="I109" s="115"/>
      <c r="J109" s="115"/>
      <c r="K109" s="115"/>
      <c r="L109" s="115"/>
      <c r="M109" s="116"/>
      <c r="N109" s="117"/>
      <c r="O109" s="118"/>
      <c r="P109" s="117"/>
      <c r="Q109" s="117"/>
      <c r="R109" s="117"/>
      <c r="S109" s="117"/>
      <c r="T109" s="117"/>
      <c r="U109" s="119"/>
      <c r="V109" s="120"/>
      <c r="W109" s="201"/>
      <c r="X109" s="56"/>
      <c r="Y109" s="57"/>
      <c r="Z109" s="58"/>
      <c r="AA109" s="58"/>
      <c r="AB109" s="202"/>
      <c r="AC109" s="311">
        <f t="shared" si="53"/>
        <v>126</v>
      </c>
      <c r="AD109" s="622" t="s">
        <v>3</v>
      </c>
      <c r="AE109" s="622" t="s">
        <v>3</v>
      </c>
      <c r="AF109" s="622">
        <v>27</v>
      </c>
      <c r="AG109" s="622">
        <v>99</v>
      </c>
      <c r="AH109" s="148" t="s">
        <v>3</v>
      </c>
      <c r="AI109" s="154" t="s">
        <v>3</v>
      </c>
      <c r="AJ109" s="155"/>
      <c r="AK109" s="159">
        <f t="shared" si="54"/>
        <v>0</v>
      </c>
      <c r="AL109" s="154"/>
      <c r="AM109" s="176"/>
      <c r="AN109" s="713"/>
      <c r="AO109" s="643"/>
      <c r="AP109" s="526"/>
      <c r="AQ109" s="683"/>
      <c r="AT109" s="1"/>
    </row>
    <row r="110" spans="1:46" s="44" customFormat="1">
      <c r="A110" s="1">
        <v>2</v>
      </c>
      <c r="B110" s="337" t="str">
        <f t="shared" ref="B110:B111" si="81">B109</f>
        <v>区中央部</v>
      </c>
      <c r="C110" s="437" t="str">
        <f t="shared" ref="C110:C111" si="82">C109</f>
        <v>文京区</v>
      </c>
      <c r="D110" s="297"/>
      <c r="E110" s="573"/>
      <c r="F110" s="361" t="s">
        <v>606</v>
      </c>
      <c r="G110" s="690"/>
      <c r="H110" s="109"/>
      <c r="I110" s="82"/>
      <c r="J110" s="82"/>
      <c r="K110" s="82"/>
      <c r="L110" s="82"/>
      <c r="M110" s="124" t="s">
        <v>629</v>
      </c>
      <c r="N110" s="82"/>
      <c r="O110" s="82"/>
      <c r="P110" s="82"/>
      <c r="Q110" s="82"/>
      <c r="R110" s="82"/>
      <c r="S110" s="82" t="s">
        <v>629</v>
      </c>
      <c r="T110" s="82"/>
      <c r="U110" s="82" t="s">
        <v>629</v>
      </c>
      <c r="V110" s="102"/>
      <c r="W110" s="53">
        <f>SUM(X110:AB110)</f>
        <v>126</v>
      </c>
      <c r="X110" s="54">
        <v>35</v>
      </c>
      <c r="Y110" s="55">
        <v>91</v>
      </c>
      <c r="Z110" s="54"/>
      <c r="AA110" s="54"/>
      <c r="AB110" s="203"/>
      <c r="AC110" s="318">
        <f t="shared" si="53"/>
        <v>126</v>
      </c>
      <c r="AD110" s="593" t="s">
        <v>3</v>
      </c>
      <c r="AE110" s="593"/>
      <c r="AF110" s="593">
        <v>27</v>
      </c>
      <c r="AG110" s="593">
        <v>99</v>
      </c>
      <c r="AH110" s="519"/>
      <c r="AI110" s="519"/>
      <c r="AJ110" s="601"/>
      <c r="AK110" s="160">
        <f t="shared" si="54"/>
        <v>12</v>
      </c>
      <c r="AL110" s="79">
        <v>4</v>
      </c>
      <c r="AM110" s="177">
        <v>8</v>
      </c>
      <c r="AN110" s="711"/>
      <c r="AO110" s="652"/>
      <c r="AP110" s="663"/>
      <c r="AQ110" s="683"/>
      <c r="AT110" s="1"/>
    </row>
    <row r="111" spans="1:46" s="44" customFormat="1" ht="18.600000000000001" customHeight="1" thickBot="1">
      <c r="A111" s="1">
        <v>3</v>
      </c>
      <c r="B111" s="337" t="str">
        <f t="shared" si="81"/>
        <v>区中央部</v>
      </c>
      <c r="C111" s="437" t="str">
        <f t="shared" si="82"/>
        <v>文京区</v>
      </c>
      <c r="D111" s="637"/>
      <c r="E111" s="400"/>
      <c r="F111" s="361" t="s">
        <v>606</v>
      </c>
      <c r="G111" s="690"/>
      <c r="H111" s="121"/>
      <c r="I111" s="71"/>
      <c r="J111" s="71"/>
      <c r="K111" s="71"/>
      <c r="L111" s="71"/>
      <c r="M111" s="122" t="s">
        <v>629</v>
      </c>
      <c r="N111" s="71"/>
      <c r="O111" s="71"/>
      <c r="P111" s="71"/>
      <c r="Q111" s="71"/>
      <c r="R111" s="71"/>
      <c r="S111" s="71" t="s">
        <v>629</v>
      </c>
      <c r="T111" s="71"/>
      <c r="U111" s="71" t="s">
        <v>629</v>
      </c>
      <c r="V111" s="123"/>
      <c r="W111" s="59"/>
      <c r="X111" s="60"/>
      <c r="Y111" s="61"/>
      <c r="Z111" s="60"/>
      <c r="AA111" s="60"/>
      <c r="AB111" s="204"/>
      <c r="AC111" s="319">
        <f t="shared" si="53"/>
        <v>126</v>
      </c>
      <c r="AD111" s="594" t="s">
        <v>3</v>
      </c>
      <c r="AE111" s="594" t="s">
        <v>3</v>
      </c>
      <c r="AF111" s="594">
        <v>27</v>
      </c>
      <c r="AG111" s="594">
        <v>99</v>
      </c>
      <c r="AH111" s="520" t="s">
        <v>3</v>
      </c>
      <c r="AI111" s="520" t="s">
        <v>3</v>
      </c>
      <c r="AJ111" s="520" t="s">
        <v>3</v>
      </c>
      <c r="AK111" s="161">
        <f t="shared" si="54"/>
        <v>0</v>
      </c>
      <c r="AL111" s="81"/>
      <c r="AM111" s="178"/>
      <c r="AN111" s="712"/>
      <c r="AO111" s="652"/>
      <c r="AP111" s="663"/>
      <c r="AQ111" s="683"/>
      <c r="AT111" s="1"/>
    </row>
    <row r="112" spans="1:46" s="44" customFormat="1">
      <c r="A112" s="1">
        <v>1</v>
      </c>
      <c r="B112" s="10" t="s">
        <v>1</v>
      </c>
      <c r="C112" s="306" t="s">
        <v>30</v>
      </c>
      <c r="D112" s="298"/>
      <c r="E112" s="298" t="s">
        <v>793</v>
      </c>
      <c r="F112" s="508" t="s">
        <v>607</v>
      </c>
      <c r="G112" s="699">
        <v>11301057</v>
      </c>
      <c r="H112" s="114"/>
      <c r="I112" s="115"/>
      <c r="J112" s="115"/>
      <c r="K112" s="115"/>
      <c r="L112" s="115"/>
      <c r="M112" s="116"/>
      <c r="N112" s="117"/>
      <c r="O112" s="118"/>
      <c r="P112" s="117"/>
      <c r="Q112" s="117"/>
      <c r="R112" s="117"/>
      <c r="S112" s="117"/>
      <c r="T112" s="117"/>
      <c r="U112" s="119"/>
      <c r="V112" s="120"/>
      <c r="W112" s="201"/>
      <c r="X112" s="56"/>
      <c r="Y112" s="57"/>
      <c r="Z112" s="58"/>
      <c r="AA112" s="58"/>
      <c r="AB112" s="202"/>
      <c r="AC112" s="311">
        <f>SUM(AD112:AJ112)</f>
        <v>47</v>
      </c>
      <c r="AD112" s="622"/>
      <c r="AE112" s="622"/>
      <c r="AF112" s="622"/>
      <c r="AG112" s="622">
        <v>47</v>
      </c>
      <c r="AH112" s="148"/>
      <c r="AI112" s="154" t="s">
        <v>3</v>
      </c>
      <c r="AJ112" s="155"/>
      <c r="AK112" s="159">
        <v>0</v>
      </c>
      <c r="AL112" s="154"/>
      <c r="AM112" s="176"/>
      <c r="AN112" s="713"/>
      <c r="AO112" s="643"/>
      <c r="AP112" s="526"/>
      <c r="AQ112" s="683"/>
      <c r="AT112" s="1"/>
    </row>
    <row r="113" spans="1:46" s="44" customFormat="1">
      <c r="A113" s="1">
        <v>2</v>
      </c>
      <c r="B113" s="337" t="str">
        <f t="shared" ref="B113:B114" si="83">B112</f>
        <v>区中央部</v>
      </c>
      <c r="C113" s="437" t="str">
        <f t="shared" ref="C113:C114" si="84">C112</f>
        <v>文京区</v>
      </c>
      <c r="D113" s="297"/>
      <c r="E113" s="573"/>
      <c r="F113" s="361" t="s">
        <v>0</v>
      </c>
      <c r="G113" s="690"/>
      <c r="H113" s="109"/>
      <c r="I113" s="82"/>
      <c r="J113" s="82"/>
      <c r="K113" s="82"/>
      <c r="L113" s="82"/>
      <c r="M113" s="124"/>
      <c r="N113" s="82"/>
      <c r="O113" s="82"/>
      <c r="P113" s="82"/>
      <c r="Q113" s="82"/>
      <c r="R113" s="82"/>
      <c r="S113" s="82"/>
      <c r="T113" s="82"/>
      <c r="U113" s="82" t="s">
        <v>629</v>
      </c>
      <c r="V113" s="102"/>
      <c r="W113" s="53">
        <f>SUM(X113:AB113)</f>
        <v>47</v>
      </c>
      <c r="X113" s="54">
        <v>20</v>
      </c>
      <c r="Y113" s="55">
        <v>27</v>
      </c>
      <c r="Z113" s="54"/>
      <c r="AA113" s="54"/>
      <c r="AB113" s="203"/>
      <c r="AC113" s="748">
        <f t="shared" ref="AC113:AC114" si="85">SUM(AD113:AJ113)</f>
        <v>47</v>
      </c>
      <c r="AD113" s="593"/>
      <c r="AE113" s="593"/>
      <c r="AF113" s="593"/>
      <c r="AG113" s="593">
        <v>47</v>
      </c>
      <c r="AH113" s="519"/>
      <c r="AI113" s="519"/>
      <c r="AJ113" s="601"/>
      <c r="AK113" s="160">
        <v>0</v>
      </c>
      <c r="AL113" s="79"/>
      <c r="AM113" s="177"/>
      <c r="AN113" s="711"/>
      <c r="AO113" s="652"/>
      <c r="AP113" s="663"/>
      <c r="AQ113" s="683"/>
      <c r="AT113" s="1"/>
    </row>
    <row r="114" spans="1:46" s="44" customFormat="1" ht="18.600000000000001" customHeight="1" thickBot="1">
      <c r="A114" s="1">
        <v>3</v>
      </c>
      <c r="B114" s="337" t="str">
        <f t="shared" si="83"/>
        <v>区中央部</v>
      </c>
      <c r="C114" s="437" t="str">
        <f t="shared" si="84"/>
        <v>文京区</v>
      </c>
      <c r="D114" s="637"/>
      <c r="E114" s="400"/>
      <c r="F114" s="361" t="s">
        <v>0</v>
      </c>
      <c r="G114" s="690"/>
      <c r="H114" s="121"/>
      <c r="I114" s="71"/>
      <c r="J114" s="71"/>
      <c r="K114" s="71"/>
      <c r="L114" s="71"/>
      <c r="M114" s="122"/>
      <c r="N114" s="71"/>
      <c r="O114" s="71"/>
      <c r="P114" s="71"/>
      <c r="Q114" s="71"/>
      <c r="R114" s="71"/>
      <c r="S114" s="71"/>
      <c r="T114" s="71"/>
      <c r="U114" s="71" t="s">
        <v>629</v>
      </c>
      <c r="V114" s="123"/>
      <c r="W114" s="59"/>
      <c r="X114" s="60"/>
      <c r="Y114" s="61"/>
      <c r="Z114" s="60"/>
      <c r="AA114" s="60"/>
      <c r="AB114" s="204"/>
      <c r="AC114" s="749">
        <f t="shared" si="85"/>
        <v>47</v>
      </c>
      <c r="AD114" s="594" t="s">
        <v>3</v>
      </c>
      <c r="AE114" s="594" t="s">
        <v>3</v>
      </c>
      <c r="AF114" s="594"/>
      <c r="AG114" s="594">
        <v>47</v>
      </c>
      <c r="AH114" s="520" t="s">
        <v>3</v>
      </c>
      <c r="AI114" s="520" t="s">
        <v>3</v>
      </c>
      <c r="AJ114" s="520" t="s">
        <v>3</v>
      </c>
      <c r="AK114" s="161">
        <v>0</v>
      </c>
      <c r="AL114" s="81"/>
      <c r="AM114" s="178"/>
      <c r="AN114" s="712"/>
      <c r="AO114" s="652"/>
      <c r="AP114" s="663"/>
      <c r="AQ114" s="683"/>
      <c r="AT114" s="1"/>
    </row>
    <row r="115" spans="1:46" s="44" customFormat="1">
      <c r="A115" s="1">
        <v>1</v>
      </c>
      <c r="B115" s="10" t="s">
        <v>1</v>
      </c>
      <c r="C115" s="306" t="s">
        <v>30</v>
      </c>
      <c r="D115" s="298" t="s">
        <v>667</v>
      </c>
      <c r="E115" s="298" t="s">
        <v>938</v>
      </c>
      <c r="F115" s="508" t="s">
        <v>863</v>
      </c>
      <c r="G115" s="699" t="s">
        <v>862</v>
      </c>
      <c r="H115" s="114"/>
      <c r="I115" s="115"/>
      <c r="J115" s="115"/>
      <c r="K115" s="115"/>
      <c r="L115" s="115"/>
      <c r="M115" s="116"/>
      <c r="N115" s="117"/>
      <c r="O115" s="118"/>
      <c r="P115" s="117"/>
      <c r="Q115" s="117"/>
      <c r="R115" s="117"/>
      <c r="S115" s="117"/>
      <c r="T115" s="117"/>
      <c r="U115" s="119"/>
      <c r="V115" s="120"/>
      <c r="W115" s="201"/>
      <c r="X115" s="56"/>
      <c r="Y115" s="57"/>
      <c r="Z115" s="58"/>
      <c r="AA115" s="58"/>
      <c r="AB115" s="202"/>
      <c r="AC115" s="311">
        <f t="shared" ref="AC115:AC117" si="86">SUM(AD115:AJ115)</f>
        <v>712</v>
      </c>
      <c r="AD115" s="622">
        <v>712</v>
      </c>
      <c r="AE115" s="622" t="s">
        <v>3</v>
      </c>
      <c r="AF115" s="622" t="s">
        <v>3</v>
      </c>
      <c r="AG115" s="622"/>
      <c r="AH115" s="148" t="s">
        <v>3</v>
      </c>
      <c r="AI115" s="154" t="s">
        <v>3</v>
      </c>
      <c r="AJ115" s="155"/>
      <c r="AK115" s="159">
        <f t="shared" ref="AK115:AK117" si="87">SUM(AL115:AM115)</f>
        <v>0</v>
      </c>
      <c r="AL115" s="154"/>
      <c r="AM115" s="176"/>
      <c r="AN115" s="710"/>
      <c r="AO115" s="9"/>
      <c r="AP115" s="9"/>
      <c r="AQ115" s="683"/>
      <c r="AT115" s="1"/>
    </row>
    <row r="116" spans="1:46" s="44" customFormat="1" ht="36">
      <c r="A116" s="1">
        <v>2</v>
      </c>
      <c r="B116" s="337" t="str">
        <f t="shared" ref="B116:B117" si="88">B115</f>
        <v>区中央部</v>
      </c>
      <c r="C116" s="437" t="str">
        <f t="shared" ref="C116:C117" si="89">C115</f>
        <v>文京区</v>
      </c>
      <c r="D116" s="297"/>
      <c r="E116" s="573"/>
      <c r="F116" s="361" t="s">
        <v>33</v>
      </c>
      <c r="G116" s="690"/>
      <c r="H116" s="109" t="s">
        <v>639</v>
      </c>
      <c r="I116" s="82" t="s">
        <v>629</v>
      </c>
      <c r="J116" s="82"/>
      <c r="K116" s="82" t="s">
        <v>629</v>
      </c>
      <c r="L116" s="82" t="s">
        <v>629</v>
      </c>
      <c r="M116" s="124" t="s">
        <v>629</v>
      </c>
      <c r="N116" s="82" t="s">
        <v>634</v>
      </c>
      <c r="O116" s="82"/>
      <c r="P116" s="82" t="s">
        <v>636</v>
      </c>
      <c r="Q116" s="82" t="s">
        <v>936</v>
      </c>
      <c r="R116" s="82" t="s">
        <v>921</v>
      </c>
      <c r="S116" s="82" t="s">
        <v>652</v>
      </c>
      <c r="T116" s="82" t="s">
        <v>629</v>
      </c>
      <c r="U116" s="82"/>
      <c r="V116" s="102"/>
      <c r="W116" s="53">
        <f>SUM(X116:AB116)</f>
        <v>813</v>
      </c>
      <c r="X116" s="54">
        <v>772</v>
      </c>
      <c r="Y116" s="55"/>
      <c r="Z116" s="54">
        <v>41</v>
      </c>
      <c r="AA116" s="54"/>
      <c r="AB116" s="203"/>
      <c r="AC116" s="318">
        <f t="shared" si="86"/>
        <v>772</v>
      </c>
      <c r="AD116" s="593">
        <v>710</v>
      </c>
      <c r="AE116" s="593">
        <v>62</v>
      </c>
      <c r="AF116" s="593"/>
      <c r="AG116" s="593"/>
      <c r="AH116" s="519"/>
      <c r="AI116" s="519"/>
      <c r="AJ116" s="601"/>
      <c r="AK116" s="160">
        <f t="shared" si="87"/>
        <v>0</v>
      </c>
      <c r="AL116" s="79"/>
      <c r="AM116" s="177"/>
      <c r="AN116" s="711" t="s">
        <v>945</v>
      </c>
      <c r="AO116" s="652"/>
      <c r="AP116" s="663"/>
      <c r="AQ116" s="683"/>
      <c r="AT116" s="1"/>
    </row>
    <row r="117" spans="1:46" s="44" customFormat="1" ht="18.600000000000001" customHeight="1" thickBot="1">
      <c r="A117" s="1">
        <v>3</v>
      </c>
      <c r="B117" s="337" t="str">
        <f t="shared" si="88"/>
        <v>区中央部</v>
      </c>
      <c r="C117" s="437" t="str">
        <f t="shared" si="89"/>
        <v>文京区</v>
      </c>
      <c r="D117" s="637"/>
      <c r="E117" s="400"/>
      <c r="F117" s="361" t="s">
        <v>33</v>
      </c>
      <c r="G117" s="690"/>
      <c r="H117" s="121" t="s">
        <v>639</v>
      </c>
      <c r="I117" s="71" t="s">
        <v>629</v>
      </c>
      <c r="J117" s="71"/>
      <c r="K117" s="71" t="s">
        <v>629</v>
      </c>
      <c r="L117" s="71" t="s">
        <v>629</v>
      </c>
      <c r="M117" s="122" t="s">
        <v>629</v>
      </c>
      <c r="N117" s="71" t="s">
        <v>634</v>
      </c>
      <c r="O117" s="71"/>
      <c r="P117" s="71" t="s">
        <v>636</v>
      </c>
      <c r="Q117" s="71" t="s">
        <v>936</v>
      </c>
      <c r="R117" s="71" t="s">
        <v>921</v>
      </c>
      <c r="S117" s="71" t="s">
        <v>652</v>
      </c>
      <c r="T117" s="71" t="s">
        <v>629</v>
      </c>
      <c r="U117" s="71"/>
      <c r="V117" s="123"/>
      <c r="W117" s="59"/>
      <c r="X117" s="60"/>
      <c r="Y117" s="61"/>
      <c r="Z117" s="60"/>
      <c r="AA117" s="60"/>
      <c r="AB117" s="204"/>
      <c r="AC117" s="319">
        <f t="shared" si="86"/>
        <v>772</v>
      </c>
      <c r="AD117" s="594">
        <v>621</v>
      </c>
      <c r="AE117" s="594">
        <v>151</v>
      </c>
      <c r="AF117" s="594" t="s">
        <v>3</v>
      </c>
      <c r="AG117" s="594" t="s">
        <v>3</v>
      </c>
      <c r="AH117" s="520" t="s">
        <v>3</v>
      </c>
      <c r="AI117" s="520" t="s">
        <v>3</v>
      </c>
      <c r="AJ117" s="520" t="s">
        <v>3</v>
      </c>
      <c r="AK117" s="161">
        <f t="shared" si="87"/>
        <v>0</v>
      </c>
      <c r="AL117" s="81"/>
      <c r="AM117" s="178"/>
      <c r="AN117" s="712"/>
      <c r="AO117" s="652"/>
      <c r="AP117" s="663"/>
      <c r="AQ117" s="683"/>
      <c r="AT117" s="1"/>
    </row>
    <row r="118" spans="1:46" s="44" customFormat="1">
      <c r="A118" s="1">
        <v>1</v>
      </c>
      <c r="B118" s="10" t="s">
        <v>1</v>
      </c>
      <c r="C118" s="306" t="s">
        <v>30</v>
      </c>
      <c r="D118" s="298" t="s">
        <v>667</v>
      </c>
      <c r="E118" s="298" t="s">
        <v>771</v>
      </c>
      <c r="F118" s="735" t="s">
        <v>1157</v>
      </c>
      <c r="G118" s="699">
        <v>11301059</v>
      </c>
      <c r="H118" s="114"/>
      <c r="I118" s="115"/>
      <c r="J118" s="115"/>
      <c r="K118" s="115"/>
      <c r="L118" s="115"/>
      <c r="M118" s="116"/>
      <c r="N118" s="117"/>
      <c r="O118" s="118"/>
      <c r="P118" s="117"/>
      <c r="Q118" s="117"/>
      <c r="R118" s="117"/>
      <c r="S118" s="117"/>
      <c r="T118" s="117"/>
      <c r="U118" s="119"/>
      <c r="V118" s="120"/>
      <c r="W118" s="201"/>
      <c r="X118" s="56"/>
      <c r="Y118" s="57"/>
      <c r="Z118" s="58"/>
      <c r="AA118" s="58"/>
      <c r="AB118" s="202"/>
      <c r="AC118" s="311">
        <f>SUM(AD118:AJ118)</f>
        <v>1150</v>
      </c>
      <c r="AD118" s="622">
        <v>1051</v>
      </c>
      <c r="AE118" s="622">
        <v>99</v>
      </c>
      <c r="AF118" s="622">
        <v>0</v>
      </c>
      <c r="AG118" s="622">
        <v>0</v>
      </c>
      <c r="AH118" s="148">
        <v>0</v>
      </c>
      <c r="AI118" s="154" t="s">
        <v>3</v>
      </c>
      <c r="AJ118" s="155"/>
      <c r="AK118" s="159">
        <v>0</v>
      </c>
      <c r="AL118" s="154"/>
      <c r="AM118" s="176"/>
      <c r="AN118" s="753" t="s">
        <v>1249</v>
      </c>
      <c r="AO118" s="9"/>
      <c r="AP118" s="9"/>
      <c r="AQ118" s="683"/>
      <c r="AR118" s="44">
        <v>2</v>
      </c>
      <c r="AT118" s="1"/>
    </row>
    <row r="119" spans="1:46" s="44" customFormat="1">
      <c r="A119" s="1">
        <v>2</v>
      </c>
      <c r="B119" s="337" t="str">
        <f t="shared" ref="B119:B120" si="90">B118</f>
        <v>区中央部</v>
      </c>
      <c r="C119" s="437" t="str">
        <f t="shared" ref="C119:C120" si="91">C118</f>
        <v>文京区</v>
      </c>
      <c r="D119" s="297"/>
      <c r="E119" s="573"/>
      <c r="F119" s="361" t="s">
        <v>34</v>
      </c>
      <c r="G119" s="690"/>
      <c r="H119" s="109" t="s">
        <v>639</v>
      </c>
      <c r="I119" s="82" t="s">
        <v>629</v>
      </c>
      <c r="J119" s="82"/>
      <c r="K119" s="82" t="s">
        <v>629</v>
      </c>
      <c r="L119" s="82" t="s">
        <v>629</v>
      </c>
      <c r="M119" s="124" t="s">
        <v>629</v>
      </c>
      <c r="N119" s="82" t="s">
        <v>634</v>
      </c>
      <c r="O119" s="82" t="s">
        <v>629</v>
      </c>
      <c r="P119" s="82" t="s">
        <v>1050</v>
      </c>
      <c r="Q119" s="82" t="s">
        <v>1051</v>
      </c>
      <c r="R119" s="82" t="s">
        <v>1052</v>
      </c>
      <c r="S119" s="82" t="s">
        <v>652</v>
      </c>
      <c r="T119" s="82" t="s">
        <v>629</v>
      </c>
      <c r="U119" s="82"/>
      <c r="V119" s="102"/>
      <c r="W119" s="53">
        <f>SUM(X119:AB119)</f>
        <v>1226</v>
      </c>
      <c r="X119" s="54">
        <v>1178</v>
      </c>
      <c r="Y119" s="55"/>
      <c r="Z119" s="54">
        <v>48</v>
      </c>
      <c r="AA119" s="54"/>
      <c r="AB119" s="203"/>
      <c r="AC119" s="318">
        <f>SUM(AD119:AJ119)</f>
        <v>1157</v>
      </c>
      <c r="AD119" s="593">
        <v>985</v>
      </c>
      <c r="AE119" s="593">
        <v>95</v>
      </c>
      <c r="AF119" s="593"/>
      <c r="AG119" s="593"/>
      <c r="AH119" s="519">
        <v>77</v>
      </c>
      <c r="AI119" s="519"/>
      <c r="AJ119" s="601"/>
      <c r="AK119" s="160">
        <v>0</v>
      </c>
      <c r="AL119" s="79"/>
      <c r="AM119" s="177"/>
      <c r="AN119" s="787"/>
      <c r="AO119" s="652"/>
      <c r="AP119" s="663"/>
      <c r="AQ119" s="683"/>
      <c r="AT119" s="1"/>
    </row>
    <row r="120" spans="1:46" s="44" customFormat="1" ht="18.600000000000001" customHeight="1" thickBot="1">
      <c r="A120" s="1">
        <v>3</v>
      </c>
      <c r="B120" s="337" t="str">
        <f t="shared" si="90"/>
        <v>区中央部</v>
      </c>
      <c r="C120" s="437" t="str">
        <f t="shared" si="91"/>
        <v>文京区</v>
      </c>
      <c r="D120" s="637"/>
      <c r="E120" s="400"/>
      <c r="F120" s="361" t="s">
        <v>34</v>
      </c>
      <c r="G120" s="690"/>
      <c r="H120" s="121" t="s">
        <v>639</v>
      </c>
      <c r="I120" s="71" t="s">
        <v>629</v>
      </c>
      <c r="J120" s="71"/>
      <c r="K120" s="71" t="s">
        <v>629</v>
      </c>
      <c r="L120" s="71" t="s">
        <v>629</v>
      </c>
      <c r="M120" s="122" t="s">
        <v>629</v>
      </c>
      <c r="N120" s="71" t="s">
        <v>634</v>
      </c>
      <c r="O120" s="71" t="s">
        <v>629</v>
      </c>
      <c r="P120" s="71" t="s">
        <v>1050</v>
      </c>
      <c r="Q120" s="71" t="s">
        <v>1051</v>
      </c>
      <c r="R120" s="71" t="s">
        <v>1052</v>
      </c>
      <c r="S120" s="71" t="s">
        <v>652</v>
      </c>
      <c r="T120" s="71" t="s">
        <v>629</v>
      </c>
      <c r="U120" s="71"/>
      <c r="V120" s="123"/>
      <c r="W120" s="59"/>
      <c r="X120" s="60"/>
      <c r="Y120" s="61"/>
      <c r="Z120" s="60"/>
      <c r="AA120" s="60"/>
      <c r="AB120" s="204"/>
      <c r="AC120" s="318">
        <f>SUM(AD120:AJ120)</f>
        <v>1157</v>
      </c>
      <c r="AD120" s="594">
        <v>985</v>
      </c>
      <c r="AE120" s="594">
        <v>172</v>
      </c>
      <c r="AF120" s="594">
        <v>0</v>
      </c>
      <c r="AG120" s="594">
        <v>0</v>
      </c>
      <c r="AH120" s="520">
        <v>0</v>
      </c>
      <c r="AI120" s="520">
        <v>0</v>
      </c>
      <c r="AJ120" s="520" t="s">
        <v>3</v>
      </c>
      <c r="AK120" s="161">
        <v>0</v>
      </c>
      <c r="AL120" s="81"/>
      <c r="AM120" s="178"/>
      <c r="AN120" s="788"/>
      <c r="AO120" s="652"/>
      <c r="AP120" s="663"/>
      <c r="AQ120" s="683"/>
      <c r="AT120" s="1"/>
    </row>
    <row r="121" spans="1:46" s="44" customFormat="1">
      <c r="A121" s="1">
        <v>1</v>
      </c>
      <c r="B121" s="10" t="s">
        <v>1</v>
      </c>
      <c r="C121" s="306" t="s">
        <v>30</v>
      </c>
      <c r="D121" s="298" t="s">
        <v>667</v>
      </c>
      <c r="E121" s="298" t="s">
        <v>789</v>
      </c>
      <c r="F121" s="508" t="s">
        <v>35</v>
      </c>
      <c r="G121" s="699">
        <v>11301060</v>
      </c>
      <c r="H121" s="114"/>
      <c r="I121" s="115"/>
      <c r="J121" s="115"/>
      <c r="K121" s="115"/>
      <c r="L121" s="115"/>
      <c r="M121" s="116"/>
      <c r="N121" s="117"/>
      <c r="O121" s="118"/>
      <c r="P121" s="117"/>
      <c r="Q121" s="117"/>
      <c r="R121" s="117"/>
      <c r="S121" s="117"/>
      <c r="T121" s="117"/>
      <c r="U121" s="119"/>
      <c r="V121" s="120"/>
      <c r="W121" s="201"/>
      <c r="X121" s="56"/>
      <c r="Y121" s="57"/>
      <c r="Z121" s="58"/>
      <c r="AA121" s="58"/>
      <c r="AB121" s="202"/>
      <c r="AC121" s="311">
        <f t="shared" si="53"/>
        <v>850</v>
      </c>
      <c r="AD121" s="622">
        <v>850</v>
      </c>
      <c r="AE121" s="622">
        <v>0</v>
      </c>
      <c r="AF121" s="622" t="s">
        <v>3</v>
      </c>
      <c r="AG121" s="622"/>
      <c r="AH121" s="148" t="s">
        <v>3</v>
      </c>
      <c r="AI121" s="154" t="s">
        <v>3</v>
      </c>
      <c r="AJ121" s="155"/>
      <c r="AK121" s="159">
        <v>850</v>
      </c>
      <c r="AL121" s="154"/>
      <c r="AM121" s="176"/>
      <c r="AN121" s="710"/>
      <c r="AO121" s="9"/>
      <c r="AP121" s="9"/>
      <c r="AQ121" s="683"/>
      <c r="AT121" s="1"/>
    </row>
    <row r="122" spans="1:46" s="44" customFormat="1">
      <c r="A122" s="1">
        <v>2</v>
      </c>
      <c r="B122" s="337" t="str">
        <f t="shared" ref="B122:B123" si="92">B121</f>
        <v>区中央部</v>
      </c>
      <c r="C122" s="437" t="str">
        <f t="shared" ref="C122:C123" si="93">C121</f>
        <v>文京区</v>
      </c>
      <c r="D122" s="297"/>
      <c r="E122" s="573"/>
      <c r="F122" s="361" t="s">
        <v>35</v>
      </c>
      <c r="G122" s="690"/>
      <c r="H122" s="109" t="s">
        <v>639</v>
      </c>
      <c r="I122" s="82" t="s">
        <v>629</v>
      </c>
      <c r="J122" s="82"/>
      <c r="K122" s="82" t="s">
        <v>933</v>
      </c>
      <c r="L122" s="82" t="s">
        <v>629</v>
      </c>
      <c r="M122" s="124" t="s">
        <v>629</v>
      </c>
      <c r="N122" s="82" t="s">
        <v>934</v>
      </c>
      <c r="O122" s="82" t="s">
        <v>629</v>
      </c>
      <c r="P122" s="82" t="s">
        <v>636</v>
      </c>
      <c r="Q122" s="82" t="s">
        <v>916</v>
      </c>
      <c r="R122" s="82" t="s">
        <v>921</v>
      </c>
      <c r="S122" s="82" t="s">
        <v>652</v>
      </c>
      <c r="T122" s="82" t="s">
        <v>629</v>
      </c>
      <c r="U122" s="82"/>
      <c r="V122" s="102"/>
      <c r="W122" s="53">
        <f>SUM(X122:AB122)</f>
        <v>877</v>
      </c>
      <c r="X122" s="54">
        <v>850</v>
      </c>
      <c r="Y122" s="55"/>
      <c r="Z122" s="54">
        <v>27</v>
      </c>
      <c r="AA122" s="54"/>
      <c r="AB122" s="203"/>
      <c r="AC122" s="318">
        <f t="shared" si="53"/>
        <v>850</v>
      </c>
      <c r="AD122" s="593">
        <v>850</v>
      </c>
      <c r="AE122" s="593">
        <v>0</v>
      </c>
      <c r="AF122" s="593"/>
      <c r="AG122" s="593"/>
      <c r="AH122" s="519"/>
      <c r="AI122" s="519"/>
      <c r="AJ122" s="601"/>
      <c r="AK122" s="160">
        <v>850</v>
      </c>
      <c r="AL122" s="79"/>
      <c r="AM122" s="177" t="s">
        <v>3</v>
      </c>
      <c r="AN122" s="711"/>
      <c r="AO122" s="652"/>
      <c r="AP122" s="663"/>
      <c r="AQ122" s="683"/>
      <c r="AT122" s="1"/>
    </row>
    <row r="123" spans="1:46" s="44" customFormat="1" ht="18.600000000000001" customHeight="1" thickBot="1">
      <c r="A123" s="1">
        <v>3</v>
      </c>
      <c r="B123" s="337" t="str">
        <f t="shared" si="92"/>
        <v>区中央部</v>
      </c>
      <c r="C123" s="437" t="str">
        <f t="shared" si="93"/>
        <v>文京区</v>
      </c>
      <c r="D123" s="637"/>
      <c r="E123" s="400"/>
      <c r="F123" s="361" t="s">
        <v>35</v>
      </c>
      <c r="G123" s="690"/>
      <c r="H123" s="121" t="s">
        <v>639</v>
      </c>
      <c r="I123" s="71" t="s">
        <v>629</v>
      </c>
      <c r="J123" s="71"/>
      <c r="K123" s="71" t="s">
        <v>933</v>
      </c>
      <c r="L123" s="71" t="s">
        <v>629</v>
      </c>
      <c r="M123" s="122" t="s">
        <v>629</v>
      </c>
      <c r="N123" s="71" t="s">
        <v>934</v>
      </c>
      <c r="O123" s="71" t="s">
        <v>629</v>
      </c>
      <c r="P123" s="71" t="s">
        <v>636</v>
      </c>
      <c r="Q123" s="71" t="s">
        <v>916</v>
      </c>
      <c r="R123" s="71" t="s">
        <v>921</v>
      </c>
      <c r="S123" s="71" t="s">
        <v>652</v>
      </c>
      <c r="T123" s="71" t="s">
        <v>629</v>
      </c>
      <c r="U123" s="71"/>
      <c r="V123" s="123"/>
      <c r="W123" s="59"/>
      <c r="X123" s="60"/>
      <c r="Y123" s="61"/>
      <c r="Z123" s="60"/>
      <c r="AA123" s="60"/>
      <c r="AB123" s="204"/>
      <c r="AC123" s="319">
        <f t="shared" si="53"/>
        <v>850</v>
      </c>
      <c r="AD123" s="594">
        <v>850</v>
      </c>
      <c r="AE123" s="594">
        <v>0</v>
      </c>
      <c r="AF123" s="594" t="s">
        <v>3</v>
      </c>
      <c r="AG123" s="594" t="s">
        <v>3</v>
      </c>
      <c r="AH123" s="520" t="s">
        <v>3</v>
      </c>
      <c r="AI123" s="520" t="s">
        <v>3</v>
      </c>
      <c r="AJ123" s="520" t="s">
        <v>3</v>
      </c>
      <c r="AK123" s="161">
        <v>850</v>
      </c>
      <c r="AL123" s="81"/>
      <c r="AM123" s="178"/>
      <c r="AN123" s="712"/>
      <c r="AO123" s="652"/>
      <c r="AP123" s="663"/>
      <c r="AQ123" s="683"/>
      <c r="AT123" s="1"/>
    </row>
    <row r="124" spans="1:46" s="44" customFormat="1">
      <c r="A124" s="1">
        <v>1</v>
      </c>
      <c r="B124" s="10" t="s">
        <v>1</v>
      </c>
      <c r="C124" s="306" t="s">
        <v>30</v>
      </c>
      <c r="D124" s="298"/>
      <c r="E124" s="298" t="s">
        <v>914</v>
      </c>
      <c r="F124" s="736" t="s">
        <v>1161</v>
      </c>
      <c r="G124" s="699">
        <v>11302002</v>
      </c>
      <c r="H124" s="114"/>
      <c r="I124" s="115"/>
      <c r="J124" s="115"/>
      <c r="K124" s="115"/>
      <c r="L124" s="115"/>
      <c r="M124" s="116"/>
      <c r="N124" s="117"/>
      <c r="O124" s="118"/>
      <c r="P124" s="117"/>
      <c r="Q124" s="117"/>
      <c r="R124" s="117"/>
      <c r="S124" s="117"/>
      <c r="T124" s="117"/>
      <c r="U124" s="119"/>
      <c r="V124" s="120"/>
      <c r="W124" s="201"/>
      <c r="X124" s="56"/>
      <c r="Y124" s="57"/>
      <c r="Z124" s="58"/>
      <c r="AA124" s="58"/>
      <c r="AB124" s="202"/>
      <c r="AC124" s="311">
        <f t="shared" si="53"/>
        <v>0</v>
      </c>
      <c r="AD124" s="622" t="s">
        <v>3</v>
      </c>
      <c r="AE124" s="622" t="s">
        <v>3</v>
      </c>
      <c r="AF124" s="622" t="s">
        <v>3</v>
      </c>
      <c r="AG124" s="622"/>
      <c r="AH124" s="592" t="s">
        <v>3</v>
      </c>
      <c r="AI124" s="599" t="s">
        <v>3</v>
      </c>
      <c r="AJ124" s="600"/>
      <c r="AK124" s="159">
        <f t="shared" si="54"/>
        <v>0</v>
      </c>
      <c r="AL124" s="154"/>
      <c r="AM124" s="176"/>
      <c r="AN124" s="743" t="s">
        <v>1222</v>
      </c>
      <c r="AO124" s="9"/>
      <c r="AP124" s="9"/>
      <c r="AQ124" s="683"/>
      <c r="AR124" s="44">
        <v>1</v>
      </c>
      <c r="AT124" s="1"/>
    </row>
    <row r="125" spans="1:46" s="44" customFormat="1">
      <c r="A125" s="1">
        <v>2</v>
      </c>
      <c r="B125" s="337" t="str">
        <f t="shared" ref="B125:B126" si="94">B124</f>
        <v>区中央部</v>
      </c>
      <c r="C125" s="437" t="str">
        <f t="shared" ref="C125:C126" si="95">C124</f>
        <v>文京区</v>
      </c>
      <c r="D125" s="297"/>
      <c r="E125" s="573"/>
      <c r="F125" s="361" t="s">
        <v>593</v>
      </c>
      <c r="G125" s="690"/>
      <c r="H125" s="109"/>
      <c r="I125" s="82"/>
      <c r="J125" s="82"/>
      <c r="K125" s="82"/>
      <c r="L125" s="82"/>
      <c r="M125" s="124"/>
      <c r="N125" s="82"/>
      <c r="O125" s="82"/>
      <c r="P125" s="82"/>
      <c r="Q125" s="82"/>
      <c r="R125" s="82"/>
      <c r="S125" s="82"/>
      <c r="T125" s="82"/>
      <c r="U125" s="82"/>
      <c r="V125" s="102"/>
      <c r="W125" s="53">
        <f>SUM(X125:AB125)</f>
        <v>111</v>
      </c>
      <c r="X125" s="54">
        <v>111</v>
      </c>
      <c r="Y125" s="55"/>
      <c r="Z125" s="54"/>
      <c r="AA125" s="54"/>
      <c r="AB125" s="203"/>
      <c r="AC125" s="318">
        <f t="shared" si="53"/>
        <v>111</v>
      </c>
      <c r="AD125" s="593" t="s">
        <v>3</v>
      </c>
      <c r="AE125" s="593"/>
      <c r="AF125" s="593"/>
      <c r="AG125" s="593"/>
      <c r="AH125" s="519">
        <v>111</v>
      </c>
      <c r="AI125" s="519"/>
      <c r="AJ125" s="601"/>
      <c r="AK125" s="160">
        <f t="shared" si="54"/>
        <v>0</v>
      </c>
      <c r="AL125" s="79" t="s">
        <v>3</v>
      </c>
      <c r="AM125" s="177" t="s">
        <v>3</v>
      </c>
      <c r="AN125" s="711"/>
      <c r="AO125" s="652"/>
      <c r="AP125" s="663"/>
      <c r="AQ125" s="683"/>
      <c r="AT125" s="1"/>
    </row>
    <row r="126" spans="1:46" s="44" customFormat="1" ht="18.600000000000001" customHeight="1" thickBot="1">
      <c r="A126" s="1">
        <v>3</v>
      </c>
      <c r="B126" s="337" t="str">
        <f t="shared" si="94"/>
        <v>区中央部</v>
      </c>
      <c r="C126" s="437" t="str">
        <f t="shared" si="95"/>
        <v>文京区</v>
      </c>
      <c r="D126" s="637"/>
      <c r="E126" s="400"/>
      <c r="F126" s="361" t="s">
        <v>593</v>
      </c>
      <c r="G126" s="690"/>
      <c r="H126" s="121"/>
      <c r="I126" s="71"/>
      <c r="J126" s="71"/>
      <c r="K126" s="71"/>
      <c r="L126" s="71"/>
      <c r="M126" s="122"/>
      <c r="N126" s="71"/>
      <c r="O126" s="71"/>
      <c r="P126" s="71"/>
      <c r="Q126" s="71"/>
      <c r="R126" s="71"/>
      <c r="S126" s="71"/>
      <c r="T126" s="71"/>
      <c r="U126" s="71"/>
      <c r="V126" s="123"/>
      <c r="W126" s="59"/>
      <c r="X126" s="60"/>
      <c r="Y126" s="61"/>
      <c r="Z126" s="60"/>
      <c r="AA126" s="60"/>
      <c r="AB126" s="204"/>
      <c r="AC126" s="319">
        <f t="shared" si="53"/>
        <v>111</v>
      </c>
      <c r="AD126" s="594" t="s">
        <v>3</v>
      </c>
      <c r="AE126" s="594">
        <v>60</v>
      </c>
      <c r="AF126" s="594" t="s">
        <v>3</v>
      </c>
      <c r="AG126" s="594" t="s">
        <v>3</v>
      </c>
      <c r="AH126" s="520">
        <v>51</v>
      </c>
      <c r="AI126" s="520" t="s">
        <v>3</v>
      </c>
      <c r="AJ126" s="520" t="s">
        <v>3</v>
      </c>
      <c r="AK126" s="161">
        <f t="shared" si="54"/>
        <v>0</v>
      </c>
      <c r="AL126" s="81"/>
      <c r="AM126" s="178"/>
      <c r="AN126" s="712"/>
      <c r="AO126" s="652"/>
      <c r="AP126" s="663"/>
      <c r="AQ126" s="683"/>
      <c r="AT126" s="1"/>
    </row>
    <row r="127" spans="1:46" s="44" customFormat="1">
      <c r="A127" s="1">
        <v>1</v>
      </c>
      <c r="B127" s="10" t="s">
        <v>1</v>
      </c>
      <c r="C127" s="306" t="s">
        <v>37</v>
      </c>
      <c r="D127" s="298"/>
      <c r="E127" s="298"/>
      <c r="F127" s="363" t="s">
        <v>36</v>
      </c>
      <c r="G127" s="699"/>
      <c r="H127" s="114"/>
      <c r="I127" s="115"/>
      <c r="J127" s="115"/>
      <c r="K127" s="115"/>
      <c r="L127" s="115"/>
      <c r="M127" s="116"/>
      <c r="N127" s="117"/>
      <c r="O127" s="118"/>
      <c r="P127" s="117"/>
      <c r="Q127" s="117"/>
      <c r="R127" s="117"/>
      <c r="S127" s="117"/>
      <c r="T127" s="117"/>
      <c r="U127" s="119"/>
      <c r="V127" s="120"/>
      <c r="W127" s="201"/>
      <c r="X127" s="56"/>
      <c r="Y127" s="57"/>
      <c r="Z127" s="58"/>
      <c r="AA127" s="58"/>
      <c r="AB127" s="202"/>
      <c r="AC127" s="311">
        <f t="shared" si="53"/>
        <v>0</v>
      </c>
      <c r="AD127" s="622" t="s">
        <v>3</v>
      </c>
      <c r="AE127" s="622" t="s">
        <v>3</v>
      </c>
      <c r="AF127" s="622" t="s">
        <v>3</v>
      </c>
      <c r="AG127" s="622"/>
      <c r="AH127" s="592" t="s">
        <v>3</v>
      </c>
      <c r="AI127" s="599" t="s">
        <v>3</v>
      </c>
      <c r="AJ127" s="600"/>
      <c r="AK127" s="159">
        <f t="shared" si="54"/>
        <v>0</v>
      </c>
      <c r="AL127" s="154"/>
      <c r="AM127" s="176"/>
      <c r="AN127" s="710"/>
      <c r="AO127" s="9"/>
      <c r="AP127" s="9"/>
      <c r="AQ127" s="683"/>
      <c r="AT127" s="1"/>
    </row>
    <row r="128" spans="1:46" s="44" customFormat="1">
      <c r="A128" s="1">
        <v>2</v>
      </c>
      <c r="B128" s="337" t="str">
        <f t="shared" ref="B128:B129" si="96">B127</f>
        <v>区中央部</v>
      </c>
      <c r="C128" s="437" t="str">
        <f t="shared" ref="C128:C129" si="97">C127</f>
        <v>台東区</v>
      </c>
      <c r="D128" s="297"/>
      <c r="E128" s="573"/>
      <c r="F128" s="361" t="s">
        <v>36</v>
      </c>
      <c r="G128" s="690"/>
      <c r="H128" s="109"/>
      <c r="I128" s="82"/>
      <c r="J128" s="82"/>
      <c r="K128" s="82"/>
      <c r="L128" s="82"/>
      <c r="M128" s="124" t="s">
        <v>629</v>
      </c>
      <c r="N128" s="82"/>
      <c r="O128" s="82"/>
      <c r="P128" s="82"/>
      <c r="Q128" s="82"/>
      <c r="R128" s="82"/>
      <c r="S128" s="82"/>
      <c r="T128" s="82"/>
      <c r="U128" s="82"/>
      <c r="V128" s="102"/>
      <c r="W128" s="53">
        <f>SUM(X128:AB128)</f>
        <v>92</v>
      </c>
      <c r="X128" s="54">
        <v>60</v>
      </c>
      <c r="Y128" s="55">
        <v>32</v>
      </c>
      <c r="Z128" s="54"/>
      <c r="AA128" s="54"/>
      <c r="AB128" s="203"/>
      <c r="AC128" s="318">
        <f t="shared" si="53"/>
        <v>0</v>
      </c>
      <c r="AD128" s="593" t="s">
        <v>3</v>
      </c>
      <c r="AE128" s="593"/>
      <c r="AF128" s="593"/>
      <c r="AG128" s="593"/>
      <c r="AH128" s="519"/>
      <c r="AI128" s="519"/>
      <c r="AJ128" s="601"/>
      <c r="AK128" s="160">
        <f t="shared" si="54"/>
        <v>0</v>
      </c>
      <c r="AL128" s="79" t="s">
        <v>3</v>
      </c>
      <c r="AM128" s="177" t="s">
        <v>3</v>
      </c>
      <c r="AN128" s="711"/>
      <c r="AO128" s="652"/>
      <c r="AP128" s="663"/>
      <c r="AQ128" s="683"/>
      <c r="AT128" s="1"/>
    </row>
    <row r="129" spans="1:46" s="44" customFormat="1" ht="18.600000000000001" customHeight="1" thickBot="1">
      <c r="A129" s="1">
        <v>3</v>
      </c>
      <c r="B129" s="337" t="str">
        <f t="shared" si="96"/>
        <v>区中央部</v>
      </c>
      <c r="C129" s="437" t="str">
        <f t="shared" si="97"/>
        <v>台東区</v>
      </c>
      <c r="D129" s="637"/>
      <c r="E129" s="400"/>
      <c r="F129" s="361" t="s">
        <v>36</v>
      </c>
      <c r="G129" s="690"/>
      <c r="H129" s="121"/>
      <c r="I129" s="71"/>
      <c r="J129" s="71"/>
      <c r="K129" s="71"/>
      <c r="L129" s="71"/>
      <c r="M129" s="122" t="s">
        <v>629</v>
      </c>
      <c r="N129" s="71"/>
      <c r="O129" s="71"/>
      <c r="P129" s="71"/>
      <c r="Q129" s="71"/>
      <c r="R129" s="71"/>
      <c r="S129" s="71"/>
      <c r="T129" s="71"/>
      <c r="U129" s="71"/>
      <c r="V129" s="123"/>
      <c r="W129" s="59"/>
      <c r="X129" s="60"/>
      <c r="Y129" s="61"/>
      <c r="Z129" s="60"/>
      <c r="AA129" s="60"/>
      <c r="AB129" s="204"/>
      <c r="AC129" s="319">
        <f t="shared" si="53"/>
        <v>0</v>
      </c>
      <c r="AD129" s="594" t="s">
        <v>3</v>
      </c>
      <c r="AE129" s="594" t="s">
        <v>3</v>
      </c>
      <c r="AF129" s="594"/>
      <c r="AG129" s="594"/>
      <c r="AH129" s="520" t="s">
        <v>3</v>
      </c>
      <c r="AI129" s="520" t="s">
        <v>3</v>
      </c>
      <c r="AJ129" s="520" t="s">
        <v>3</v>
      </c>
      <c r="AK129" s="161">
        <f t="shared" si="54"/>
        <v>0</v>
      </c>
      <c r="AL129" s="81"/>
      <c r="AM129" s="178"/>
      <c r="AN129" s="712"/>
      <c r="AO129" s="652"/>
      <c r="AP129" s="663"/>
      <c r="AQ129" s="683"/>
      <c r="AT129" s="1"/>
    </row>
    <row r="130" spans="1:46" s="44" customFormat="1">
      <c r="A130" s="1">
        <v>1</v>
      </c>
      <c r="B130" s="10" t="s">
        <v>1</v>
      </c>
      <c r="C130" s="306" t="s">
        <v>37</v>
      </c>
      <c r="D130" s="298"/>
      <c r="E130" s="298" t="s">
        <v>914</v>
      </c>
      <c r="F130" s="508" t="s">
        <v>38</v>
      </c>
      <c r="G130" s="699">
        <v>11301062</v>
      </c>
      <c r="H130" s="114"/>
      <c r="I130" s="115"/>
      <c r="J130" s="115"/>
      <c r="K130" s="115"/>
      <c r="L130" s="115"/>
      <c r="M130" s="116"/>
      <c r="N130" s="117"/>
      <c r="O130" s="118"/>
      <c r="P130" s="117"/>
      <c r="Q130" s="117"/>
      <c r="R130" s="117"/>
      <c r="S130" s="117"/>
      <c r="T130" s="117"/>
      <c r="U130" s="119"/>
      <c r="V130" s="120"/>
      <c r="W130" s="201"/>
      <c r="X130" s="56"/>
      <c r="Y130" s="57"/>
      <c r="Z130" s="58"/>
      <c r="AA130" s="58"/>
      <c r="AB130" s="202"/>
      <c r="AC130" s="311">
        <f t="shared" si="53"/>
        <v>45</v>
      </c>
      <c r="AD130" s="622" t="s">
        <v>3</v>
      </c>
      <c r="AE130" s="622" t="s">
        <v>3</v>
      </c>
      <c r="AF130" s="622">
        <v>45</v>
      </c>
      <c r="AG130" s="622"/>
      <c r="AH130" s="592" t="s">
        <v>3</v>
      </c>
      <c r="AI130" s="599" t="s">
        <v>3</v>
      </c>
      <c r="AJ130" s="600"/>
      <c r="AK130" s="159">
        <f t="shared" si="54"/>
        <v>0</v>
      </c>
      <c r="AL130" s="154"/>
      <c r="AM130" s="176"/>
      <c r="AN130" s="710"/>
      <c r="AO130" s="9"/>
      <c r="AP130" s="9"/>
      <c r="AQ130" s="683">
        <v>1</v>
      </c>
      <c r="AT130" s="1"/>
    </row>
    <row r="131" spans="1:46" s="44" customFormat="1">
      <c r="A131" s="1">
        <v>2</v>
      </c>
      <c r="B131" s="337" t="str">
        <f t="shared" ref="B131:B132" si="98">B130</f>
        <v>区中央部</v>
      </c>
      <c r="C131" s="437" t="str">
        <f t="shared" ref="C131:C132" si="99">C130</f>
        <v>台東区</v>
      </c>
      <c r="D131" s="297"/>
      <c r="E131" s="573"/>
      <c r="F131" s="361" t="s">
        <v>38</v>
      </c>
      <c r="G131" s="690"/>
      <c r="H131" s="109"/>
      <c r="I131" s="82"/>
      <c r="J131" s="82"/>
      <c r="K131" s="82"/>
      <c r="L131" s="82"/>
      <c r="M131" s="124"/>
      <c r="N131" s="82"/>
      <c r="O131" s="82"/>
      <c r="P131" s="82"/>
      <c r="Q131" s="82"/>
      <c r="R131" s="82"/>
      <c r="S131" s="82"/>
      <c r="T131" s="82"/>
      <c r="U131" s="578"/>
      <c r="V131" s="102"/>
      <c r="W131" s="53">
        <f>SUM(X131:AB131)</f>
        <v>45</v>
      </c>
      <c r="X131" s="54"/>
      <c r="Y131" s="55">
        <v>45</v>
      </c>
      <c r="Z131" s="54"/>
      <c r="AA131" s="54"/>
      <c r="AB131" s="203"/>
      <c r="AC131" s="318">
        <f t="shared" si="53"/>
        <v>45</v>
      </c>
      <c r="AD131" s="593" t="s">
        <v>3</v>
      </c>
      <c r="AE131" s="593"/>
      <c r="AF131" s="593">
        <v>45</v>
      </c>
      <c r="AG131" s="593"/>
      <c r="AH131" s="519"/>
      <c r="AI131" s="519"/>
      <c r="AJ131" s="601"/>
      <c r="AK131" s="160">
        <f t="shared" si="54"/>
        <v>0</v>
      </c>
      <c r="AL131" s="79" t="s">
        <v>3</v>
      </c>
      <c r="AM131" s="177" t="s">
        <v>3</v>
      </c>
      <c r="AN131" s="711"/>
      <c r="AO131" s="652"/>
      <c r="AP131" s="663"/>
      <c r="AQ131" s="683"/>
      <c r="AT131" s="1"/>
    </row>
    <row r="132" spans="1:46" s="44" customFormat="1" ht="18.600000000000001" customHeight="1" thickBot="1">
      <c r="A132" s="1">
        <v>3</v>
      </c>
      <c r="B132" s="337" t="str">
        <f t="shared" si="98"/>
        <v>区中央部</v>
      </c>
      <c r="C132" s="437" t="str">
        <f t="shared" si="99"/>
        <v>台東区</v>
      </c>
      <c r="D132" s="637"/>
      <c r="E132" s="400"/>
      <c r="F132" s="361" t="s">
        <v>38</v>
      </c>
      <c r="G132" s="690"/>
      <c r="H132" s="121"/>
      <c r="I132" s="71"/>
      <c r="J132" s="71"/>
      <c r="K132" s="71"/>
      <c r="L132" s="71"/>
      <c r="M132" s="122"/>
      <c r="N132" s="71"/>
      <c r="O132" s="71"/>
      <c r="P132" s="71"/>
      <c r="Q132" s="71"/>
      <c r="R132" s="71"/>
      <c r="S132" s="71"/>
      <c r="T132" s="71"/>
      <c r="U132" s="71"/>
      <c r="V132" s="123"/>
      <c r="W132" s="59"/>
      <c r="X132" s="60"/>
      <c r="Y132" s="61"/>
      <c r="Z132" s="60"/>
      <c r="AA132" s="60"/>
      <c r="AB132" s="204"/>
      <c r="AC132" s="319">
        <f t="shared" si="53"/>
        <v>45</v>
      </c>
      <c r="AD132" s="594" t="s">
        <v>3</v>
      </c>
      <c r="AE132" s="594" t="s">
        <v>3</v>
      </c>
      <c r="AF132" s="594">
        <v>45</v>
      </c>
      <c r="AG132" s="594" t="s">
        <v>3</v>
      </c>
      <c r="AH132" s="520" t="s">
        <v>3</v>
      </c>
      <c r="AI132" s="520" t="s">
        <v>3</v>
      </c>
      <c r="AJ132" s="520" t="s">
        <v>3</v>
      </c>
      <c r="AK132" s="161">
        <f t="shared" si="54"/>
        <v>0</v>
      </c>
      <c r="AL132" s="81"/>
      <c r="AM132" s="178"/>
      <c r="AN132" s="712"/>
      <c r="AO132" s="652"/>
      <c r="AP132" s="663"/>
      <c r="AQ132" s="683"/>
      <c r="AT132" s="1"/>
    </row>
    <row r="133" spans="1:46" s="44" customFormat="1">
      <c r="A133" s="1">
        <v>1</v>
      </c>
      <c r="B133" s="10" t="s">
        <v>1</v>
      </c>
      <c r="C133" s="306" t="s">
        <v>37</v>
      </c>
      <c r="D133" s="298"/>
      <c r="E133" s="298" t="s">
        <v>914</v>
      </c>
      <c r="F133" s="508" t="s">
        <v>39</v>
      </c>
      <c r="G133" s="699">
        <v>11301063</v>
      </c>
      <c r="H133" s="114"/>
      <c r="I133" s="115"/>
      <c r="J133" s="115"/>
      <c r="K133" s="115"/>
      <c r="L133" s="115"/>
      <c r="M133" s="116"/>
      <c r="N133" s="117"/>
      <c r="O133" s="118"/>
      <c r="P133" s="117"/>
      <c r="Q133" s="117"/>
      <c r="R133" s="117"/>
      <c r="S133" s="117"/>
      <c r="T133" s="117"/>
      <c r="U133" s="119"/>
      <c r="V133" s="120"/>
      <c r="W133" s="201"/>
      <c r="X133" s="56"/>
      <c r="Y133" s="57"/>
      <c r="Z133" s="58"/>
      <c r="AA133" s="58"/>
      <c r="AB133" s="202"/>
      <c r="AC133" s="311">
        <f t="shared" si="53"/>
        <v>136</v>
      </c>
      <c r="AD133" s="622">
        <v>8</v>
      </c>
      <c r="AE133" s="622">
        <v>82</v>
      </c>
      <c r="AF133" s="622">
        <v>46</v>
      </c>
      <c r="AG133" s="622"/>
      <c r="AH133" s="148" t="s">
        <v>3</v>
      </c>
      <c r="AI133" s="154" t="s">
        <v>3</v>
      </c>
      <c r="AJ133" s="155"/>
      <c r="AK133" s="159">
        <f t="shared" si="54"/>
        <v>0</v>
      </c>
      <c r="AL133" s="154"/>
      <c r="AM133" s="176"/>
      <c r="AN133" s="710"/>
      <c r="AO133" s="9"/>
      <c r="AP133" s="9"/>
      <c r="AQ133" s="683"/>
      <c r="AT133" s="1"/>
    </row>
    <row r="134" spans="1:46" s="44" customFormat="1">
      <c r="A134" s="1">
        <v>2</v>
      </c>
      <c r="B134" s="337" t="str">
        <f t="shared" ref="B134:B135" si="100">B133</f>
        <v>区中央部</v>
      </c>
      <c r="C134" s="437" t="str">
        <f t="shared" ref="C134:C135" si="101">C133</f>
        <v>台東区</v>
      </c>
      <c r="D134" s="297"/>
      <c r="E134" s="573"/>
      <c r="F134" s="361" t="s">
        <v>39</v>
      </c>
      <c r="G134" s="690"/>
      <c r="H134" s="109" t="s">
        <v>628</v>
      </c>
      <c r="I134" s="82"/>
      <c r="J134" s="82"/>
      <c r="K134" s="82"/>
      <c r="L134" s="82" t="s">
        <v>629</v>
      </c>
      <c r="M134" s="124" t="s">
        <v>629</v>
      </c>
      <c r="N134" s="82" t="s">
        <v>916</v>
      </c>
      <c r="O134" s="82"/>
      <c r="P134" s="82"/>
      <c r="Q134" s="82"/>
      <c r="R134" s="82"/>
      <c r="S134" s="82" t="s">
        <v>652</v>
      </c>
      <c r="T134" s="82"/>
      <c r="U134" s="82"/>
      <c r="V134" s="102"/>
      <c r="W134" s="53">
        <f>SUM(X134:AB134)</f>
        <v>136</v>
      </c>
      <c r="X134" s="54">
        <v>136</v>
      </c>
      <c r="Y134" s="55"/>
      <c r="Z134" s="54"/>
      <c r="AA134" s="54"/>
      <c r="AB134" s="203"/>
      <c r="AC134" s="318">
        <f t="shared" si="53"/>
        <v>136</v>
      </c>
      <c r="AD134" s="593">
        <v>8</v>
      </c>
      <c r="AE134" s="593">
        <v>82</v>
      </c>
      <c r="AF134" s="593">
        <v>46</v>
      </c>
      <c r="AG134" s="593"/>
      <c r="AH134" s="519"/>
      <c r="AI134" s="519"/>
      <c r="AJ134" s="601"/>
      <c r="AK134" s="160">
        <f t="shared" si="54"/>
        <v>0</v>
      </c>
      <c r="AL134" s="79" t="s">
        <v>3</v>
      </c>
      <c r="AM134" s="177" t="s">
        <v>3</v>
      </c>
      <c r="AN134" s="711"/>
      <c r="AO134" s="652"/>
      <c r="AP134" s="663"/>
      <c r="AQ134" s="683"/>
      <c r="AT134" s="1"/>
    </row>
    <row r="135" spans="1:46" s="44" customFormat="1" ht="18.600000000000001" customHeight="1" thickBot="1">
      <c r="A135" s="1">
        <v>3</v>
      </c>
      <c r="B135" s="337" t="str">
        <f t="shared" si="100"/>
        <v>区中央部</v>
      </c>
      <c r="C135" s="437" t="str">
        <f t="shared" si="101"/>
        <v>台東区</v>
      </c>
      <c r="D135" s="637"/>
      <c r="E135" s="400"/>
      <c r="F135" s="361" t="s">
        <v>39</v>
      </c>
      <c r="G135" s="690"/>
      <c r="H135" s="121" t="s">
        <v>628</v>
      </c>
      <c r="I135" s="71"/>
      <c r="J135" s="71"/>
      <c r="K135" s="71"/>
      <c r="L135" s="71" t="s">
        <v>629</v>
      </c>
      <c r="M135" s="122" t="s">
        <v>629</v>
      </c>
      <c r="N135" s="71" t="s">
        <v>916</v>
      </c>
      <c r="O135" s="71"/>
      <c r="P135" s="71"/>
      <c r="Q135" s="71"/>
      <c r="R135" s="71"/>
      <c r="S135" s="71" t="s">
        <v>652</v>
      </c>
      <c r="T135" s="71"/>
      <c r="U135" s="71"/>
      <c r="V135" s="123"/>
      <c r="W135" s="59"/>
      <c r="X135" s="60"/>
      <c r="Y135" s="61"/>
      <c r="Z135" s="60"/>
      <c r="AA135" s="60"/>
      <c r="AB135" s="204"/>
      <c r="AC135" s="319">
        <f t="shared" si="53"/>
        <v>136</v>
      </c>
      <c r="AD135" s="594">
        <v>8</v>
      </c>
      <c r="AE135" s="594">
        <v>82</v>
      </c>
      <c r="AF135" s="594">
        <v>46</v>
      </c>
      <c r="AG135" s="594" t="s">
        <v>3</v>
      </c>
      <c r="AH135" s="520" t="s">
        <v>3</v>
      </c>
      <c r="AI135" s="520" t="s">
        <v>3</v>
      </c>
      <c r="AJ135" s="520" t="s">
        <v>3</v>
      </c>
      <c r="AK135" s="161">
        <f t="shared" si="54"/>
        <v>0</v>
      </c>
      <c r="AL135" s="81"/>
      <c r="AM135" s="178"/>
      <c r="AN135" s="712"/>
      <c r="AO135" s="652"/>
      <c r="AP135" s="663"/>
      <c r="AQ135" s="683"/>
      <c r="AT135" s="1"/>
    </row>
    <row r="136" spans="1:46" s="44" customFormat="1">
      <c r="A136" s="1">
        <v>1</v>
      </c>
      <c r="B136" s="10" t="s">
        <v>1</v>
      </c>
      <c r="C136" s="306" t="s">
        <v>37</v>
      </c>
      <c r="D136" s="298" t="s">
        <v>687</v>
      </c>
      <c r="E136" s="298" t="s">
        <v>982</v>
      </c>
      <c r="F136" s="508" t="s">
        <v>836</v>
      </c>
      <c r="G136" s="699">
        <v>11301064</v>
      </c>
      <c r="H136" s="114"/>
      <c r="I136" s="115"/>
      <c r="J136" s="115"/>
      <c r="K136" s="115"/>
      <c r="L136" s="115"/>
      <c r="M136" s="116"/>
      <c r="N136" s="117"/>
      <c r="O136" s="118"/>
      <c r="P136" s="117"/>
      <c r="Q136" s="117"/>
      <c r="R136" s="117"/>
      <c r="S136" s="117"/>
      <c r="T136" s="117"/>
      <c r="U136" s="119"/>
      <c r="V136" s="120"/>
      <c r="W136" s="201"/>
      <c r="X136" s="56"/>
      <c r="Y136" s="57"/>
      <c r="Z136" s="58"/>
      <c r="AA136" s="58"/>
      <c r="AB136" s="202"/>
      <c r="AC136" s="311">
        <f t="shared" si="53"/>
        <v>400</v>
      </c>
      <c r="AD136" s="622">
        <v>384</v>
      </c>
      <c r="AE136" s="622">
        <v>16</v>
      </c>
      <c r="AF136" s="622"/>
      <c r="AG136" s="622"/>
      <c r="AH136" s="148" t="s">
        <v>3</v>
      </c>
      <c r="AI136" s="154" t="s">
        <v>3</v>
      </c>
      <c r="AJ136" s="155"/>
      <c r="AK136" s="159">
        <f t="shared" si="54"/>
        <v>0</v>
      </c>
      <c r="AL136" s="154"/>
      <c r="AM136" s="176"/>
      <c r="AN136" s="710"/>
      <c r="AO136" s="9"/>
      <c r="AP136" s="9"/>
      <c r="AQ136" s="683"/>
      <c r="AT136" s="1"/>
    </row>
    <row r="137" spans="1:46" s="44" customFormat="1">
      <c r="A137" s="1">
        <v>2</v>
      </c>
      <c r="B137" s="337" t="str">
        <f t="shared" ref="B137:B138" si="102">B136</f>
        <v>区中央部</v>
      </c>
      <c r="C137" s="437" t="str">
        <f t="shared" ref="C137:C138" si="103">C136</f>
        <v>台東区</v>
      </c>
      <c r="D137" s="297"/>
      <c r="E137" s="573"/>
      <c r="F137" s="361" t="s">
        <v>836</v>
      </c>
      <c r="G137" s="690"/>
      <c r="H137" s="109" t="s">
        <v>628</v>
      </c>
      <c r="I137" s="82"/>
      <c r="J137" s="82" t="s">
        <v>629</v>
      </c>
      <c r="K137" s="82"/>
      <c r="L137" s="82" t="s">
        <v>629</v>
      </c>
      <c r="M137" s="124" t="s">
        <v>629</v>
      </c>
      <c r="N137" s="82" t="s">
        <v>634</v>
      </c>
      <c r="O137" s="82"/>
      <c r="P137" s="82"/>
      <c r="Q137" s="82"/>
      <c r="R137" s="82" t="s">
        <v>631</v>
      </c>
      <c r="S137" s="82" t="s">
        <v>652</v>
      </c>
      <c r="T137" s="82"/>
      <c r="U137" s="82"/>
      <c r="V137" s="102" t="s">
        <v>629</v>
      </c>
      <c r="W137" s="53">
        <f>SUM(X137:AB137)</f>
        <v>400</v>
      </c>
      <c r="X137" s="54">
        <v>400</v>
      </c>
      <c r="Y137" s="55"/>
      <c r="Z137" s="54"/>
      <c r="AA137" s="54"/>
      <c r="AB137" s="203"/>
      <c r="AC137" s="318">
        <f t="shared" si="53"/>
        <v>400</v>
      </c>
      <c r="AD137" s="593">
        <v>8</v>
      </c>
      <c r="AE137" s="593">
        <v>376</v>
      </c>
      <c r="AF137" s="593">
        <v>16</v>
      </c>
      <c r="AG137" s="593"/>
      <c r="AH137" s="519"/>
      <c r="AI137" s="519"/>
      <c r="AJ137" s="601"/>
      <c r="AK137" s="160">
        <f t="shared" si="54"/>
        <v>44</v>
      </c>
      <c r="AL137" s="79">
        <v>12</v>
      </c>
      <c r="AM137" s="177">
        <v>32</v>
      </c>
      <c r="AN137" s="711"/>
      <c r="AO137" s="652"/>
      <c r="AP137" s="663"/>
      <c r="AQ137" s="683"/>
      <c r="AT137" s="1"/>
    </row>
    <row r="138" spans="1:46" s="44" customFormat="1" ht="18.600000000000001" customHeight="1" thickBot="1">
      <c r="A138" s="1">
        <v>3</v>
      </c>
      <c r="B138" s="337" t="str">
        <f t="shared" si="102"/>
        <v>区中央部</v>
      </c>
      <c r="C138" s="437" t="str">
        <f t="shared" si="103"/>
        <v>台東区</v>
      </c>
      <c r="D138" s="637"/>
      <c r="E138" s="400"/>
      <c r="F138" s="361" t="s">
        <v>836</v>
      </c>
      <c r="G138" s="690"/>
      <c r="H138" s="121" t="s">
        <v>628</v>
      </c>
      <c r="I138" s="71"/>
      <c r="J138" s="71" t="s">
        <v>629</v>
      </c>
      <c r="K138" s="71"/>
      <c r="L138" s="71" t="s">
        <v>629</v>
      </c>
      <c r="M138" s="122" t="s">
        <v>629</v>
      </c>
      <c r="N138" s="71" t="s">
        <v>634</v>
      </c>
      <c r="O138" s="71"/>
      <c r="P138" s="71"/>
      <c r="Q138" s="71"/>
      <c r="R138" s="71" t="s">
        <v>631</v>
      </c>
      <c r="S138" s="71" t="s">
        <v>652</v>
      </c>
      <c r="T138" s="71"/>
      <c r="U138" s="71"/>
      <c r="V138" s="123" t="s">
        <v>629</v>
      </c>
      <c r="W138" s="59"/>
      <c r="X138" s="60"/>
      <c r="Y138" s="61"/>
      <c r="Z138" s="60"/>
      <c r="AA138" s="60"/>
      <c r="AB138" s="204"/>
      <c r="AC138" s="319">
        <f t="shared" ref="AC138:AC201" si="104">SUM(AD138:AJ138)</f>
        <v>400</v>
      </c>
      <c r="AD138" s="594">
        <v>8</v>
      </c>
      <c r="AE138" s="594">
        <v>376</v>
      </c>
      <c r="AF138" s="594">
        <v>16</v>
      </c>
      <c r="AG138" s="594" t="s">
        <v>3</v>
      </c>
      <c r="AH138" s="520" t="s">
        <v>3</v>
      </c>
      <c r="AI138" s="520" t="s">
        <v>3</v>
      </c>
      <c r="AJ138" s="520" t="s">
        <v>3</v>
      </c>
      <c r="AK138" s="161">
        <f t="shared" si="54"/>
        <v>0</v>
      </c>
      <c r="AL138" s="81"/>
      <c r="AM138" s="178"/>
      <c r="AN138" s="712"/>
      <c r="AO138" s="652"/>
      <c r="AP138" s="663"/>
      <c r="AQ138" s="683"/>
      <c r="AT138" s="1"/>
    </row>
    <row r="139" spans="1:46" s="44" customFormat="1">
      <c r="A139" s="1">
        <v>1</v>
      </c>
      <c r="B139" s="10" t="s">
        <v>1</v>
      </c>
      <c r="C139" s="306" t="s">
        <v>37</v>
      </c>
      <c r="D139" s="298"/>
      <c r="E139" s="298" t="s">
        <v>971</v>
      </c>
      <c r="F139" s="508" t="s">
        <v>837</v>
      </c>
      <c r="G139" s="699">
        <v>11301065</v>
      </c>
      <c r="H139" s="114"/>
      <c r="I139" s="115"/>
      <c r="J139" s="115"/>
      <c r="K139" s="115"/>
      <c r="L139" s="115"/>
      <c r="M139" s="116"/>
      <c r="N139" s="117"/>
      <c r="O139" s="118"/>
      <c r="P139" s="117"/>
      <c r="Q139" s="117"/>
      <c r="R139" s="117"/>
      <c r="S139" s="117"/>
      <c r="T139" s="117"/>
      <c r="U139" s="119"/>
      <c r="V139" s="120"/>
      <c r="W139" s="201"/>
      <c r="X139" s="56"/>
      <c r="Y139" s="57"/>
      <c r="Z139" s="58"/>
      <c r="AA139" s="58"/>
      <c r="AB139" s="202"/>
      <c r="AC139" s="311">
        <f t="shared" si="104"/>
        <v>80</v>
      </c>
      <c r="AD139" s="622" t="s">
        <v>3</v>
      </c>
      <c r="AE139" s="622" t="s">
        <v>3</v>
      </c>
      <c r="AF139" s="622">
        <v>40</v>
      </c>
      <c r="AG139" s="622">
        <v>40</v>
      </c>
      <c r="AH139" s="148" t="s">
        <v>3</v>
      </c>
      <c r="AI139" s="154" t="s">
        <v>3</v>
      </c>
      <c r="AJ139" s="155"/>
      <c r="AK139" s="159">
        <f t="shared" ref="AK139:AK202" si="105">SUM(AL139:AM139)</f>
        <v>0</v>
      </c>
      <c r="AL139" s="154"/>
      <c r="AM139" s="176"/>
      <c r="AN139" s="710"/>
      <c r="AO139" s="9"/>
      <c r="AP139" s="9"/>
      <c r="AQ139" s="683"/>
      <c r="AT139" s="1"/>
    </row>
    <row r="140" spans="1:46" s="44" customFormat="1">
      <c r="A140" s="1">
        <v>2</v>
      </c>
      <c r="B140" s="337" t="str">
        <f t="shared" ref="B140:B141" si="106">B139</f>
        <v>区中央部</v>
      </c>
      <c r="C140" s="437" t="str">
        <f t="shared" ref="C140:C141" si="107">C139</f>
        <v>台東区</v>
      </c>
      <c r="D140" s="297"/>
      <c r="E140" s="573"/>
      <c r="F140" s="361" t="s">
        <v>837</v>
      </c>
      <c r="G140" s="690"/>
      <c r="H140" s="109"/>
      <c r="I140" s="82"/>
      <c r="J140" s="82"/>
      <c r="K140" s="82"/>
      <c r="L140" s="82"/>
      <c r="M140" s="124"/>
      <c r="N140" s="82"/>
      <c r="O140" s="82"/>
      <c r="P140" s="82"/>
      <c r="Q140" s="82"/>
      <c r="R140" s="82"/>
      <c r="S140" s="82"/>
      <c r="T140" s="82"/>
      <c r="U140" s="82"/>
      <c r="V140" s="102"/>
      <c r="W140" s="53">
        <f>SUM(X140:AB140)</f>
        <v>80</v>
      </c>
      <c r="X140" s="54"/>
      <c r="Y140" s="55">
        <v>80</v>
      </c>
      <c r="Z140" s="54"/>
      <c r="AA140" s="54"/>
      <c r="AB140" s="203"/>
      <c r="AC140" s="318">
        <f t="shared" si="104"/>
        <v>80</v>
      </c>
      <c r="AD140" s="593" t="s">
        <v>3</v>
      </c>
      <c r="AE140" s="593"/>
      <c r="AF140" s="593">
        <v>40</v>
      </c>
      <c r="AG140" s="593">
        <v>40</v>
      </c>
      <c r="AH140" s="519"/>
      <c r="AI140" s="519"/>
      <c r="AJ140" s="601"/>
      <c r="AK140" s="160">
        <f t="shared" si="105"/>
        <v>0</v>
      </c>
      <c r="AL140" s="79" t="s">
        <v>3</v>
      </c>
      <c r="AM140" s="177" t="s">
        <v>3</v>
      </c>
      <c r="AN140" s="711"/>
      <c r="AO140" s="652"/>
      <c r="AP140" s="663"/>
      <c r="AQ140" s="683"/>
      <c r="AT140" s="1"/>
    </row>
    <row r="141" spans="1:46" s="44" customFormat="1" ht="18.600000000000001" customHeight="1" thickBot="1">
      <c r="A141" s="1">
        <v>3</v>
      </c>
      <c r="B141" s="337" t="str">
        <f t="shared" si="106"/>
        <v>区中央部</v>
      </c>
      <c r="C141" s="437" t="str">
        <f t="shared" si="107"/>
        <v>台東区</v>
      </c>
      <c r="D141" s="637"/>
      <c r="E141" s="400"/>
      <c r="F141" s="361" t="s">
        <v>837</v>
      </c>
      <c r="G141" s="690"/>
      <c r="H141" s="121"/>
      <c r="I141" s="71"/>
      <c r="J141" s="71"/>
      <c r="K141" s="71"/>
      <c r="L141" s="71"/>
      <c r="M141" s="122"/>
      <c r="N141" s="71"/>
      <c r="O141" s="71"/>
      <c r="P141" s="71"/>
      <c r="Q141" s="71"/>
      <c r="R141" s="71"/>
      <c r="S141" s="71"/>
      <c r="T141" s="71"/>
      <c r="U141" s="71"/>
      <c r="V141" s="123"/>
      <c r="W141" s="59"/>
      <c r="X141" s="60"/>
      <c r="Y141" s="61"/>
      <c r="Z141" s="60"/>
      <c r="AA141" s="60"/>
      <c r="AB141" s="204"/>
      <c r="AC141" s="319">
        <f t="shared" si="104"/>
        <v>80</v>
      </c>
      <c r="AD141" s="594" t="s">
        <v>3</v>
      </c>
      <c r="AE141" s="594" t="s">
        <v>3</v>
      </c>
      <c r="AF141" s="594">
        <v>40</v>
      </c>
      <c r="AG141" s="594">
        <v>40</v>
      </c>
      <c r="AH141" s="520" t="s">
        <v>3</v>
      </c>
      <c r="AI141" s="520" t="s">
        <v>3</v>
      </c>
      <c r="AJ141" s="520" t="s">
        <v>3</v>
      </c>
      <c r="AK141" s="161">
        <f t="shared" si="105"/>
        <v>0</v>
      </c>
      <c r="AL141" s="81"/>
      <c r="AM141" s="178"/>
      <c r="AN141" s="712"/>
      <c r="AO141" s="652"/>
      <c r="AP141" s="663"/>
      <c r="AQ141" s="683"/>
      <c r="AT141" s="1"/>
    </row>
    <row r="142" spans="1:46" s="44" customFormat="1">
      <c r="A142" s="1">
        <v>1</v>
      </c>
      <c r="B142" s="10" t="s">
        <v>1</v>
      </c>
      <c r="C142" s="306" t="s">
        <v>37</v>
      </c>
      <c r="D142" s="298"/>
      <c r="E142" s="298" t="s">
        <v>1005</v>
      </c>
      <c r="F142" s="508" t="s">
        <v>40</v>
      </c>
      <c r="G142" s="699">
        <v>11301066</v>
      </c>
      <c r="H142" s="114"/>
      <c r="I142" s="115"/>
      <c r="J142" s="115"/>
      <c r="K142" s="115"/>
      <c r="L142" s="115"/>
      <c r="M142" s="116"/>
      <c r="N142" s="117"/>
      <c r="O142" s="118"/>
      <c r="P142" s="117"/>
      <c r="Q142" s="117"/>
      <c r="R142" s="117"/>
      <c r="S142" s="117"/>
      <c r="T142" s="117"/>
      <c r="U142" s="119"/>
      <c r="V142" s="120"/>
      <c r="W142" s="201"/>
      <c r="X142" s="56"/>
      <c r="Y142" s="57"/>
      <c r="Z142" s="58"/>
      <c r="AA142" s="58"/>
      <c r="AB142" s="202"/>
      <c r="AC142" s="311">
        <f t="shared" si="104"/>
        <v>120</v>
      </c>
      <c r="AD142" s="622" t="s">
        <v>3</v>
      </c>
      <c r="AE142" s="622">
        <v>60</v>
      </c>
      <c r="AF142" s="622" t="s">
        <v>3</v>
      </c>
      <c r="AG142" s="622">
        <v>60</v>
      </c>
      <c r="AH142" s="148" t="s">
        <v>3</v>
      </c>
      <c r="AI142" s="154" t="s">
        <v>3</v>
      </c>
      <c r="AJ142" s="155"/>
      <c r="AK142" s="159">
        <f t="shared" si="105"/>
        <v>0</v>
      </c>
      <c r="AL142" s="154"/>
      <c r="AM142" s="176"/>
      <c r="AN142" s="710"/>
      <c r="AO142" s="9"/>
      <c r="AP142" s="9"/>
      <c r="AQ142" s="683"/>
      <c r="AT142" s="1"/>
    </row>
    <row r="143" spans="1:46" s="44" customFormat="1">
      <c r="A143" s="1">
        <v>2</v>
      </c>
      <c r="B143" s="337" t="str">
        <f t="shared" ref="B143:B144" si="108">B142</f>
        <v>区中央部</v>
      </c>
      <c r="C143" s="437" t="str">
        <f t="shared" ref="C143:C144" si="109">C142</f>
        <v>台東区</v>
      </c>
      <c r="D143" s="297"/>
      <c r="E143" s="573"/>
      <c r="F143" s="361" t="s">
        <v>40</v>
      </c>
      <c r="G143" s="690"/>
      <c r="H143" s="109"/>
      <c r="I143" s="82"/>
      <c r="J143" s="82"/>
      <c r="K143" s="82"/>
      <c r="L143" s="82"/>
      <c r="M143" s="124" t="s">
        <v>629</v>
      </c>
      <c r="N143" s="82"/>
      <c r="O143" s="82"/>
      <c r="P143" s="82"/>
      <c r="Q143" s="82"/>
      <c r="R143" s="82"/>
      <c r="S143" s="82"/>
      <c r="T143" s="82"/>
      <c r="U143" s="82"/>
      <c r="V143" s="102"/>
      <c r="W143" s="53">
        <f>SUM(X143:AB143)</f>
        <v>120</v>
      </c>
      <c r="X143" s="54">
        <v>60</v>
      </c>
      <c r="Y143" s="55">
        <v>60</v>
      </c>
      <c r="Z143" s="54"/>
      <c r="AA143" s="54"/>
      <c r="AB143" s="203"/>
      <c r="AC143" s="318">
        <f t="shared" si="104"/>
        <v>120</v>
      </c>
      <c r="AD143" s="593" t="s">
        <v>3</v>
      </c>
      <c r="AE143" s="593">
        <v>60</v>
      </c>
      <c r="AF143" s="593"/>
      <c r="AG143" s="593">
        <v>60</v>
      </c>
      <c r="AH143" s="519"/>
      <c r="AI143" s="519"/>
      <c r="AJ143" s="601"/>
      <c r="AK143" s="160">
        <f t="shared" si="105"/>
        <v>0</v>
      </c>
      <c r="AL143" s="79" t="s">
        <v>3</v>
      </c>
      <c r="AM143" s="177" t="s">
        <v>3</v>
      </c>
      <c r="AN143" s="711"/>
      <c r="AO143" s="652"/>
      <c r="AP143" s="663"/>
      <c r="AQ143" s="683"/>
      <c r="AT143" s="1"/>
    </row>
    <row r="144" spans="1:46" s="44" customFormat="1" ht="18.600000000000001" customHeight="1" thickBot="1">
      <c r="A144" s="1">
        <v>3</v>
      </c>
      <c r="B144" s="337" t="str">
        <f t="shared" si="108"/>
        <v>区中央部</v>
      </c>
      <c r="C144" s="437" t="str">
        <f t="shared" si="109"/>
        <v>台東区</v>
      </c>
      <c r="D144" s="637"/>
      <c r="E144" s="400"/>
      <c r="F144" s="361" t="s">
        <v>40</v>
      </c>
      <c r="G144" s="690"/>
      <c r="H144" s="121"/>
      <c r="I144" s="71"/>
      <c r="J144" s="71"/>
      <c r="K144" s="71"/>
      <c r="L144" s="71"/>
      <c r="M144" s="122" t="s">
        <v>629</v>
      </c>
      <c r="N144" s="71"/>
      <c r="O144" s="71"/>
      <c r="P144" s="71"/>
      <c r="Q144" s="71"/>
      <c r="R144" s="71"/>
      <c r="S144" s="71"/>
      <c r="T144" s="71"/>
      <c r="U144" s="71"/>
      <c r="V144" s="123"/>
      <c r="W144" s="59"/>
      <c r="X144" s="60"/>
      <c r="Y144" s="61"/>
      <c r="Z144" s="60"/>
      <c r="AA144" s="60"/>
      <c r="AB144" s="204"/>
      <c r="AC144" s="319">
        <f t="shared" si="104"/>
        <v>120</v>
      </c>
      <c r="AD144" s="594" t="s">
        <v>3</v>
      </c>
      <c r="AE144" s="594">
        <v>60</v>
      </c>
      <c r="AF144" s="594" t="s">
        <v>3</v>
      </c>
      <c r="AG144" s="594">
        <v>60</v>
      </c>
      <c r="AH144" s="520" t="s">
        <v>3</v>
      </c>
      <c r="AI144" s="520" t="s">
        <v>3</v>
      </c>
      <c r="AJ144" s="520" t="s">
        <v>3</v>
      </c>
      <c r="AK144" s="161">
        <f t="shared" si="105"/>
        <v>0</v>
      </c>
      <c r="AL144" s="81"/>
      <c r="AM144" s="178"/>
      <c r="AN144" s="712"/>
      <c r="AO144" s="652"/>
      <c r="AP144" s="663"/>
      <c r="AQ144" s="683"/>
      <c r="AT144" s="1"/>
    </row>
    <row r="145" spans="1:46" s="44" customFormat="1">
      <c r="A145" s="1">
        <v>1</v>
      </c>
      <c r="B145" s="10" t="s">
        <v>1</v>
      </c>
      <c r="C145" s="306" t="s">
        <v>37</v>
      </c>
      <c r="D145" s="298" t="s">
        <v>667</v>
      </c>
      <c r="E145" s="298" t="s">
        <v>918</v>
      </c>
      <c r="F145" s="508" t="s">
        <v>41</v>
      </c>
      <c r="G145" s="699">
        <v>11301067</v>
      </c>
      <c r="H145" s="114"/>
      <c r="I145" s="115"/>
      <c r="J145" s="115"/>
      <c r="K145" s="115"/>
      <c r="L145" s="115"/>
      <c r="M145" s="116"/>
      <c r="N145" s="117"/>
      <c r="O145" s="118"/>
      <c r="P145" s="117"/>
      <c r="Q145" s="117"/>
      <c r="R145" s="117"/>
      <c r="S145" s="117"/>
      <c r="T145" s="117"/>
      <c r="U145" s="119"/>
      <c r="V145" s="120"/>
      <c r="W145" s="201"/>
      <c r="X145" s="56"/>
      <c r="Y145" s="57"/>
      <c r="Z145" s="58"/>
      <c r="AA145" s="58"/>
      <c r="AB145" s="202"/>
      <c r="AC145" s="311">
        <f t="shared" si="104"/>
        <v>120</v>
      </c>
      <c r="AD145" s="622" t="s">
        <v>3</v>
      </c>
      <c r="AE145" s="622">
        <v>40</v>
      </c>
      <c r="AF145" s="622">
        <v>40</v>
      </c>
      <c r="AG145" s="622">
        <v>40</v>
      </c>
      <c r="AH145" s="148" t="s">
        <v>3</v>
      </c>
      <c r="AI145" s="154" t="s">
        <v>3</v>
      </c>
      <c r="AJ145" s="155"/>
      <c r="AK145" s="159">
        <f t="shared" si="105"/>
        <v>0</v>
      </c>
      <c r="AL145" s="154"/>
      <c r="AM145" s="176"/>
      <c r="AN145" s="713" t="s">
        <v>669</v>
      </c>
      <c r="AO145" s="643"/>
      <c r="AP145" s="526"/>
      <c r="AQ145" s="683"/>
      <c r="AT145" s="1"/>
    </row>
    <row r="146" spans="1:46" s="44" customFormat="1" ht="22.5" customHeight="1">
      <c r="A146" s="1">
        <v>2</v>
      </c>
      <c r="B146" s="337" t="str">
        <f t="shared" ref="B146:B147" si="110">B145</f>
        <v>区中央部</v>
      </c>
      <c r="C146" s="437" t="str">
        <f t="shared" ref="C146:C147" si="111">C145</f>
        <v>台東区</v>
      </c>
      <c r="D146" s="297"/>
      <c r="E146" s="573"/>
      <c r="F146" s="361" t="s">
        <v>41</v>
      </c>
      <c r="G146" s="690"/>
      <c r="H146" s="109"/>
      <c r="I146" s="82"/>
      <c r="J146" s="82"/>
      <c r="K146" s="82"/>
      <c r="L146" s="82"/>
      <c r="M146" s="124" t="s">
        <v>629</v>
      </c>
      <c r="N146" s="82" t="s">
        <v>916</v>
      </c>
      <c r="O146" s="82"/>
      <c r="P146" s="82"/>
      <c r="Q146" s="82"/>
      <c r="R146" s="82"/>
      <c r="S146" s="82"/>
      <c r="T146" s="82"/>
      <c r="U146" s="82" t="s">
        <v>629</v>
      </c>
      <c r="V146" s="102"/>
      <c r="W146" s="53">
        <f>SUM(X146:AB146)</f>
        <v>120</v>
      </c>
      <c r="X146" s="54">
        <v>40</v>
      </c>
      <c r="Y146" s="55">
        <v>80</v>
      </c>
      <c r="Z146" s="54"/>
      <c r="AA146" s="54"/>
      <c r="AB146" s="203"/>
      <c r="AC146" s="318">
        <f t="shared" si="104"/>
        <v>120</v>
      </c>
      <c r="AD146" s="593" t="s">
        <v>3</v>
      </c>
      <c r="AE146" s="593">
        <v>40</v>
      </c>
      <c r="AF146" s="593">
        <v>40</v>
      </c>
      <c r="AG146" s="593">
        <v>40</v>
      </c>
      <c r="AH146" s="519"/>
      <c r="AI146" s="519"/>
      <c r="AJ146" s="601"/>
      <c r="AK146" s="160">
        <f t="shared" si="105"/>
        <v>0</v>
      </c>
      <c r="AL146" s="79" t="s">
        <v>3</v>
      </c>
      <c r="AM146" s="177" t="s">
        <v>3</v>
      </c>
      <c r="AN146" s="711"/>
      <c r="AO146" s="652"/>
      <c r="AP146" s="663"/>
      <c r="AQ146" s="683"/>
      <c r="AT146" s="1"/>
    </row>
    <row r="147" spans="1:46" s="44" customFormat="1" ht="18.899999999999999" customHeight="1" thickBot="1">
      <c r="A147" s="1">
        <v>3</v>
      </c>
      <c r="B147" s="337" t="str">
        <f t="shared" si="110"/>
        <v>区中央部</v>
      </c>
      <c r="C147" s="437" t="str">
        <f t="shared" si="111"/>
        <v>台東区</v>
      </c>
      <c r="D147" s="638"/>
      <c r="E147" s="401"/>
      <c r="F147" s="361" t="s">
        <v>41</v>
      </c>
      <c r="G147" s="689"/>
      <c r="H147" s="121"/>
      <c r="I147" s="71"/>
      <c r="J147" s="71"/>
      <c r="K147" s="71"/>
      <c r="L147" s="71"/>
      <c r="M147" s="122" t="s">
        <v>629</v>
      </c>
      <c r="N147" s="71" t="s">
        <v>916</v>
      </c>
      <c r="O147" s="71"/>
      <c r="P147" s="71"/>
      <c r="Q147" s="71"/>
      <c r="R147" s="71"/>
      <c r="S147" s="71"/>
      <c r="T147" s="71"/>
      <c r="U147" s="71" t="s">
        <v>629</v>
      </c>
      <c r="V147" s="123"/>
      <c r="W147" s="59"/>
      <c r="X147" s="60"/>
      <c r="Y147" s="61"/>
      <c r="Z147" s="60"/>
      <c r="AA147" s="60"/>
      <c r="AB147" s="204"/>
      <c r="AC147" s="319">
        <f t="shared" si="104"/>
        <v>120</v>
      </c>
      <c r="AD147" s="594" t="s">
        <v>3</v>
      </c>
      <c r="AE147" s="594">
        <v>40</v>
      </c>
      <c r="AF147" s="594">
        <v>40</v>
      </c>
      <c r="AG147" s="594">
        <v>40</v>
      </c>
      <c r="AH147" s="520" t="s">
        <v>3</v>
      </c>
      <c r="AI147" s="520" t="s">
        <v>3</v>
      </c>
      <c r="AJ147" s="520" t="s">
        <v>3</v>
      </c>
      <c r="AK147" s="161">
        <f t="shared" si="105"/>
        <v>0</v>
      </c>
      <c r="AL147" s="81"/>
      <c r="AM147" s="178"/>
      <c r="AN147" s="712"/>
      <c r="AO147" s="652"/>
      <c r="AP147" s="663"/>
      <c r="AQ147" s="683"/>
      <c r="AT147" s="1"/>
    </row>
    <row r="148" spans="1:46">
      <c r="A148" s="1">
        <v>1</v>
      </c>
      <c r="B148" s="342" t="s">
        <v>689</v>
      </c>
      <c r="C148" s="265"/>
      <c r="D148" s="300"/>
      <c r="E148" s="299"/>
      <c r="F148" s="364"/>
      <c r="G148" s="700"/>
      <c r="H148" s="266"/>
      <c r="I148" s="268"/>
      <c r="J148" s="235"/>
      <c r="K148" s="235"/>
      <c r="L148" s="235"/>
      <c r="M148" s="271"/>
      <c r="N148" s="235"/>
      <c r="O148" s="235"/>
      <c r="P148" s="235"/>
      <c r="Q148" s="235"/>
      <c r="R148" s="268"/>
      <c r="S148" s="268"/>
      <c r="T148" s="235"/>
      <c r="U148" s="270"/>
      <c r="V148" s="285"/>
      <c r="W148" s="234"/>
      <c r="X148" s="286"/>
      <c r="Y148" s="286"/>
      <c r="Z148" s="287"/>
      <c r="AA148" s="276"/>
      <c r="AB148" s="275"/>
      <c r="AC148" s="312">
        <f t="shared" si="104"/>
        <v>12691</v>
      </c>
      <c r="AD148" s="339">
        <f>SUMIF($A$10:$A$147,1,AD$10:AD$147)</f>
        <v>7741</v>
      </c>
      <c r="AE148" s="339">
        <f>SUMIF($A$10:$A$147,1,AE$10:AE$147)</f>
        <v>4006</v>
      </c>
      <c r="AF148" s="339">
        <f t="shared" ref="AF148:AI148" si="112">SUMIF($A$10:$A$147,1,AF$10:AF$147)</f>
        <v>521</v>
      </c>
      <c r="AG148" s="339">
        <f t="shared" si="112"/>
        <v>336</v>
      </c>
      <c r="AH148" s="339">
        <f t="shared" si="112"/>
        <v>87</v>
      </c>
      <c r="AI148" s="339">
        <f t="shared" si="112"/>
        <v>0</v>
      </c>
      <c r="AJ148" s="278"/>
      <c r="AK148" s="281">
        <f t="shared" si="105"/>
        <v>0</v>
      </c>
      <c r="AL148" s="341"/>
      <c r="AM148" s="402"/>
      <c r="AN148" s="714"/>
      <c r="AO148" s="643"/>
      <c r="AP148" s="527"/>
      <c r="AQ148" s="683"/>
    </row>
    <row r="149" spans="1:46">
      <c r="A149" s="1">
        <v>2</v>
      </c>
      <c r="B149" s="346"/>
      <c r="C149" s="439"/>
      <c r="D149" s="300"/>
      <c r="E149" s="300"/>
      <c r="F149" s="365"/>
      <c r="G149" s="701"/>
      <c r="H149" s="267">
        <f>COUNTA(H10:H147)/2</f>
        <v>20</v>
      </c>
      <c r="I149" s="269">
        <f>COUNTA(I10:I147)/2</f>
        <v>8</v>
      </c>
      <c r="J149" s="270">
        <f t="shared" ref="J149:V149" si="113">COUNTA(J10:J147)/2</f>
        <v>4</v>
      </c>
      <c r="K149" s="270">
        <f t="shared" si="113"/>
        <v>7.5</v>
      </c>
      <c r="L149" s="270">
        <f t="shared" si="113"/>
        <v>18.5</v>
      </c>
      <c r="M149" s="269">
        <f t="shared" si="113"/>
        <v>26.5</v>
      </c>
      <c r="N149" s="270">
        <f t="shared" si="113"/>
        <v>19</v>
      </c>
      <c r="O149" s="270">
        <f t="shared" si="113"/>
        <v>2</v>
      </c>
      <c r="P149" s="270">
        <f t="shared" si="113"/>
        <v>8</v>
      </c>
      <c r="Q149" s="270">
        <f t="shared" si="113"/>
        <v>7</v>
      </c>
      <c r="R149" s="269">
        <f t="shared" si="113"/>
        <v>14</v>
      </c>
      <c r="S149" s="269">
        <f t="shared" si="113"/>
        <v>17</v>
      </c>
      <c r="T149" s="270">
        <f t="shared" si="113"/>
        <v>12.5</v>
      </c>
      <c r="U149" s="270">
        <f t="shared" si="113"/>
        <v>5.5</v>
      </c>
      <c r="V149" s="272">
        <f t="shared" si="113"/>
        <v>5</v>
      </c>
      <c r="W149" s="273">
        <f>SUM(X149:AB150)</f>
        <v>13392</v>
      </c>
      <c r="X149" s="274">
        <f>SUM(X10:X147)</f>
        <v>12715</v>
      </c>
      <c r="Y149" s="274">
        <f t="shared" ref="Y149:AB149" si="114">SUM(Y10:Y147)</f>
        <v>465</v>
      </c>
      <c r="Z149" s="274">
        <f t="shared" si="114"/>
        <v>180</v>
      </c>
      <c r="AA149" s="274">
        <f t="shared" si="114"/>
        <v>2</v>
      </c>
      <c r="AB149" s="274">
        <f t="shared" si="114"/>
        <v>30</v>
      </c>
      <c r="AC149" s="312">
        <f t="shared" si="104"/>
        <v>12999</v>
      </c>
      <c r="AD149" s="340">
        <f>SUMIF($A$10:$A$147,2,AD$10:AD$147)</f>
        <v>7787</v>
      </c>
      <c r="AE149" s="340">
        <f>SUMIF($A$10:$A$147,2,AE$10:AE$147)</f>
        <v>3932</v>
      </c>
      <c r="AF149" s="340">
        <f t="shared" ref="AF149:AI149" si="115">SUMIF($A$10:$A$147,2,AF$10:AF$147)</f>
        <v>676</v>
      </c>
      <c r="AG149" s="340">
        <f t="shared" si="115"/>
        <v>336</v>
      </c>
      <c r="AH149" s="340">
        <f t="shared" si="115"/>
        <v>268</v>
      </c>
      <c r="AI149" s="340">
        <f t="shared" si="115"/>
        <v>0</v>
      </c>
      <c r="AJ149" s="280"/>
      <c r="AK149" s="281">
        <f t="shared" si="105"/>
        <v>724</v>
      </c>
      <c r="AL149" s="279">
        <f>SUMIF($A$10:$A$147,2,AL$10:AL$147)</f>
        <v>346</v>
      </c>
      <c r="AM149" s="403">
        <f>SUMIF($A$10:$A$147,2,AM$10:AM$147)</f>
        <v>378</v>
      </c>
      <c r="AN149" s="715"/>
      <c r="AO149" s="650"/>
      <c r="AP149" s="663"/>
      <c r="AQ149" s="683"/>
    </row>
    <row r="150" spans="1:46" ht="18.600000000000001" customHeight="1" thickBot="1">
      <c r="A150" s="1">
        <v>3</v>
      </c>
      <c r="B150" s="347" t="s">
        <v>1061</v>
      </c>
      <c r="C150" s="439"/>
      <c r="D150" s="300"/>
      <c r="E150" s="300"/>
      <c r="F150" s="366"/>
      <c r="G150" s="702"/>
      <c r="H150" s="236"/>
      <c r="I150" s="237"/>
      <c r="J150" s="237"/>
      <c r="K150" s="237"/>
      <c r="L150" s="237"/>
      <c r="M150" s="238"/>
      <c r="N150" s="237"/>
      <c r="O150" s="237"/>
      <c r="P150" s="237"/>
      <c r="Q150" s="237"/>
      <c r="R150" s="237"/>
      <c r="S150" s="237"/>
      <c r="T150" s="237"/>
      <c r="U150" s="237"/>
      <c r="V150" s="239"/>
      <c r="W150" s="349"/>
      <c r="X150" s="350"/>
      <c r="Y150" s="350"/>
      <c r="Z150" s="356"/>
      <c r="AA150" s="356"/>
      <c r="AB150" s="357"/>
      <c r="AC150" s="313">
        <f t="shared" si="104"/>
        <v>12989</v>
      </c>
      <c r="AD150" s="279">
        <f>SUMIF($A$10:$A$147,3,AD$10:AD$147)</f>
        <v>7728</v>
      </c>
      <c r="AE150" s="279">
        <f>SUMIF($A$10:$A$147,3,AE$10:AE$147)</f>
        <v>4152</v>
      </c>
      <c r="AF150" s="279">
        <f t="shared" ref="AF150:AJ150" si="116">SUMIF($A$10:$A$147,3,AF$10:AF$147)</f>
        <v>662</v>
      </c>
      <c r="AG150" s="279">
        <f t="shared" si="116"/>
        <v>336</v>
      </c>
      <c r="AH150" s="279">
        <f t="shared" si="116"/>
        <v>111</v>
      </c>
      <c r="AI150" s="279">
        <f t="shared" si="116"/>
        <v>0</v>
      </c>
      <c r="AJ150" s="279">
        <f t="shared" si="116"/>
        <v>0</v>
      </c>
      <c r="AK150" s="283">
        <f t="shared" si="105"/>
        <v>0</v>
      </c>
      <c r="AL150" s="284"/>
      <c r="AM150" s="404"/>
      <c r="AN150" s="716"/>
      <c r="AO150" s="644"/>
      <c r="AP150" s="663"/>
      <c r="AQ150" s="683"/>
    </row>
    <row r="151" spans="1:46" ht="19.5" customHeight="1">
      <c r="A151" s="1">
        <v>1</v>
      </c>
      <c r="B151" s="10" t="s">
        <v>43</v>
      </c>
      <c r="C151" s="306" t="s">
        <v>44</v>
      </c>
      <c r="D151" s="566"/>
      <c r="E151" s="566" t="s">
        <v>980</v>
      </c>
      <c r="F151" s="445" t="s">
        <v>42</v>
      </c>
      <c r="G151" s="699">
        <v>11301077</v>
      </c>
      <c r="H151" s="125"/>
      <c r="I151" s="126"/>
      <c r="J151" s="126"/>
      <c r="K151" s="126"/>
      <c r="L151" s="126"/>
      <c r="M151" s="127"/>
      <c r="N151" s="128"/>
      <c r="O151" s="129"/>
      <c r="P151" s="128"/>
      <c r="Q151" s="128"/>
      <c r="R151" s="128"/>
      <c r="S151" s="128"/>
      <c r="T151" s="128"/>
      <c r="U151" s="130"/>
      <c r="V151" s="131"/>
      <c r="W151" s="205"/>
      <c r="X151" s="56"/>
      <c r="Y151" s="57"/>
      <c r="Z151" s="58"/>
      <c r="AA151" s="58"/>
      <c r="AB151" s="202"/>
      <c r="AC151" s="311">
        <f t="shared" si="104"/>
        <v>66</v>
      </c>
      <c r="AD151" s="622"/>
      <c r="AE151" s="622">
        <v>66</v>
      </c>
      <c r="AF151" s="622"/>
      <c r="AG151" s="622"/>
      <c r="AH151" s="623"/>
      <c r="AI151" s="624"/>
      <c r="AJ151" s="600"/>
      <c r="AK151" s="160">
        <f t="shared" si="105"/>
        <v>0</v>
      </c>
      <c r="AL151" s="154"/>
      <c r="AM151" s="176"/>
      <c r="AN151" s="710"/>
      <c r="AO151" s="9"/>
      <c r="AP151" s="9"/>
      <c r="AQ151" s="683">
        <v>1</v>
      </c>
      <c r="AR151" s="5"/>
      <c r="AS151" s="5"/>
    </row>
    <row r="152" spans="1:46" ht="18" customHeight="1">
      <c r="A152" s="1">
        <v>2</v>
      </c>
      <c r="B152" s="337" t="str">
        <f>B151</f>
        <v>区南部</v>
      </c>
      <c r="C152" s="437" t="str">
        <f t="shared" ref="C152:C153" si="117">C151</f>
        <v>品川区</v>
      </c>
      <c r="D152" s="297"/>
      <c r="E152" s="573"/>
      <c r="F152" s="367" t="s">
        <v>42</v>
      </c>
      <c r="G152" s="690"/>
      <c r="H152" s="109"/>
      <c r="I152" s="82"/>
      <c r="J152" s="82"/>
      <c r="K152" s="82"/>
      <c r="L152" s="82"/>
      <c r="M152" s="124"/>
      <c r="N152" s="82" t="s">
        <v>1084</v>
      </c>
      <c r="O152" s="82"/>
      <c r="P152" s="82"/>
      <c r="Q152" s="82"/>
      <c r="R152" s="82"/>
      <c r="S152" s="82"/>
      <c r="T152" s="82"/>
      <c r="U152" s="82"/>
      <c r="V152" s="102"/>
      <c r="W152" s="53">
        <f>SUM(X152:AB152)</f>
        <v>66</v>
      </c>
      <c r="X152" s="54">
        <v>66</v>
      </c>
      <c r="Y152" s="55"/>
      <c r="Z152" s="54"/>
      <c r="AA152" s="54"/>
      <c r="AB152" s="203"/>
      <c r="AC152" s="625">
        <f t="shared" si="104"/>
        <v>66</v>
      </c>
      <c r="AD152" s="593"/>
      <c r="AE152" s="626">
        <v>66</v>
      </c>
      <c r="AF152" s="593"/>
      <c r="AG152" s="593"/>
      <c r="AH152" s="593"/>
      <c r="AI152" s="593"/>
      <c r="AJ152" s="601"/>
      <c r="AK152" s="160">
        <f t="shared" si="105"/>
        <v>0</v>
      </c>
      <c r="AL152" s="149" t="s">
        <v>3</v>
      </c>
      <c r="AM152" s="180" t="s">
        <v>3</v>
      </c>
      <c r="AN152" s="711"/>
      <c r="AO152" s="652"/>
      <c r="AP152" s="663"/>
      <c r="AQ152" s="683"/>
    </row>
    <row r="153" spans="1:46" ht="18.600000000000001" customHeight="1" thickBot="1">
      <c r="A153" s="1">
        <v>3</v>
      </c>
      <c r="B153" s="337" t="str">
        <f>B152</f>
        <v>区南部</v>
      </c>
      <c r="C153" s="437" t="str">
        <f t="shared" si="117"/>
        <v>品川区</v>
      </c>
      <c r="D153" s="305"/>
      <c r="E153" s="632"/>
      <c r="F153" s="334" t="s">
        <v>42</v>
      </c>
      <c r="G153" s="690"/>
      <c r="H153" s="121"/>
      <c r="I153" s="71"/>
      <c r="J153" s="71"/>
      <c r="K153" s="71"/>
      <c r="L153" s="71"/>
      <c r="M153" s="122"/>
      <c r="N153" s="71" t="s">
        <v>1084</v>
      </c>
      <c r="O153" s="71"/>
      <c r="P153" s="71"/>
      <c r="Q153" s="71"/>
      <c r="R153" s="71"/>
      <c r="S153" s="71"/>
      <c r="T153" s="71"/>
      <c r="U153" s="71"/>
      <c r="V153" s="123"/>
      <c r="W153" s="59"/>
      <c r="X153" s="60"/>
      <c r="Y153" s="61"/>
      <c r="Z153" s="60"/>
      <c r="AA153" s="60"/>
      <c r="AB153" s="204"/>
      <c r="AC153" s="319">
        <f t="shared" si="104"/>
        <v>66</v>
      </c>
      <c r="AD153" s="594"/>
      <c r="AE153" s="594">
        <v>66</v>
      </c>
      <c r="AF153" s="594" t="s">
        <v>3</v>
      </c>
      <c r="AG153" s="594" t="s">
        <v>3</v>
      </c>
      <c r="AH153" s="594" t="s">
        <v>3</v>
      </c>
      <c r="AI153" s="594" t="s">
        <v>3</v>
      </c>
      <c r="AJ153" s="520" t="s">
        <v>3</v>
      </c>
      <c r="AK153" s="161">
        <f t="shared" si="105"/>
        <v>0</v>
      </c>
      <c r="AL153" s="174"/>
      <c r="AM153" s="181"/>
      <c r="AN153" s="712"/>
      <c r="AO153" s="652"/>
      <c r="AP153" s="663"/>
      <c r="AQ153" s="683"/>
    </row>
    <row r="154" spans="1:46" ht="18.600000000000001" customHeight="1">
      <c r="A154" s="1">
        <v>1</v>
      </c>
      <c r="B154" s="309" t="s">
        <v>43</v>
      </c>
      <c r="C154" s="310" t="s">
        <v>44</v>
      </c>
      <c r="D154" s="567"/>
      <c r="E154" s="567" t="s">
        <v>980</v>
      </c>
      <c r="F154" s="445" t="s">
        <v>608</v>
      </c>
      <c r="G154" s="699" t="s">
        <v>1116</v>
      </c>
      <c r="H154" s="114"/>
      <c r="I154" s="115"/>
      <c r="J154" s="115"/>
      <c r="K154" s="115"/>
      <c r="L154" s="115"/>
      <c r="M154" s="116"/>
      <c r="N154" s="117"/>
      <c r="O154" s="118"/>
      <c r="P154" s="117"/>
      <c r="Q154" s="117"/>
      <c r="R154" s="117"/>
      <c r="S154" s="117"/>
      <c r="T154" s="117"/>
      <c r="U154" s="119"/>
      <c r="V154" s="120"/>
      <c r="W154" s="205"/>
      <c r="X154" s="56"/>
      <c r="Y154" s="57"/>
      <c r="Z154" s="58"/>
      <c r="AA154" s="58"/>
      <c r="AB154" s="202"/>
      <c r="AC154" s="311">
        <f t="shared" si="104"/>
        <v>45</v>
      </c>
      <c r="AD154" s="622"/>
      <c r="AE154" s="622">
        <v>17</v>
      </c>
      <c r="AF154" s="622"/>
      <c r="AG154" s="622">
        <v>28</v>
      </c>
      <c r="AH154" s="623"/>
      <c r="AI154" s="624"/>
      <c r="AJ154" s="600"/>
      <c r="AK154" s="160">
        <f t="shared" si="105"/>
        <v>0</v>
      </c>
      <c r="AL154" s="154"/>
      <c r="AM154" s="176"/>
      <c r="AN154" s="713"/>
      <c r="AO154" s="643"/>
      <c r="AP154" s="526"/>
      <c r="AQ154" s="683"/>
    </row>
    <row r="155" spans="1:46" ht="18" customHeight="1">
      <c r="A155" s="1">
        <v>2</v>
      </c>
      <c r="B155" s="337" t="str">
        <f t="shared" ref="B155:B156" si="118">B154</f>
        <v>区南部</v>
      </c>
      <c r="C155" s="437" t="str">
        <f t="shared" ref="C155:C156" si="119">C154</f>
        <v>品川区</v>
      </c>
      <c r="D155" s="297"/>
      <c r="E155" s="573"/>
      <c r="F155" s="367" t="s">
        <v>608</v>
      </c>
      <c r="G155" s="690"/>
      <c r="H155" s="109"/>
      <c r="I155" s="82"/>
      <c r="J155" s="82"/>
      <c r="K155" s="82"/>
      <c r="L155" s="82"/>
      <c r="M155" s="124"/>
      <c r="N155" s="82"/>
      <c r="O155" s="82"/>
      <c r="P155" s="82"/>
      <c r="Q155" s="82"/>
      <c r="R155" s="82"/>
      <c r="S155" s="82"/>
      <c r="T155" s="82"/>
      <c r="U155" s="82" t="s">
        <v>629</v>
      </c>
      <c r="V155" s="102"/>
      <c r="W155" s="53">
        <f>SUM(X155:AB155)</f>
        <v>45</v>
      </c>
      <c r="X155" s="54">
        <v>21</v>
      </c>
      <c r="Y155" s="55">
        <v>24</v>
      </c>
      <c r="Z155" s="54"/>
      <c r="AA155" s="54"/>
      <c r="AB155" s="203"/>
      <c r="AC155" s="318">
        <f t="shared" si="104"/>
        <v>45</v>
      </c>
      <c r="AD155" s="593"/>
      <c r="AE155" s="593">
        <v>21</v>
      </c>
      <c r="AF155" s="593"/>
      <c r="AG155" s="593">
        <v>24</v>
      </c>
      <c r="AH155" s="593"/>
      <c r="AI155" s="593"/>
      <c r="AJ155" s="601"/>
      <c r="AK155" s="160">
        <f t="shared" si="105"/>
        <v>0</v>
      </c>
      <c r="AL155" s="149" t="s">
        <v>3</v>
      </c>
      <c r="AM155" s="180" t="s">
        <v>3</v>
      </c>
      <c r="AN155" s="711"/>
      <c r="AO155" s="652"/>
      <c r="AP155" s="663"/>
      <c r="AQ155" s="683"/>
    </row>
    <row r="156" spans="1:46" ht="18.600000000000001" customHeight="1" thickBot="1">
      <c r="A156" s="1">
        <v>3</v>
      </c>
      <c r="B156" s="337" t="str">
        <f t="shared" si="118"/>
        <v>区南部</v>
      </c>
      <c r="C156" s="437" t="str">
        <f t="shared" si="119"/>
        <v>品川区</v>
      </c>
      <c r="D156" s="305"/>
      <c r="E156" s="632"/>
      <c r="F156" s="334" t="s">
        <v>608</v>
      </c>
      <c r="G156" s="690"/>
      <c r="H156" s="121"/>
      <c r="I156" s="71"/>
      <c r="J156" s="71"/>
      <c r="K156" s="71"/>
      <c r="L156" s="71"/>
      <c r="M156" s="122"/>
      <c r="N156" s="71"/>
      <c r="O156" s="71"/>
      <c r="P156" s="71"/>
      <c r="Q156" s="71"/>
      <c r="R156" s="71"/>
      <c r="S156" s="71"/>
      <c r="T156" s="71"/>
      <c r="U156" s="71" t="s">
        <v>629</v>
      </c>
      <c r="V156" s="123"/>
      <c r="W156" s="59"/>
      <c r="X156" s="60"/>
      <c r="Y156" s="61"/>
      <c r="Z156" s="60"/>
      <c r="AA156" s="60"/>
      <c r="AB156" s="204"/>
      <c r="AC156" s="319">
        <f t="shared" si="104"/>
        <v>45</v>
      </c>
      <c r="AD156" s="594"/>
      <c r="AE156" s="594">
        <v>21</v>
      </c>
      <c r="AF156" s="594" t="s">
        <v>3</v>
      </c>
      <c r="AG156" s="594">
        <v>24</v>
      </c>
      <c r="AH156" s="594" t="s">
        <v>3</v>
      </c>
      <c r="AI156" s="594" t="s">
        <v>3</v>
      </c>
      <c r="AJ156" s="520" t="s">
        <v>3</v>
      </c>
      <c r="AK156" s="161">
        <f t="shared" si="105"/>
        <v>0</v>
      </c>
      <c r="AL156" s="174"/>
      <c r="AM156" s="181"/>
      <c r="AN156" s="712"/>
      <c r="AO156" s="652"/>
      <c r="AP156" s="663"/>
      <c r="AQ156" s="683"/>
    </row>
    <row r="157" spans="1:46" ht="18.600000000000001" customHeight="1">
      <c r="A157" s="1">
        <v>1</v>
      </c>
      <c r="B157" s="309" t="s">
        <v>43</v>
      </c>
      <c r="C157" s="310" t="s">
        <v>44</v>
      </c>
      <c r="D157" s="567"/>
      <c r="E157" s="567" t="s">
        <v>920</v>
      </c>
      <c r="F157" s="445" t="s">
        <v>838</v>
      </c>
      <c r="G157" s="699">
        <v>11301079</v>
      </c>
      <c r="H157" s="114"/>
      <c r="I157" s="115"/>
      <c r="J157" s="115"/>
      <c r="K157" s="115"/>
      <c r="L157" s="115"/>
      <c r="M157" s="116"/>
      <c r="N157" s="117"/>
      <c r="O157" s="118"/>
      <c r="P157" s="117"/>
      <c r="Q157" s="117"/>
      <c r="R157" s="117"/>
      <c r="S157" s="117"/>
      <c r="T157" s="117"/>
      <c r="U157" s="119"/>
      <c r="V157" s="120"/>
      <c r="W157" s="205"/>
      <c r="X157" s="56"/>
      <c r="Y157" s="57"/>
      <c r="Z157" s="58"/>
      <c r="AA157" s="58"/>
      <c r="AB157" s="202"/>
      <c r="AC157" s="311">
        <f t="shared" si="104"/>
        <v>93</v>
      </c>
      <c r="AD157" s="622"/>
      <c r="AE157" s="622"/>
      <c r="AF157" s="622">
        <v>42</v>
      </c>
      <c r="AG157" s="622">
        <v>51</v>
      </c>
      <c r="AH157" s="623"/>
      <c r="AI157" s="624"/>
      <c r="AJ157" s="155"/>
      <c r="AK157" s="160">
        <f t="shared" si="105"/>
        <v>0</v>
      </c>
      <c r="AL157" s="154"/>
      <c r="AM157" s="176"/>
      <c r="AN157" s="717"/>
      <c r="AO157" s="9"/>
      <c r="AP157" s="9"/>
      <c r="AQ157" s="683"/>
    </row>
    <row r="158" spans="1:46" ht="18" customHeight="1">
      <c r="A158" s="1">
        <v>2</v>
      </c>
      <c r="B158" s="337" t="str">
        <f t="shared" ref="B158:B159" si="120">B157</f>
        <v>区南部</v>
      </c>
      <c r="C158" s="437" t="str">
        <f t="shared" ref="C158:C159" si="121">C157</f>
        <v>品川区</v>
      </c>
      <c r="D158" s="297"/>
      <c r="E158" s="573"/>
      <c r="F158" s="367" t="s">
        <v>838</v>
      </c>
      <c r="G158" s="690"/>
      <c r="H158" s="109"/>
      <c r="I158" s="82"/>
      <c r="J158" s="82"/>
      <c r="K158" s="82"/>
      <c r="L158" s="82"/>
      <c r="M158" s="124"/>
      <c r="N158" s="82"/>
      <c r="O158" s="82"/>
      <c r="P158" s="82"/>
      <c r="Q158" s="82"/>
      <c r="R158" s="82"/>
      <c r="S158" s="82"/>
      <c r="T158" s="82"/>
      <c r="U158" s="82"/>
      <c r="V158" s="102"/>
      <c r="W158" s="53">
        <f>SUM(X158:AB158)</f>
        <v>130</v>
      </c>
      <c r="X158" s="54"/>
      <c r="Y158" s="55">
        <v>130</v>
      </c>
      <c r="Z158" s="54"/>
      <c r="AA158" s="54"/>
      <c r="AB158" s="203"/>
      <c r="AC158" s="318">
        <f t="shared" si="104"/>
        <v>130</v>
      </c>
      <c r="AD158" s="593"/>
      <c r="AE158" s="593"/>
      <c r="AF158" s="593">
        <v>84</v>
      </c>
      <c r="AG158" s="593">
        <v>46</v>
      </c>
      <c r="AH158" s="593"/>
      <c r="AI158" s="593"/>
      <c r="AJ158" s="601"/>
      <c r="AK158" s="160">
        <f t="shared" si="105"/>
        <v>0</v>
      </c>
      <c r="AL158" s="149" t="s">
        <v>3</v>
      </c>
      <c r="AM158" s="180" t="s">
        <v>3</v>
      </c>
      <c r="AN158" s="718"/>
      <c r="AO158" s="643"/>
      <c r="AP158" s="663"/>
      <c r="AQ158" s="683"/>
    </row>
    <row r="159" spans="1:46" ht="18.600000000000001" customHeight="1" thickBot="1">
      <c r="A159" s="1">
        <v>3</v>
      </c>
      <c r="B159" s="337" t="str">
        <f t="shared" si="120"/>
        <v>区南部</v>
      </c>
      <c r="C159" s="437" t="str">
        <f t="shared" si="121"/>
        <v>品川区</v>
      </c>
      <c r="D159" s="305"/>
      <c r="E159" s="632"/>
      <c r="F159" s="334" t="s">
        <v>838</v>
      </c>
      <c r="G159" s="690"/>
      <c r="H159" s="121"/>
      <c r="I159" s="71"/>
      <c r="J159" s="71"/>
      <c r="K159" s="71"/>
      <c r="L159" s="71"/>
      <c r="M159" s="122"/>
      <c r="N159" s="71"/>
      <c r="O159" s="71"/>
      <c r="P159" s="71"/>
      <c r="Q159" s="71"/>
      <c r="R159" s="71"/>
      <c r="S159" s="71"/>
      <c r="T159" s="71"/>
      <c r="U159" s="71"/>
      <c r="V159" s="123"/>
      <c r="W159" s="59"/>
      <c r="X159" s="60"/>
      <c r="Y159" s="61"/>
      <c r="Z159" s="60"/>
      <c r="AA159" s="60"/>
      <c r="AB159" s="204"/>
      <c r="AC159" s="319">
        <f t="shared" si="104"/>
        <v>130</v>
      </c>
      <c r="AD159" s="594"/>
      <c r="AE159" s="594" t="s">
        <v>3</v>
      </c>
      <c r="AF159" s="594">
        <v>84</v>
      </c>
      <c r="AG159" s="594">
        <v>46</v>
      </c>
      <c r="AH159" s="594" t="s">
        <v>3</v>
      </c>
      <c r="AI159" s="594" t="s">
        <v>3</v>
      </c>
      <c r="AJ159" s="520" t="s">
        <v>3</v>
      </c>
      <c r="AK159" s="161">
        <f t="shared" si="105"/>
        <v>0</v>
      </c>
      <c r="AL159" s="174"/>
      <c r="AM159" s="181"/>
      <c r="AN159" s="719"/>
      <c r="AO159" s="643"/>
      <c r="AP159" s="663"/>
      <c r="AQ159" s="683"/>
    </row>
    <row r="160" spans="1:46" ht="18.600000000000001" customHeight="1">
      <c r="A160" s="1">
        <v>1</v>
      </c>
      <c r="B160" s="309" t="s">
        <v>43</v>
      </c>
      <c r="C160" s="310" t="s">
        <v>44</v>
      </c>
      <c r="D160" s="567"/>
      <c r="E160" s="567" t="s">
        <v>980</v>
      </c>
      <c r="F160" s="445" t="s">
        <v>1016</v>
      </c>
      <c r="G160" s="699" t="s">
        <v>864</v>
      </c>
      <c r="H160" s="114"/>
      <c r="I160" s="115"/>
      <c r="J160" s="115"/>
      <c r="K160" s="115"/>
      <c r="L160" s="115"/>
      <c r="M160" s="116"/>
      <c r="N160" s="117"/>
      <c r="O160" s="118"/>
      <c r="P160" s="117"/>
      <c r="Q160" s="117"/>
      <c r="R160" s="117"/>
      <c r="S160" s="117"/>
      <c r="T160" s="117"/>
      <c r="U160" s="119"/>
      <c r="V160" s="120"/>
      <c r="W160" s="205"/>
      <c r="X160" s="56"/>
      <c r="Y160" s="57"/>
      <c r="Z160" s="58"/>
      <c r="AA160" s="58"/>
      <c r="AB160" s="202"/>
      <c r="AC160" s="311">
        <f t="shared" si="104"/>
        <v>42</v>
      </c>
      <c r="AD160" s="622"/>
      <c r="AE160" s="622">
        <v>42</v>
      </c>
      <c r="AF160" s="622"/>
      <c r="AG160" s="622"/>
      <c r="AH160" s="623"/>
      <c r="AI160" s="624"/>
      <c r="AJ160" s="155"/>
      <c r="AK160" s="160">
        <f t="shared" si="105"/>
        <v>0</v>
      </c>
      <c r="AL160" s="154"/>
      <c r="AM160" s="176"/>
      <c r="AN160" s="717"/>
      <c r="AO160" s="9"/>
      <c r="AP160" s="9"/>
      <c r="AQ160" s="683"/>
    </row>
    <row r="161" spans="1:43" ht="18" customHeight="1">
      <c r="A161" s="1">
        <v>2</v>
      </c>
      <c r="B161" s="337" t="str">
        <f t="shared" ref="B161:B162" si="122">B160</f>
        <v>区南部</v>
      </c>
      <c r="C161" s="437" t="str">
        <f t="shared" ref="C161:C162" si="123">C160</f>
        <v>品川区</v>
      </c>
      <c r="D161" s="297"/>
      <c r="E161" s="573"/>
      <c r="F161" s="367" t="s">
        <v>798</v>
      </c>
      <c r="G161" s="690"/>
      <c r="H161" s="109"/>
      <c r="I161" s="82"/>
      <c r="J161" s="82"/>
      <c r="K161" s="82"/>
      <c r="L161" s="82" t="s">
        <v>629</v>
      </c>
      <c r="M161" s="124" t="s">
        <v>629</v>
      </c>
      <c r="N161" s="82" t="s">
        <v>630</v>
      </c>
      <c r="O161" s="82"/>
      <c r="P161" s="82"/>
      <c r="Q161" s="82"/>
      <c r="R161" s="82"/>
      <c r="S161" s="82" t="s">
        <v>652</v>
      </c>
      <c r="T161" s="82"/>
      <c r="U161" s="82" t="s">
        <v>629</v>
      </c>
      <c r="V161" s="102"/>
      <c r="W161" s="53">
        <f>SUM(X161:AB161)</f>
        <v>42</v>
      </c>
      <c r="X161" s="54">
        <v>42</v>
      </c>
      <c r="Y161" s="55"/>
      <c r="Z161" s="54"/>
      <c r="AA161" s="54"/>
      <c r="AB161" s="203"/>
      <c r="AC161" s="318">
        <f t="shared" si="104"/>
        <v>42</v>
      </c>
      <c r="AD161" s="593"/>
      <c r="AE161" s="593">
        <v>42</v>
      </c>
      <c r="AF161" s="593"/>
      <c r="AG161" s="593"/>
      <c r="AH161" s="593"/>
      <c r="AI161" s="593"/>
      <c r="AJ161" s="601"/>
      <c r="AK161" s="160">
        <f t="shared" si="105"/>
        <v>9</v>
      </c>
      <c r="AL161" s="149">
        <v>6</v>
      </c>
      <c r="AM161" s="180">
        <v>3</v>
      </c>
      <c r="AN161" s="718"/>
      <c r="AO161" s="643"/>
      <c r="AP161" s="663"/>
      <c r="AQ161" s="683"/>
    </row>
    <row r="162" spans="1:43" ht="18.600000000000001" customHeight="1" thickBot="1">
      <c r="A162" s="1">
        <v>3</v>
      </c>
      <c r="B162" s="337" t="str">
        <f t="shared" si="122"/>
        <v>区南部</v>
      </c>
      <c r="C162" s="437" t="str">
        <f t="shared" si="123"/>
        <v>品川区</v>
      </c>
      <c r="D162" s="305"/>
      <c r="E162" s="632"/>
      <c r="F162" s="334" t="s">
        <v>45</v>
      </c>
      <c r="G162" s="690"/>
      <c r="H162" s="121"/>
      <c r="I162" s="71"/>
      <c r="J162" s="71"/>
      <c r="K162" s="71"/>
      <c r="L162" s="71" t="s">
        <v>629</v>
      </c>
      <c r="M162" s="122" t="s">
        <v>629</v>
      </c>
      <c r="N162" s="71" t="s">
        <v>630</v>
      </c>
      <c r="O162" s="71"/>
      <c r="P162" s="71"/>
      <c r="Q162" s="71"/>
      <c r="R162" s="71"/>
      <c r="S162" s="71" t="s">
        <v>652</v>
      </c>
      <c r="T162" s="71"/>
      <c r="U162" s="71" t="s">
        <v>629</v>
      </c>
      <c r="V162" s="123"/>
      <c r="W162" s="59"/>
      <c r="X162" s="60"/>
      <c r="Y162" s="61"/>
      <c r="Z162" s="60"/>
      <c r="AA162" s="60"/>
      <c r="AB162" s="204"/>
      <c r="AC162" s="319">
        <f t="shared" si="104"/>
        <v>60</v>
      </c>
      <c r="AD162" s="594"/>
      <c r="AE162" s="594">
        <v>37</v>
      </c>
      <c r="AF162" s="594">
        <v>23</v>
      </c>
      <c r="AG162" s="594" t="s">
        <v>3</v>
      </c>
      <c r="AH162" s="594" t="s">
        <v>3</v>
      </c>
      <c r="AI162" s="594" t="s">
        <v>3</v>
      </c>
      <c r="AJ162" s="520" t="s">
        <v>3</v>
      </c>
      <c r="AK162" s="161">
        <f t="shared" si="105"/>
        <v>0</v>
      </c>
      <c r="AL162" s="174"/>
      <c r="AM162" s="181"/>
      <c r="AN162" s="719"/>
      <c r="AO162" s="643"/>
      <c r="AP162" s="663"/>
      <c r="AQ162" s="683"/>
    </row>
    <row r="163" spans="1:43" ht="18.600000000000001" customHeight="1">
      <c r="A163" s="1">
        <v>1</v>
      </c>
      <c r="B163" s="309" t="s">
        <v>43</v>
      </c>
      <c r="C163" s="310" t="s">
        <v>44</v>
      </c>
      <c r="D163" s="567"/>
      <c r="E163" s="567" t="s">
        <v>980</v>
      </c>
      <c r="F163" s="445" t="s">
        <v>984</v>
      </c>
      <c r="G163" s="699">
        <v>11301081</v>
      </c>
      <c r="H163" s="114"/>
      <c r="I163" s="115"/>
      <c r="J163" s="115"/>
      <c r="K163" s="115"/>
      <c r="L163" s="115"/>
      <c r="M163" s="116"/>
      <c r="N163" s="117"/>
      <c r="O163" s="118"/>
      <c r="P163" s="117"/>
      <c r="Q163" s="117"/>
      <c r="R163" s="117"/>
      <c r="S163" s="117"/>
      <c r="T163" s="117"/>
      <c r="U163" s="119"/>
      <c r="V163" s="120"/>
      <c r="W163" s="205"/>
      <c r="X163" s="56"/>
      <c r="Y163" s="57"/>
      <c r="Z163" s="58"/>
      <c r="AA163" s="58"/>
      <c r="AB163" s="202"/>
      <c r="AC163" s="311">
        <f t="shared" si="104"/>
        <v>0</v>
      </c>
      <c r="AD163" s="622"/>
      <c r="AE163" s="622"/>
      <c r="AF163" s="622"/>
      <c r="AG163" s="622"/>
      <c r="AH163" s="623"/>
      <c r="AI163" s="624"/>
      <c r="AJ163" s="155"/>
      <c r="AK163" s="160">
        <f t="shared" si="105"/>
        <v>0</v>
      </c>
      <c r="AL163" s="154"/>
      <c r="AM163" s="176"/>
      <c r="AN163" s="717"/>
      <c r="AO163" s="9"/>
      <c r="AP163" s="9"/>
      <c r="AQ163" s="683">
        <v>2</v>
      </c>
    </row>
    <row r="164" spans="1:43" ht="18" customHeight="1">
      <c r="A164" s="1">
        <v>2</v>
      </c>
      <c r="B164" s="337" t="str">
        <f t="shared" ref="B164:B165" si="124">B163</f>
        <v>区南部</v>
      </c>
      <c r="C164" s="437" t="str">
        <f t="shared" ref="C164:C165" si="125">C163</f>
        <v>品川区</v>
      </c>
      <c r="D164" s="297"/>
      <c r="E164" s="573"/>
      <c r="F164" s="367" t="s">
        <v>799</v>
      </c>
      <c r="G164" s="690"/>
      <c r="H164" s="109" t="s">
        <v>628</v>
      </c>
      <c r="I164" s="82"/>
      <c r="J164" s="82"/>
      <c r="K164" s="82"/>
      <c r="L164" s="82" t="s">
        <v>629</v>
      </c>
      <c r="M164" s="124" t="s">
        <v>629</v>
      </c>
      <c r="N164" s="82" t="s">
        <v>985</v>
      </c>
      <c r="O164" s="82"/>
      <c r="P164" s="82"/>
      <c r="Q164" s="82"/>
      <c r="R164" s="82"/>
      <c r="S164" s="82" t="s">
        <v>652</v>
      </c>
      <c r="T164" s="82" t="s">
        <v>629</v>
      </c>
      <c r="U164" s="82"/>
      <c r="V164" s="102" t="s">
        <v>629</v>
      </c>
      <c r="W164" s="53">
        <f>SUM(X164:AB164)</f>
        <v>400</v>
      </c>
      <c r="X164" s="54">
        <v>400</v>
      </c>
      <c r="Y164" s="55"/>
      <c r="Z164" s="54"/>
      <c r="AA164" s="54"/>
      <c r="AB164" s="203"/>
      <c r="AC164" s="318">
        <f t="shared" si="104"/>
        <v>400</v>
      </c>
      <c r="AD164" s="593">
        <v>20</v>
      </c>
      <c r="AE164" s="593">
        <v>290</v>
      </c>
      <c r="AF164" s="593">
        <v>90</v>
      </c>
      <c r="AG164" s="593"/>
      <c r="AH164" s="593"/>
      <c r="AI164" s="593"/>
      <c r="AJ164" s="601"/>
      <c r="AK164" s="160">
        <f t="shared" si="105"/>
        <v>48</v>
      </c>
      <c r="AL164" s="149">
        <v>48</v>
      </c>
      <c r="AM164" s="180" t="s">
        <v>3</v>
      </c>
      <c r="AN164" s="718"/>
      <c r="AO164" s="643"/>
      <c r="AP164" s="663"/>
      <c r="AQ164" s="683"/>
    </row>
    <row r="165" spans="1:43" ht="18.600000000000001" customHeight="1" thickBot="1">
      <c r="A165" s="1">
        <v>3</v>
      </c>
      <c r="B165" s="337" t="str">
        <f t="shared" si="124"/>
        <v>区南部</v>
      </c>
      <c r="C165" s="437" t="str">
        <f t="shared" si="125"/>
        <v>品川区</v>
      </c>
      <c r="D165" s="305"/>
      <c r="E165" s="632"/>
      <c r="F165" s="334" t="s">
        <v>46</v>
      </c>
      <c r="G165" s="690"/>
      <c r="H165" s="121" t="s">
        <v>628</v>
      </c>
      <c r="I165" s="71"/>
      <c r="J165" s="71" t="s">
        <v>1055</v>
      </c>
      <c r="K165" s="71"/>
      <c r="L165" s="71" t="s">
        <v>629</v>
      </c>
      <c r="M165" s="122" t="s">
        <v>629</v>
      </c>
      <c r="N165" s="71" t="s">
        <v>985</v>
      </c>
      <c r="O165" s="71"/>
      <c r="P165" s="71"/>
      <c r="Q165" s="71"/>
      <c r="R165" s="71" t="s">
        <v>1108</v>
      </c>
      <c r="S165" s="71" t="s">
        <v>652</v>
      </c>
      <c r="T165" s="71" t="s">
        <v>629</v>
      </c>
      <c r="U165" s="71"/>
      <c r="V165" s="123" t="s">
        <v>629</v>
      </c>
      <c r="W165" s="59"/>
      <c r="X165" s="60"/>
      <c r="Y165" s="61"/>
      <c r="Z165" s="60"/>
      <c r="AA165" s="60"/>
      <c r="AB165" s="204"/>
      <c r="AC165" s="319">
        <f t="shared" si="104"/>
        <v>440</v>
      </c>
      <c r="AD165" s="594">
        <v>26</v>
      </c>
      <c r="AE165" s="594">
        <v>324</v>
      </c>
      <c r="AF165" s="594">
        <v>90</v>
      </c>
      <c r="AG165" s="594"/>
      <c r="AH165" s="594"/>
      <c r="AI165" s="594"/>
      <c r="AJ165" s="520"/>
      <c r="AK165" s="161">
        <f t="shared" si="105"/>
        <v>0</v>
      </c>
      <c r="AL165" s="174"/>
      <c r="AM165" s="181"/>
      <c r="AN165" s="719"/>
      <c r="AO165" s="643"/>
      <c r="AP165" s="663"/>
      <c r="AQ165" s="683"/>
    </row>
    <row r="166" spans="1:43" ht="18.600000000000001" customHeight="1">
      <c r="A166" s="1">
        <v>1</v>
      </c>
      <c r="B166" s="309" t="s">
        <v>43</v>
      </c>
      <c r="C166" s="310" t="s">
        <v>44</v>
      </c>
      <c r="D166" s="567"/>
      <c r="E166" s="567" t="s">
        <v>1033</v>
      </c>
      <c r="F166" s="445" t="s">
        <v>47</v>
      </c>
      <c r="G166" s="699">
        <v>11301082</v>
      </c>
      <c r="H166" s="114"/>
      <c r="I166" s="115"/>
      <c r="J166" s="115"/>
      <c r="K166" s="115"/>
      <c r="L166" s="115"/>
      <c r="M166" s="116"/>
      <c r="N166" s="117"/>
      <c r="O166" s="118"/>
      <c r="P166" s="117"/>
      <c r="Q166" s="117"/>
      <c r="R166" s="117"/>
      <c r="S166" s="117"/>
      <c r="T166" s="117"/>
      <c r="U166" s="119"/>
      <c r="V166" s="120"/>
      <c r="W166" s="205"/>
      <c r="X166" s="56"/>
      <c r="Y166" s="57"/>
      <c r="Z166" s="58"/>
      <c r="AA166" s="58"/>
      <c r="AB166" s="202"/>
      <c r="AC166" s="311">
        <f t="shared" si="104"/>
        <v>84</v>
      </c>
      <c r="AD166" s="622"/>
      <c r="AE166" s="622"/>
      <c r="AF166" s="622"/>
      <c r="AG166" s="622">
        <v>84</v>
      </c>
      <c r="AH166" s="623"/>
      <c r="AI166" s="624"/>
      <c r="AJ166" s="155"/>
      <c r="AK166" s="160">
        <f t="shared" si="105"/>
        <v>0</v>
      </c>
      <c r="AL166" s="154"/>
      <c r="AM166" s="176"/>
      <c r="AN166" s="717"/>
      <c r="AO166" s="9"/>
      <c r="AP166" s="9"/>
      <c r="AQ166" s="683"/>
    </row>
    <row r="167" spans="1:43" ht="18" customHeight="1">
      <c r="A167" s="1">
        <v>2</v>
      </c>
      <c r="B167" s="337" t="str">
        <f t="shared" ref="B167:B168" si="126">B166</f>
        <v>区南部</v>
      </c>
      <c r="C167" s="437" t="str">
        <f t="shared" ref="C167:C168" si="127">C166</f>
        <v>品川区</v>
      </c>
      <c r="D167" s="297"/>
      <c r="E167" s="573"/>
      <c r="F167" s="367" t="s">
        <v>800</v>
      </c>
      <c r="G167" s="690"/>
      <c r="H167" s="109"/>
      <c r="I167" s="82"/>
      <c r="J167" s="82"/>
      <c r="K167" s="82"/>
      <c r="L167" s="82"/>
      <c r="M167" s="124"/>
      <c r="N167" s="82"/>
      <c r="O167" s="82"/>
      <c r="P167" s="82"/>
      <c r="Q167" s="82"/>
      <c r="R167" s="82"/>
      <c r="S167" s="82"/>
      <c r="T167" s="82"/>
      <c r="U167" s="82"/>
      <c r="V167" s="102"/>
      <c r="W167" s="53">
        <f>SUM(X167:AB167)</f>
        <v>84</v>
      </c>
      <c r="X167" s="54"/>
      <c r="Y167" s="55">
        <v>84</v>
      </c>
      <c r="Z167" s="54"/>
      <c r="AA167" s="54"/>
      <c r="AB167" s="203"/>
      <c r="AC167" s="318">
        <f t="shared" si="104"/>
        <v>84</v>
      </c>
      <c r="AD167" s="593"/>
      <c r="AE167" s="593"/>
      <c r="AF167" s="593"/>
      <c r="AG167" s="593">
        <v>84</v>
      </c>
      <c r="AH167" s="593"/>
      <c r="AI167" s="593"/>
      <c r="AJ167" s="601"/>
      <c r="AK167" s="160">
        <f t="shared" si="105"/>
        <v>0</v>
      </c>
      <c r="AL167" s="149" t="s">
        <v>3</v>
      </c>
      <c r="AM167" s="180" t="s">
        <v>3</v>
      </c>
      <c r="AN167" s="718"/>
      <c r="AO167" s="643"/>
      <c r="AP167" s="663"/>
      <c r="AQ167" s="683"/>
    </row>
    <row r="168" spans="1:43" ht="18.600000000000001" customHeight="1" thickBot="1">
      <c r="A168" s="1">
        <v>3</v>
      </c>
      <c r="B168" s="337" t="str">
        <f t="shared" si="126"/>
        <v>区南部</v>
      </c>
      <c r="C168" s="437" t="str">
        <f t="shared" si="127"/>
        <v>品川区</v>
      </c>
      <c r="D168" s="305"/>
      <c r="E168" s="632"/>
      <c r="F168" s="334" t="s">
        <v>47</v>
      </c>
      <c r="G168" s="690"/>
      <c r="H168" s="121"/>
      <c r="I168" s="71"/>
      <c r="J168" s="71"/>
      <c r="K168" s="71"/>
      <c r="L168" s="71"/>
      <c r="M168" s="122"/>
      <c r="N168" s="71"/>
      <c r="O168" s="71"/>
      <c r="P168" s="71"/>
      <c r="Q168" s="71"/>
      <c r="R168" s="71"/>
      <c r="S168" s="71"/>
      <c r="T168" s="71"/>
      <c r="U168" s="71"/>
      <c r="V168" s="123"/>
      <c r="W168" s="59"/>
      <c r="X168" s="60"/>
      <c r="Y168" s="61"/>
      <c r="Z168" s="60"/>
      <c r="AA168" s="60"/>
      <c r="AB168" s="204"/>
      <c r="AC168" s="319">
        <f t="shared" si="104"/>
        <v>84</v>
      </c>
      <c r="AD168" s="594"/>
      <c r="AE168" s="594" t="s">
        <v>3</v>
      </c>
      <c r="AF168" s="594" t="s">
        <v>3</v>
      </c>
      <c r="AG168" s="594">
        <v>84</v>
      </c>
      <c r="AH168" s="594" t="s">
        <v>3</v>
      </c>
      <c r="AI168" s="594" t="s">
        <v>3</v>
      </c>
      <c r="AJ168" s="520" t="s">
        <v>3</v>
      </c>
      <c r="AK168" s="161">
        <f t="shared" si="105"/>
        <v>0</v>
      </c>
      <c r="AL168" s="174"/>
      <c r="AM168" s="181"/>
      <c r="AN168" s="719"/>
      <c r="AO168" s="643"/>
      <c r="AP168" s="663"/>
      <c r="AQ168" s="683"/>
    </row>
    <row r="169" spans="1:43" ht="18.600000000000001" customHeight="1">
      <c r="A169" s="1">
        <v>1</v>
      </c>
      <c r="B169" s="309" t="s">
        <v>43</v>
      </c>
      <c r="C169" s="310" t="s">
        <v>44</v>
      </c>
      <c r="D169" s="567"/>
      <c r="E169" s="567" t="s">
        <v>789</v>
      </c>
      <c r="F169" s="445" t="s">
        <v>48</v>
      </c>
      <c r="G169" s="699">
        <v>11301084</v>
      </c>
      <c r="H169" s="114"/>
      <c r="I169" s="115"/>
      <c r="J169" s="115"/>
      <c r="K169" s="115"/>
      <c r="L169" s="115"/>
      <c r="M169" s="116"/>
      <c r="N169" s="117"/>
      <c r="O169" s="118"/>
      <c r="P169" s="117"/>
      <c r="Q169" s="117"/>
      <c r="R169" s="117"/>
      <c r="S169" s="117"/>
      <c r="T169" s="117"/>
      <c r="U169" s="119"/>
      <c r="V169" s="120"/>
      <c r="W169" s="205"/>
      <c r="X169" s="56"/>
      <c r="Y169" s="57"/>
      <c r="Z169" s="58"/>
      <c r="AA169" s="58"/>
      <c r="AB169" s="202"/>
      <c r="AC169" s="311">
        <f t="shared" si="104"/>
        <v>199</v>
      </c>
      <c r="AD169" s="622"/>
      <c r="AE169" s="622">
        <v>199</v>
      </c>
      <c r="AF169" s="622"/>
      <c r="AG169" s="622"/>
      <c r="AH169" s="623"/>
      <c r="AI169" s="624"/>
      <c r="AJ169" s="155"/>
      <c r="AK169" s="160">
        <f t="shared" si="105"/>
        <v>0</v>
      </c>
      <c r="AL169" s="154"/>
      <c r="AM169" s="176"/>
      <c r="AN169" s="717"/>
      <c r="AO169" s="9"/>
      <c r="AP169" s="9"/>
      <c r="AQ169" s="683"/>
    </row>
    <row r="170" spans="1:43" ht="18" customHeight="1">
      <c r="A170" s="1">
        <v>2</v>
      </c>
      <c r="B170" s="337" t="str">
        <f t="shared" ref="B170:B171" si="128">B169</f>
        <v>区南部</v>
      </c>
      <c r="C170" s="437" t="str">
        <f t="shared" ref="C170:C171" si="129">C169</f>
        <v>品川区</v>
      </c>
      <c r="D170" s="297"/>
      <c r="E170" s="573"/>
      <c r="F170" s="367" t="s">
        <v>801</v>
      </c>
      <c r="G170" s="690"/>
      <c r="H170" s="109" t="s">
        <v>628</v>
      </c>
      <c r="I170" s="82"/>
      <c r="J170" s="82"/>
      <c r="K170" s="82"/>
      <c r="L170" s="82"/>
      <c r="M170" s="124"/>
      <c r="N170" s="82"/>
      <c r="O170" s="82"/>
      <c r="P170" s="82"/>
      <c r="Q170" s="82"/>
      <c r="R170" s="82"/>
      <c r="S170" s="82"/>
      <c r="T170" s="82"/>
      <c r="U170" s="82"/>
      <c r="V170" s="102"/>
      <c r="W170" s="53">
        <f>SUM(X170:AB170)</f>
        <v>199</v>
      </c>
      <c r="X170" s="54">
        <v>199</v>
      </c>
      <c r="Y170" s="55"/>
      <c r="Z170" s="54"/>
      <c r="AA170" s="54"/>
      <c r="AB170" s="203"/>
      <c r="AC170" s="318">
        <f t="shared" si="104"/>
        <v>199</v>
      </c>
      <c r="AD170" s="593"/>
      <c r="AE170" s="593">
        <v>199</v>
      </c>
      <c r="AF170" s="593"/>
      <c r="AG170" s="593"/>
      <c r="AH170" s="593"/>
      <c r="AI170" s="593"/>
      <c r="AJ170" s="601"/>
      <c r="AK170" s="160">
        <f t="shared" si="105"/>
        <v>37</v>
      </c>
      <c r="AL170" s="149">
        <v>37</v>
      </c>
      <c r="AM170" s="180" t="s">
        <v>3</v>
      </c>
      <c r="AN170" s="718"/>
      <c r="AO170" s="643"/>
      <c r="AP170" s="663"/>
      <c r="AQ170" s="683"/>
    </row>
    <row r="171" spans="1:43" ht="18.600000000000001" customHeight="1" thickBot="1">
      <c r="A171" s="1">
        <v>3</v>
      </c>
      <c r="B171" s="337" t="str">
        <f t="shared" si="128"/>
        <v>区南部</v>
      </c>
      <c r="C171" s="437" t="str">
        <f t="shared" si="129"/>
        <v>品川区</v>
      </c>
      <c r="D171" s="305"/>
      <c r="E171" s="632"/>
      <c r="F171" s="334" t="s">
        <v>48</v>
      </c>
      <c r="G171" s="690"/>
      <c r="H171" s="121" t="s">
        <v>827</v>
      </c>
      <c r="I171" s="71"/>
      <c r="J171" s="71"/>
      <c r="K171" s="71"/>
      <c r="L171" s="71"/>
      <c r="M171" s="122"/>
      <c r="N171" s="71"/>
      <c r="O171" s="71"/>
      <c r="P171" s="71"/>
      <c r="Q171" s="71"/>
      <c r="R171" s="71"/>
      <c r="S171" s="71"/>
      <c r="T171" s="71"/>
      <c r="U171" s="71"/>
      <c r="V171" s="123"/>
      <c r="W171" s="59"/>
      <c r="X171" s="60"/>
      <c r="Y171" s="61"/>
      <c r="Z171" s="60"/>
      <c r="AA171" s="60"/>
      <c r="AB171" s="204"/>
      <c r="AC171" s="319">
        <f t="shared" si="104"/>
        <v>199</v>
      </c>
      <c r="AD171" s="594"/>
      <c r="AE171" s="594">
        <v>199</v>
      </c>
      <c r="AF171" s="594" t="s">
        <v>3</v>
      </c>
      <c r="AG171" s="594" t="s">
        <v>3</v>
      </c>
      <c r="AH171" s="594" t="s">
        <v>3</v>
      </c>
      <c r="AI171" s="594" t="s">
        <v>3</v>
      </c>
      <c r="AJ171" s="520" t="s">
        <v>3</v>
      </c>
      <c r="AK171" s="161">
        <f t="shared" si="105"/>
        <v>0</v>
      </c>
      <c r="AL171" s="174"/>
      <c r="AM171" s="181"/>
      <c r="AN171" s="719"/>
      <c r="AO171" s="643"/>
      <c r="AP171" s="663"/>
      <c r="AQ171" s="683"/>
    </row>
    <row r="172" spans="1:43" ht="18.600000000000001" customHeight="1">
      <c r="A172" s="1">
        <v>1</v>
      </c>
      <c r="B172" s="309" t="s">
        <v>43</v>
      </c>
      <c r="C172" s="310" t="s">
        <v>44</v>
      </c>
      <c r="D172" s="567"/>
      <c r="E172" s="567" t="s">
        <v>1045</v>
      </c>
      <c r="F172" s="445" t="s">
        <v>49</v>
      </c>
      <c r="G172" s="699">
        <v>11301085</v>
      </c>
      <c r="H172" s="114"/>
      <c r="I172" s="115"/>
      <c r="J172" s="115"/>
      <c r="K172" s="115"/>
      <c r="L172" s="115"/>
      <c r="M172" s="116"/>
      <c r="N172" s="117"/>
      <c r="O172" s="118"/>
      <c r="P172" s="117"/>
      <c r="Q172" s="117"/>
      <c r="R172" s="117"/>
      <c r="S172" s="117"/>
      <c r="T172" s="117"/>
      <c r="U172" s="119"/>
      <c r="V172" s="120"/>
      <c r="W172" s="205"/>
      <c r="X172" s="56"/>
      <c r="Y172" s="57"/>
      <c r="Z172" s="58"/>
      <c r="AA172" s="58"/>
      <c r="AB172" s="202"/>
      <c r="AC172" s="311">
        <f t="shared" si="104"/>
        <v>60</v>
      </c>
      <c r="AD172" s="622"/>
      <c r="AE172" s="622">
        <v>60</v>
      </c>
      <c r="AF172" s="622"/>
      <c r="AG172" s="622"/>
      <c r="AH172" s="623"/>
      <c r="AI172" s="624"/>
      <c r="AJ172" s="600"/>
      <c r="AK172" s="160">
        <f t="shared" si="105"/>
        <v>0</v>
      </c>
      <c r="AL172" s="154"/>
      <c r="AM172" s="176"/>
      <c r="AN172" s="717"/>
      <c r="AO172" s="9"/>
      <c r="AP172" s="9"/>
      <c r="AQ172" s="683">
        <v>1</v>
      </c>
    </row>
    <row r="173" spans="1:43" ht="18" customHeight="1">
      <c r="A173" s="1">
        <v>2</v>
      </c>
      <c r="B173" s="337" t="str">
        <f t="shared" ref="B173:B174" si="130">B172</f>
        <v>区南部</v>
      </c>
      <c r="C173" s="437" t="str">
        <f t="shared" ref="C173:C174" si="131">C172</f>
        <v>品川区</v>
      </c>
      <c r="D173" s="297"/>
      <c r="E173" s="573"/>
      <c r="F173" s="367" t="s">
        <v>802</v>
      </c>
      <c r="G173" s="690"/>
      <c r="H173" s="109"/>
      <c r="I173" s="82"/>
      <c r="J173" s="82"/>
      <c r="K173" s="82"/>
      <c r="L173" s="82"/>
      <c r="M173" s="546" t="s">
        <v>629</v>
      </c>
      <c r="N173" s="82"/>
      <c r="O173" s="82"/>
      <c r="P173" s="82"/>
      <c r="Q173" s="82"/>
      <c r="R173" s="82"/>
      <c r="S173" s="82"/>
      <c r="T173" s="82"/>
      <c r="U173" s="82"/>
      <c r="V173" s="102"/>
      <c r="W173" s="53">
        <f>SUM(X173:AB173)</f>
        <v>60</v>
      </c>
      <c r="X173" s="54">
        <v>60</v>
      </c>
      <c r="Y173" s="55"/>
      <c r="Z173" s="54"/>
      <c r="AA173" s="54"/>
      <c r="AB173" s="203"/>
      <c r="AC173" s="318">
        <f t="shared" si="104"/>
        <v>60</v>
      </c>
      <c r="AD173" s="593"/>
      <c r="AE173" s="593">
        <v>60</v>
      </c>
      <c r="AF173" s="593"/>
      <c r="AG173" s="593"/>
      <c r="AH173" s="593"/>
      <c r="AI173" s="593"/>
      <c r="AJ173" s="601"/>
      <c r="AK173" s="160">
        <f t="shared" si="105"/>
        <v>0</v>
      </c>
      <c r="AL173" s="149" t="s">
        <v>3</v>
      </c>
      <c r="AM173" s="180" t="s">
        <v>3</v>
      </c>
      <c r="AN173" s="718"/>
      <c r="AO173" s="643"/>
      <c r="AP173" s="663"/>
      <c r="AQ173" s="683"/>
    </row>
    <row r="174" spans="1:43" ht="18.600000000000001" customHeight="1" thickBot="1">
      <c r="A174" s="1">
        <v>3</v>
      </c>
      <c r="B174" s="337" t="str">
        <f t="shared" si="130"/>
        <v>区南部</v>
      </c>
      <c r="C174" s="437" t="str">
        <f t="shared" si="131"/>
        <v>品川区</v>
      </c>
      <c r="D174" s="305"/>
      <c r="E174" s="632"/>
      <c r="F174" s="334" t="s">
        <v>49</v>
      </c>
      <c r="G174" s="690"/>
      <c r="H174" s="121"/>
      <c r="I174" s="71"/>
      <c r="J174" s="71"/>
      <c r="K174" s="71"/>
      <c r="L174" s="71"/>
      <c r="M174" s="32" t="s">
        <v>629</v>
      </c>
      <c r="N174" s="71"/>
      <c r="O174" s="71"/>
      <c r="P174" s="71"/>
      <c r="Q174" s="71"/>
      <c r="R174" s="71"/>
      <c r="S174" s="71"/>
      <c r="T174" s="71"/>
      <c r="U174" s="71"/>
      <c r="V174" s="123"/>
      <c r="W174" s="59"/>
      <c r="X174" s="60"/>
      <c r="Y174" s="61"/>
      <c r="Z174" s="60"/>
      <c r="AA174" s="60"/>
      <c r="AB174" s="204"/>
      <c r="AC174" s="319">
        <f t="shared" si="104"/>
        <v>60</v>
      </c>
      <c r="AD174" s="594"/>
      <c r="AE174" s="594">
        <v>60</v>
      </c>
      <c r="AF174" s="594" t="s">
        <v>3</v>
      </c>
      <c r="AG174" s="594" t="s">
        <v>3</v>
      </c>
      <c r="AH174" s="594" t="s">
        <v>3</v>
      </c>
      <c r="AI174" s="594" t="s">
        <v>3</v>
      </c>
      <c r="AJ174" s="520" t="s">
        <v>3</v>
      </c>
      <c r="AK174" s="161">
        <f t="shared" si="105"/>
        <v>0</v>
      </c>
      <c r="AL174" s="174"/>
      <c r="AM174" s="181"/>
      <c r="AN174" s="719"/>
      <c r="AO174" s="643"/>
      <c r="AP174" s="663"/>
      <c r="AQ174" s="683"/>
    </row>
    <row r="175" spans="1:43" ht="18.600000000000001" customHeight="1">
      <c r="A175" s="1">
        <v>1</v>
      </c>
      <c r="B175" s="309" t="s">
        <v>43</v>
      </c>
      <c r="C175" s="310" t="s">
        <v>44</v>
      </c>
      <c r="D175" s="567"/>
      <c r="E175" s="567" t="s">
        <v>971</v>
      </c>
      <c r="F175" s="445" t="s">
        <v>50</v>
      </c>
      <c r="G175" s="699" t="s">
        <v>865</v>
      </c>
      <c r="H175" s="114"/>
      <c r="I175" s="115"/>
      <c r="J175" s="115"/>
      <c r="K175" s="115"/>
      <c r="L175" s="115"/>
      <c r="M175" s="116"/>
      <c r="N175" s="117"/>
      <c r="O175" s="118"/>
      <c r="P175" s="117"/>
      <c r="Q175" s="117"/>
      <c r="R175" s="117"/>
      <c r="S175" s="117"/>
      <c r="T175" s="117"/>
      <c r="U175" s="119"/>
      <c r="V175" s="120"/>
      <c r="W175" s="205"/>
      <c r="X175" s="56"/>
      <c r="Y175" s="57"/>
      <c r="Z175" s="58"/>
      <c r="AA175" s="58"/>
      <c r="AB175" s="202"/>
      <c r="AC175" s="311">
        <f t="shared" si="104"/>
        <v>114</v>
      </c>
      <c r="AD175" s="622">
        <v>16</v>
      </c>
      <c r="AE175" s="622">
        <v>98</v>
      </c>
      <c r="AF175" s="622"/>
      <c r="AG175" s="622"/>
      <c r="AH175" s="623"/>
      <c r="AI175" s="624"/>
      <c r="AJ175" s="155"/>
      <c r="AK175" s="160">
        <f t="shared" si="105"/>
        <v>0</v>
      </c>
      <c r="AL175" s="154"/>
      <c r="AM175" s="176"/>
      <c r="AN175" s="717"/>
      <c r="AO175" s="9"/>
      <c r="AP175" s="9"/>
      <c r="AQ175" s="683"/>
    </row>
    <row r="176" spans="1:43" ht="18" customHeight="1">
      <c r="A176" s="1">
        <v>2</v>
      </c>
      <c r="B176" s="337" t="str">
        <f t="shared" ref="B176:B177" si="132">B175</f>
        <v>区南部</v>
      </c>
      <c r="C176" s="437" t="str">
        <f t="shared" ref="C176:C177" si="133">C175</f>
        <v>品川区</v>
      </c>
      <c r="D176" s="297"/>
      <c r="E176" s="573"/>
      <c r="F176" s="367" t="s">
        <v>803</v>
      </c>
      <c r="G176" s="690"/>
      <c r="H176" s="109" t="s">
        <v>628</v>
      </c>
      <c r="I176" s="82"/>
      <c r="J176" s="82"/>
      <c r="K176" s="82"/>
      <c r="L176" s="82" t="s">
        <v>629</v>
      </c>
      <c r="M176" s="124" t="s">
        <v>629</v>
      </c>
      <c r="N176" s="82" t="s">
        <v>630</v>
      </c>
      <c r="O176" s="82"/>
      <c r="P176" s="82"/>
      <c r="Q176" s="82"/>
      <c r="R176" s="82"/>
      <c r="S176" s="82" t="s">
        <v>652</v>
      </c>
      <c r="T176" s="82"/>
      <c r="U176" s="82"/>
      <c r="V176" s="102"/>
      <c r="W176" s="53">
        <f>SUM(X176:AB176)</f>
        <v>114</v>
      </c>
      <c r="X176" s="54">
        <v>114</v>
      </c>
      <c r="Y176" s="55"/>
      <c r="Z176" s="54"/>
      <c r="AA176" s="54"/>
      <c r="AB176" s="203"/>
      <c r="AC176" s="318">
        <f t="shared" si="104"/>
        <v>104</v>
      </c>
      <c r="AD176" s="593">
        <v>6</v>
      </c>
      <c r="AE176" s="593">
        <v>98</v>
      </c>
      <c r="AF176" s="593"/>
      <c r="AG176" s="593"/>
      <c r="AH176" s="593"/>
      <c r="AI176" s="593"/>
      <c r="AJ176" s="601"/>
      <c r="AK176" s="160">
        <f t="shared" si="105"/>
        <v>10</v>
      </c>
      <c r="AL176" s="149">
        <v>7</v>
      </c>
      <c r="AM176" s="180">
        <v>3</v>
      </c>
      <c r="AN176" s="718"/>
      <c r="AO176" s="643"/>
      <c r="AP176" s="663"/>
      <c r="AQ176" s="683"/>
    </row>
    <row r="177" spans="1:43" ht="18.600000000000001" customHeight="1" thickBot="1">
      <c r="A177" s="1">
        <v>3</v>
      </c>
      <c r="B177" s="337" t="str">
        <f t="shared" si="132"/>
        <v>区南部</v>
      </c>
      <c r="C177" s="437" t="str">
        <f t="shared" si="133"/>
        <v>品川区</v>
      </c>
      <c r="D177" s="305"/>
      <c r="E177" s="632"/>
      <c r="F177" s="334" t="s">
        <v>50</v>
      </c>
      <c r="G177" s="690"/>
      <c r="H177" s="121" t="s">
        <v>628</v>
      </c>
      <c r="I177" s="71"/>
      <c r="J177" s="71"/>
      <c r="K177" s="71"/>
      <c r="L177" s="71" t="s">
        <v>629</v>
      </c>
      <c r="M177" s="122" t="s">
        <v>629</v>
      </c>
      <c r="N177" s="71" t="s">
        <v>630</v>
      </c>
      <c r="O177" s="71"/>
      <c r="P177" s="71"/>
      <c r="Q177" s="71"/>
      <c r="R177" s="71"/>
      <c r="S177" s="71" t="s">
        <v>652</v>
      </c>
      <c r="T177" s="71"/>
      <c r="U177" s="71"/>
      <c r="V177" s="123"/>
      <c r="W177" s="59"/>
      <c r="X177" s="60"/>
      <c r="Y177" s="61"/>
      <c r="Z177" s="60"/>
      <c r="AA177" s="60"/>
      <c r="AB177" s="204"/>
      <c r="AC177" s="319">
        <f t="shared" si="104"/>
        <v>114</v>
      </c>
      <c r="AD177" s="594">
        <v>16</v>
      </c>
      <c r="AE177" s="594">
        <v>98</v>
      </c>
      <c r="AF177" s="594" t="s">
        <v>3</v>
      </c>
      <c r="AG177" s="594" t="s">
        <v>3</v>
      </c>
      <c r="AH177" s="594" t="s">
        <v>3</v>
      </c>
      <c r="AI177" s="594" t="s">
        <v>3</v>
      </c>
      <c r="AJ177" s="520" t="s">
        <v>3</v>
      </c>
      <c r="AK177" s="161">
        <f t="shared" si="105"/>
        <v>0</v>
      </c>
      <c r="AL177" s="174"/>
      <c r="AM177" s="181"/>
      <c r="AN177" s="719"/>
      <c r="AO177" s="643"/>
      <c r="AP177" s="663"/>
      <c r="AQ177" s="683"/>
    </row>
    <row r="178" spans="1:43" ht="18.600000000000001" customHeight="1">
      <c r="A178" s="1">
        <v>1</v>
      </c>
      <c r="B178" s="309" t="s">
        <v>43</v>
      </c>
      <c r="C178" s="310" t="s">
        <v>44</v>
      </c>
      <c r="D178" s="567"/>
      <c r="E178" s="567" t="s">
        <v>788</v>
      </c>
      <c r="F178" s="445" t="s">
        <v>51</v>
      </c>
      <c r="G178" s="699" t="s">
        <v>866</v>
      </c>
      <c r="H178" s="114"/>
      <c r="I178" s="115"/>
      <c r="J178" s="115"/>
      <c r="K178" s="115"/>
      <c r="L178" s="115"/>
      <c r="M178" s="116"/>
      <c r="N178" s="117"/>
      <c r="O178" s="118"/>
      <c r="P178" s="117"/>
      <c r="Q178" s="117"/>
      <c r="R178" s="117"/>
      <c r="S178" s="117"/>
      <c r="T178" s="117"/>
      <c r="U178" s="119"/>
      <c r="V178" s="120"/>
      <c r="W178" s="205"/>
      <c r="X178" s="56"/>
      <c r="Y178" s="57"/>
      <c r="Z178" s="58"/>
      <c r="AA178" s="58"/>
      <c r="AB178" s="202"/>
      <c r="AC178" s="311">
        <f t="shared" si="104"/>
        <v>55</v>
      </c>
      <c r="AD178" s="622"/>
      <c r="AE178" s="622"/>
      <c r="AF178" s="622">
        <v>20</v>
      </c>
      <c r="AG178" s="622">
        <v>35</v>
      </c>
      <c r="AH178" s="623"/>
      <c r="AI178" s="624"/>
      <c r="AJ178" s="155"/>
      <c r="AK178" s="160">
        <f t="shared" si="105"/>
        <v>0</v>
      </c>
      <c r="AL178" s="154"/>
      <c r="AM178" s="176"/>
      <c r="AN178" s="717"/>
      <c r="AO178" s="9"/>
      <c r="AP178" s="9"/>
      <c r="AQ178" s="683"/>
    </row>
    <row r="179" spans="1:43" ht="18" customHeight="1">
      <c r="A179" s="1">
        <v>2</v>
      </c>
      <c r="B179" s="337" t="str">
        <f t="shared" ref="B179:B180" si="134">B178</f>
        <v>区南部</v>
      </c>
      <c r="C179" s="437" t="str">
        <f t="shared" ref="C179:C180" si="135">C178</f>
        <v>品川区</v>
      </c>
      <c r="D179" s="297"/>
      <c r="E179" s="573"/>
      <c r="F179" s="367" t="s">
        <v>804</v>
      </c>
      <c r="G179" s="690"/>
      <c r="H179" s="109"/>
      <c r="I179" s="82"/>
      <c r="J179" s="82"/>
      <c r="K179" s="82"/>
      <c r="L179" s="82"/>
      <c r="M179" s="124"/>
      <c r="N179" s="82"/>
      <c r="O179" s="82"/>
      <c r="P179" s="82"/>
      <c r="Q179" s="82"/>
      <c r="R179" s="82"/>
      <c r="S179" s="82"/>
      <c r="T179" s="82"/>
      <c r="U179" s="546" t="s">
        <v>629</v>
      </c>
      <c r="V179" s="102"/>
      <c r="W179" s="53">
        <f>SUM(X179:AB179)</f>
        <v>55</v>
      </c>
      <c r="X179" s="54">
        <v>20</v>
      </c>
      <c r="Y179" s="55">
        <v>35</v>
      </c>
      <c r="Z179" s="54"/>
      <c r="AA179" s="54"/>
      <c r="AB179" s="203"/>
      <c r="AC179" s="318">
        <f t="shared" si="104"/>
        <v>55</v>
      </c>
      <c r="AD179" s="593"/>
      <c r="AE179" s="593"/>
      <c r="AF179" s="593">
        <v>20</v>
      </c>
      <c r="AG179" s="593">
        <v>35</v>
      </c>
      <c r="AH179" s="593"/>
      <c r="AI179" s="593"/>
      <c r="AJ179" s="601"/>
      <c r="AK179" s="160">
        <f t="shared" si="105"/>
        <v>0</v>
      </c>
      <c r="AL179" s="149" t="s">
        <v>3</v>
      </c>
      <c r="AM179" s="180" t="s">
        <v>3</v>
      </c>
      <c r="AN179" s="718"/>
      <c r="AO179" s="643"/>
      <c r="AP179" s="663"/>
      <c r="AQ179" s="683"/>
    </row>
    <row r="180" spans="1:43" ht="18.600000000000001" customHeight="1" thickBot="1">
      <c r="A180" s="1">
        <v>3</v>
      </c>
      <c r="B180" s="337" t="str">
        <f t="shared" si="134"/>
        <v>区南部</v>
      </c>
      <c r="C180" s="437" t="str">
        <f t="shared" si="135"/>
        <v>品川区</v>
      </c>
      <c r="D180" s="305"/>
      <c r="E180" s="632"/>
      <c r="F180" s="334" t="s">
        <v>51</v>
      </c>
      <c r="G180" s="690"/>
      <c r="H180" s="121"/>
      <c r="I180" s="71"/>
      <c r="J180" s="71"/>
      <c r="K180" s="71"/>
      <c r="L180" s="71"/>
      <c r="M180" s="122"/>
      <c r="N180" s="71"/>
      <c r="O180" s="71"/>
      <c r="P180" s="71"/>
      <c r="Q180" s="71"/>
      <c r="R180" s="71"/>
      <c r="S180" s="71"/>
      <c r="T180" s="71"/>
      <c r="U180" s="32" t="s">
        <v>629</v>
      </c>
      <c r="V180" s="123"/>
      <c r="W180" s="59"/>
      <c r="X180" s="60"/>
      <c r="Y180" s="61"/>
      <c r="Z180" s="60"/>
      <c r="AA180" s="60"/>
      <c r="AB180" s="204"/>
      <c r="AC180" s="319">
        <f t="shared" si="104"/>
        <v>55</v>
      </c>
      <c r="AD180" s="594"/>
      <c r="AE180" s="594" t="s">
        <v>3</v>
      </c>
      <c r="AF180" s="594">
        <v>20</v>
      </c>
      <c r="AG180" s="594">
        <v>35</v>
      </c>
      <c r="AH180" s="594" t="s">
        <v>3</v>
      </c>
      <c r="AI180" s="594" t="s">
        <v>3</v>
      </c>
      <c r="AJ180" s="520" t="s">
        <v>3</v>
      </c>
      <c r="AK180" s="161">
        <f t="shared" si="105"/>
        <v>0</v>
      </c>
      <c r="AL180" s="174"/>
      <c r="AM180" s="181"/>
      <c r="AN180" s="719"/>
      <c r="AO180" s="643"/>
      <c r="AP180" s="663"/>
      <c r="AQ180" s="683"/>
    </row>
    <row r="181" spans="1:43" ht="18.600000000000001" customHeight="1">
      <c r="A181" s="1">
        <v>1</v>
      </c>
      <c r="B181" s="309" t="s">
        <v>43</v>
      </c>
      <c r="C181" s="310" t="s">
        <v>44</v>
      </c>
      <c r="D181" s="567" t="s">
        <v>687</v>
      </c>
      <c r="E181" s="567" t="s">
        <v>1004</v>
      </c>
      <c r="F181" s="445" t="s">
        <v>52</v>
      </c>
      <c r="G181" s="699" t="s">
        <v>867</v>
      </c>
      <c r="H181" s="114"/>
      <c r="I181" s="115"/>
      <c r="J181" s="115"/>
      <c r="K181" s="115"/>
      <c r="L181" s="115"/>
      <c r="M181" s="116"/>
      <c r="N181" s="117"/>
      <c r="O181" s="118"/>
      <c r="P181" s="117"/>
      <c r="Q181" s="117"/>
      <c r="R181" s="117"/>
      <c r="S181" s="117"/>
      <c r="T181" s="117"/>
      <c r="U181" s="119"/>
      <c r="V181" s="120"/>
      <c r="W181" s="205"/>
      <c r="X181" s="56"/>
      <c r="Y181" s="57"/>
      <c r="Z181" s="58"/>
      <c r="AA181" s="58"/>
      <c r="AB181" s="202"/>
      <c r="AC181" s="311">
        <f t="shared" si="104"/>
        <v>557</v>
      </c>
      <c r="AD181" s="622">
        <v>34</v>
      </c>
      <c r="AE181" s="622">
        <v>523</v>
      </c>
      <c r="AF181" s="622"/>
      <c r="AG181" s="622"/>
      <c r="AH181" s="623"/>
      <c r="AI181" s="624"/>
      <c r="AJ181" s="155"/>
      <c r="AK181" s="160">
        <f t="shared" si="105"/>
        <v>0</v>
      </c>
      <c r="AL181" s="154"/>
      <c r="AM181" s="176"/>
      <c r="AN181" s="717"/>
      <c r="AO181" s="9"/>
      <c r="AP181" s="9"/>
      <c r="AQ181" s="683">
        <v>2</v>
      </c>
    </row>
    <row r="182" spans="1:43" ht="18" customHeight="1">
      <c r="A182" s="1">
        <v>2</v>
      </c>
      <c r="B182" s="337" t="str">
        <f t="shared" ref="B182:B183" si="136">B181</f>
        <v>区南部</v>
      </c>
      <c r="C182" s="437" t="str">
        <f t="shared" ref="C182:C183" si="137">C181</f>
        <v>品川区</v>
      </c>
      <c r="D182" s="297"/>
      <c r="E182" s="573"/>
      <c r="F182" s="367" t="s">
        <v>805</v>
      </c>
      <c r="G182" s="690"/>
      <c r="H182" s="109" t="s">
        <v>633</v>
      </c>
      <c r="I182" s="82"/>
      <c r="J182" s="82" t="s">
        <v>629</v>
      </c>
      <c r="K182" s="82"/>
      <c r="L182" s="82" t="s">
        <v>629</v>
      </c>
      <c r="M182" s="124" t="s">
        <v>629</v>
      </c>
      <c r="N182" s="82" t="s">
        <v>634</v>
      </c>
      <c r="O182" s="82"/>
      <c r="P182" s="82"/>
      <c r="Q182" s="82"/>
      <c r="R182" s="82" t="s">
        <v>637</v>
      </c>
      <c r="S182" s="82" t="s">
        <v>652</v>
      </c>
      <c r="T182" s="82" t="s">
        <v>629</v>
      </c>
      <c r="U182" s="82"/>
      <c r="V182" s="102"/>
      <c r="W182" s="53">
        <f>SUM(X182:AB182)</f>
        <v>594</v>
      </c>
      <c r="X182" s="54">
        <v>544</v>
      </c>
      <c r="Y182" s="55"/>
      <c r="Z182" s="54">
        <v>50</v>
      </c>
      <c r="AA182" s="54"/>
      <c r="AB182" s="203"/>
      <c r="AC182" s="318">
        <f t="shared" si="104"/>
        <v>544</v>
      </c>
      <c r="AD182" s="593">
        <v>36</v>
      </c>
      <c r="AE182" s="593">
        <v>508</v>
      </c>
      <c r="AF182" s="593"/>
      <c r="AG182" s="593"/>
      <c r="AH182" s="593"/>
      <c r="AI182" s="593"/>
      <c r="AJ182" s="601"/>
      <c r="AK182" s="160">
        <f t="shared" si="105"/>
        <v>23</v>
      </c>
      <c r="AL182" s="149">
        <v>16</v>
      </c>
      <c r="AM182" s="180">
        <v>7</v>
      </c>
      <c r="AN182" s="718"/>
      <c r="AO182" s="643"/>
      <c r="AP182" s="663"/>
      <c r="AQ182" s="683"/>
    </row>
    <row r="183" spans="1:43" ht="18.600000000000001" customHeight="1" thickBot="1">
      <c r="A183" s="1">
        <v>3</v>
      </c>
      <c r="B183" s="337" t="str">
        <f t="shared" si="136"/>
        <v>区南部</v>
      </c>
      <c r="C183" s="437" t="str">
        <f t="shared" si="137"/>
        <v>品川区</v>
      </c>
      <c r="D183" s="305"/>
      <c r="E183" s="632"/>
      <c r="F183" s="334" t="s">
        <v>52</v>
      </c>
      <c r="G183" s="690"/>
      <c r="H183" s="121" t="s">
        <v>633</v>
      </c>
      <c r="I183" s="71"/>
      <c r="J183" s="71" t="s">
        <v>629</v>
      </c>
      <c r="K183" s="71"/>
      <c r="L183" s="71" t="s">
        <v>629</v>
      </c>
      <c r="M183" s="122" t="s">
        <v>629</v>
      </c>
      <c r="N183" s="71" t="s">
        <v>634</v>
      </c>
      <c r="O183" s="71"/>
      <c r="P183" s="71"/>
      <c r="Q183" s="71"/>
      <c r="R183" s="71" t="s">
        <v>637</v>
      </c>
      <c r="S183" s="71" t="s">
        <v>652</v>
      </c>
      <c r="T183" s="71" t="s">
        <v>629</v>
      </c>
      <c r="U183" s="71"/>
      <c r="V183" s="123"/>
      <c r="W183" s="59"/>
      <c r="X183" s="60"/>
      <c r="Y183" s="61"/>
      <c r="Z183" s="60"/>
      <c r="AA183" s="60"/>
      <c r="AB183" s="204"/>
      <c r="AC183" s="319">
        <f t="shared" si="104"/>
        <v>544</v>
      </c>
      <c r="AD183" s="594">
        <v>34</v>
      </c>
      <c r="AE183" s="594">
        <v>510</v>
      </c>
      <c r="AF183" s="594" t="s">
        <v>3</v>
      </c>
      <c r="AG183" s="594" t="s">
        <v>3</v>
      </c>
      <c r="AH183" s="594" t="s">
        <v>3</v>
      </c>
      <c r="AI183" s="594" t="s">
        <v>3</v>
      </c>
      <c r="AJ183" s="520" t="s">
        <v>3</v>
      </c>
      <c r="AK183" s="161">
        <f t="shared" si="105"/>
        <v>0</v>
      </c>
      <c r="AL183" s="174"/>
      <c r="AM183" s="181"/>
      <c r="AN183" s="719"/>
      <c r="AO183" s="643"/>
      <c r="AP183" s="663"/>
      <c r="AQ183" s="683"/>
    </row>
    <row r="184" spans="1:43" ht="18.600000000000001" customHeight="1">
      <c r="A184" s="1">
        <v>1</v>
      </c>
      <c r="B184" s="309" t="s">
        <v>43</v>
      </c>
      <c r="C184" s="310" t="s">
        <v>44</v>
      </c>
      <c r="D184" s="567"/>
      <c r="E184" s="567" t="s">
        <v>950</v>
      </c>
      <c r="F184" s="445" t="s">
        <v>53</v>
      </c>
      <c r="G184" s="699">
        <v>11301089</v>
      </c>
      <c r="H184" s="114"/>
      <c r="I184" s="115"/>
      <c r="J184" s="115"/>
      <c r="K184" s="115"/>
      <c r="L184" s="115"/>
      <c r="M184" s="116"/>
      <c r="N184" s="117"/>
      <c r="O184" s="118"/>
      <c r="P184" s="117"/>
      <c r="Q184" s="117"/>
      <c r="R184" s="117"/>
      <c r="S184" s="117"/>
      <c r="T184" s="117"/>
      <c r="U184" s="119"/>
      <c r="V184" s="120"/>
      <c r="W184" s="205"/>
      <c r="X184" s="56"/>
      <c r="Y184" s="57"/>
      <c r="Z184" s="58"/>
      <c r="AA184" s="58"/>
      <c r="AB184" s="202"/>
      <c r="AC184" s="311">
        <f t="shared" si="104"/>
        <v>88</v>
      </c>
      <c r="AD184" s="622">
        <v>12</v>
      </c>
      <c r="AE184" s="622">
        <v>44</v>
      </c>
      <c r="AF184" s="622">
        <v>32</v>
      </c>
      <c r="AG184" s="622"/>
      <c r="AH184" s="623"/>
      <c r="AI184" s="624"/>
      <c r="AJ184" s="155"/>
      <c r="AK184" s="160">
        <f t="shared" si="105"/>
        <v>0</v>
      </c>
      <c r="AL184" s="154"/>
      <c r="AM184" s="176"/>
      <c r="AN184" s="717"/>
      <c r="AO184" s="9"/>
      <c r="AP184" s="9"/>
      <c r="AQ184" s="683"/>
    </row>
    <row r="185" spans="1:43" ht="18" customHeight="1">
      <c r="A185" s="1">
        <v>2</v>
      </c>
      <c r="B185" s="337" t="str">
        <f t="shared" ref="B185:B186" si="138">B184</f>
        <v>区南部</v>
      </c>
      <c r="C185" s="437" t="str">
        <f t="shared" ref="C185:C186" si="139">C184</f>
        <v>品川区</v>
      </c>
      <c r="D185" s="297"/>
      <c r="E185" s="573"/>
      <c r="F185" s="367" t="s">
        <v>806</v>
      </c>
      <c r="G185" s="690"/>
      <c r="H185" s="109"/>
      <c r="I185" s="82"/>
      <c r="J185" s="82"/>
      <c r="K185" s="82"/>
      <c r="L185" s="546" t="s">
        <v>629</v>
      </c>
      <c r="M185" s="546" t="s">
        <v>629</v>
      </c>
      <c r="N185" s="82"/>
      <c r="O185" s="82"/>
      <c r="P185" s="82"/>
      <c r="Q185" s="82"/>
      <c r="R185" s="82"/>
      <c r="S185" s="82"/>
      <c r="T185" s="82"/>
      <c r="U185" s="82"/>
      <c r="V185" s="102"/>
      <c r="W185" s="53">
        <f>SUM(X185:AB185)</f>
        <v>88</v>
      </c>
      <c r="X185" s="54">
        <v>88</v>
      </c>
      <c r="Y185" s="55"/>
      <c r="Z185" s="54"/>
      <c r="AA185" s="54"/>
      <c r="AB185" s="203"/>
      <c r="AC185" s="318">
        <f t="shared" si="104"/>
        <v>88</v>
      </c>
      <c r="AD185" s="593"/>
      <c r="AE185" s="593">
        <v>88</v>
      </c>
      <c r="AF185" s="593"/>
      <c r="AG185" s="593"/>
      <c r="AH185" s="593"/>
      <c r="AI185" s="593"/>
      <c r="AJ185" s="601"/>
      <c r="AK185" s="160">
        <f t="shared" si="105"/>
        <v>5</v>
      </c>
      <c r="AL185" s="149">
        <v>5</v>
      </c>
      <c r="AM185" s="180" t="s">
        <v>3</v>
      </c>
      <c r="AN185" s="718"/>
      <c r="AO185" s="643"/>
      <c r="AP185" s="663"/>
      <c r="AQ185" s="683"/>
    </row>
    <row r="186" spans="1:43" ht="18.600000000000001" customHeight="1" thickBot="1">
      <c r="A186" s="1">
        <v>3</v>
      </c>
      <c r="B186" s="337" t="str">
        <f t="shared" si="138"/>
        <v>区南部</v>
      </c>
      <c r="C186" s="437" t="str">
        <f t="shared" si="139"/>
        <v>品川区</v>
      </c>
      <c r="D186" s="305"/>
      <c r="E186" s="632"/>
      <c r="F186" s="334" t="s">
        <v>53</v>
      </c>
      <c r="G186" s="690"/>
      <c r="H186" s="121"/>
      <c r="I186" s="71"/>
      <c r="J186" s="71"/>
      <c r="K186" s="71"/>
      <c r="L186" s="32" t="s">
        <v>629</v>
      </c>
      <c r="M186" s="32" t="s">
        <v>629</v>
      </c>
      <c r="N186" s="71"/>
      <c r="O186" s="71"/>
      <c r="P186" s="71"/>
      <c r="Q186" s="71"/>
      <c r="R186" s="71"/>
      <c r="S186" s="71"/>
      <c r="T186" s="71" t="s">
        <v>1055</v>
      </c>
      <c r="U186" s="71"/>
      <c r="V186" s="123"/>
      <c r="W186" s="59"/>
      <c r="X186" s="60"/>
      <c r="Y186" s="61"/>
      <c r="Z186" s="60"/>
      <c r="AA186" s="60"/>
      <c r="AB186" s="204"/>
      <c r="AC186" s="319">
        <f t="shared" si="104"/>
        <v>88</v>
      </c>
      <c r="AD186" s="594"/>
      <c r="AE186" s="594">
        <v>88</v>
      </c>
      <c r="AF186" s="594" t="s">
        <v>3</v>
      </c>
      <c r="AG186" s="594" t="s">
        <v>3</v>
      </c>
      <c r="AH186" s="594" t="s">
        <v>3</v>
      </c>
      <c r="AI186" s="594" t="s">
        <v>3</v>
      </c>
      <c r="AJ186" s="520" t="s">
        <v>3</v>
      </c>
      <c r="AK186" s="161">
        <f t="shared" si="105"/>
        <v>0</v>
      </c>
      <c r="AL186" s="174"/>
      <c r="AM186" s="181"/>
      <c r="AN186" s="719"/>
      <c r="AO186" s="643"/>
      <c r="AP186" s="663"/>
      <c r="AQ186" s="683"/>
    </row>
    <row r="187" spans="1:43" ht="18.600000000000001" customHeight="1">
      <c r="A187" s="1">
        <v>1</v>
      </c>
      <c r="B187" s="309" t="s">
        <v>43</v>
      </c>
      <c r="C187" s="310" t="s">
        <v>44</v>
      </c>
      <c r="D187" s="567"/>
      <c r="E187" s="567"/>
      <c r="F187" s="368" t="s">
        <v>54</v>
      </c>
      <c r="G187" s="699"/>
      <c r="H187" s="114"/>
      <c r="I187" s="115"/>
      <c r="J187" s="115"/>
      <c r="K187" s="115"/>
      <c r="L187" s="115"/>
      <c r="M187" s="116"/>
      <c r="N187" s="117"/>
      <c r="O187" s="118"/>
      <c r="P187" s="117"/>
      <c r="Q187" s="117"/>
      <c r="R187" s="117"/>
      <c r="S187" s="117"/>
      <c r="T187" s="117"/>
      <c r="U187" s="119"/>
      <c r="V187" s="120"/>
      <c r="W187" s="205"/>
      <c r="X187" s="56"/>
      <c r="Y187" s="57"/>
      <c r="Z187" s="58"/>
      <c r="AA187" s="58"/>
      <c r="AB187" s="202"/>
      <c r="AC187" s="311">
        <f t="shared" si="104"/>
        <v>0</v>
      </c>
      <c r="AD187" s="622"/>
      <c r="AE187" s="622"/>
      <c r="AF187" s="622"/>
      <c r="AG187" s="622"/>
      <c r="AH187" s="623"/>
      <c r="AI187" s="624"/>
      <c r="AJ187" s="600"/>
      <c r="AK187" s="160">
        <f t="shared" si="105"/>
        <v>0</v>
      </c>
      <c r="AL187" s="154"/>
      <c r="AM187" s="176"/>
      <c r="AN187" s="717"/>
      <c r="AO187" s="9"/>
      <c r="AP187" s="9"/>
      <c r="AQ187" s="683"/>
    </row>
    <row r="188" spans="1:43" ht="18" customHeight="1">
      <c r="A188" s="1">
        <v>2</v>
      </c>
      <c r="B188" s="337" t="str">
        <f t="shared" ref="B188:B189" si="140">B187</f>
        <v>区南部</v>
      </c>
      <c r="C188" s="437" t="str">
        <f t="shared" ref="C188:C189" si="141">C187</f>
        <v>品川区</v>
      </c>
      <c r="D188" s="297"/>
      <c r="E188" s="573"/>
      <c r="F188" s="367" t="s">
        <v>807</v>
      </c>
      <c r="G188" s="690"/>
      <c r="H188" s="109"/>
      <c r="I188" s="82"/>
      <c r="J188" s="82"/>
      <c r="K188" s="82"/>
      <c r="L188" s="82"/>
      <c r="M188" s="124"/>
      <c r="N188" s="82"/>
      <c r="O188" s="82"/>
      <c r="P188" s="82"/>
      <c r="Q188" s="82"/>
      <c r="R188" s="82"/>
      <c r="S188" s="82"/>
      <c r="T188" s="82"/>
      <c r="U188" s="82"/>
      <c r="V188" s="102"/>
      <c r="W188" s="53">
        <f>SUM(X188:AB188)</f>
        <v>240</v>
      </c>
      <c r="X188" s="54"/>
      <c r="Y188" s="55">
        <v>240</v>
      </c>
      <c r="Z188" s="54"/>
      <c r="AA188" s="54"/>
      <c r="AB188" s="203"/>
      <c r="AC188" s="318">
        <f t="shared" si="104"/>
        <v>0</v>
      </c>
      <c r="AD188" s="593"/>
      <c r="AE188" s="593"/>
      <c r="AF188" s="593"/>
      <c r="AG188" s="593"/>
      <c r="AH188" s="593"/>
      <c r="AI188" s="593"/>
      <c r="AJ188" s="601"/>
      <c r="AK188" s="160">
        <f t="shared" si="105"/>
        <v>0</v>
      </c>
      <c r="AL188" s="149" t="s">
        <v>3</v>
      </c>
      <c r="AM188" s="180" t="s">
        <v>3</v>
      </c>
      <c r="AN188" s="718"/>
      <c r="AO188" s="643"/>
      <c r="AP188" s="663"/>
      <c r="AQ188" s="683"/>
    </row>
    <row r="189" spans="1:43" ht="18.600000000000001" customHeight="1" thickBot="1">
      <c r="A189" s="1">
        <v>3</v>
      </c>
      <c r="B189" s="337" t="str">
        <f t="shared" si="140"/>
        <v>区南部</v>
      </c>
      <c r="C189" s="437" t="str">
        <f t="shared" si="141"/>
        <v>品川区</v>
      </c>
      <c r="D189" s="305"/>
      <c r="E189" s="632"/>
      <c r="F189" s="334" t="s">
        <v>54</v>
      </c>
      <c r="G189" s="690"/>
      <c r="H189" s="121"/>
      <c r="I189" s="71"/>
      <c r="J189" s="71"/>
      <c r="K189" s="71"/>
      <c r="L189" s="71"/>
      <c r="M189" s="122"/>
      <c r="N189" s="71"/>
      <c r="O189" s="71"/>
      <c r="P189" s="71"/>
      <c r="Q189" s="71"/>
      <c r="R189" s="71"/>
      <c r="S189" s="71"/>
      <c r="T189" s="71"/>
      <c r="U189" s="71"/>
      <c r="V189" s="123"/>
      <c r="W189" s="59"/>
      <c r="X189" s="60"/>
      <c r="Y189" s="61"/>
      <c r="Z189" s="60"/>
      <c r="AA189" s="60"/>
      <c r="AB189" s="204"/>
      <c r="AC189" s="319">
        <f t="shared" si="104"/>
        <v>0</v>
      </c>
      <c r="AD189" s="594"/>
      <c r="AE189" s="594" t="s">
        <v>3</v>
      </c>
      <c r="AF189" s="594"/>
      <c r="AG189" s="594" t="s">
        <v>3</v>
      </c>
      <c r="AH189" s="594" t="s">
        <v>3</v>
      </c>
      <c r="AI189" s="594" t="s">
        <v>3</v>
      </c>
      <c r="AJ189" s="520" t="s">
        <v>3</v>
      </c>
      <c r="AK189" s="161">
        <f t="shared" si="105"/>
        <v>0</v>
      </c>
      <c r="AL189" s="174"/>
      <c r="AM189" s="181"/>
      <c r="AN189" s="719"/>
      <c r="AO189" s="643"/>
      <c r="AP189" s="663"/>
      <c r="AQ189" s="683"/>
    </row>
    <row r="190" spans="1:43" ht="18.600000000000001" customHeight="1">
      <c r="A190" s="1">
        <v>1</v>
      </c>
      <c r="B190" s="309" t="s">
        <v>43</v>
      </c>
      <c r="C190" s="310" t="s">
        <v>44</v>
      </c>
      <c r="D190" s="567" t="s">
        <v>687</v>
      </c>
      <c r="E190" s="567" t="s">
        <v>979</v>
      </c>
      <c r="F190" s="445" t="s">
        <v>55</v>
      </c>
      <c r="G190" s="699">
        <v>11301091</v>
      </c>
      <c r="H190" s="114"/>
      <c r="I190" s="115"/>
      <c r="J190" s="115"/>
      <c r="K190" s="115"/>
      <c r="L190" s="115"/>
      <c r="M190" s="116"/>
      <c r="N190" s="117"/>
      <c r="O190" s="118"/>
      <c r="P190" s="117"/>
      <c r="Q190" s="117"/>
      <c r="R190" s="117"/>
      <c r="S190" s="117"/>
      <c r="T190" s="117"/>
      <c r="U190" s="119"/>
      <c r="V190" s="120"/>
      <c r="W190" s="205"/>
      <c r="X190" s="56"/>
      <c r="Y190" s="57"/>
      <c r="Z190" s="58"/>
      <c r="AA190" s="58"/>
      <c r="AB190" s="202"/>
      <c r="AC190" s="311">
        <f t="shared" si="104"/>
        <v>815</v>
      </c>
      <c r="AD190" s="622">
        <v>815</v>
      </c>
      <c r="AE190" s="622"/>
      <c r="AF190" s="622"/>
      <c r="AG190" s="622"/>
      <c r="AH190" s="623"/>
      <c r="AI190" s="624"/>
      <c r="AJ190" s="155"/>
      <c r="AK190" s="160">
        <f t="shared" si="105"/>
        <v>0</v>
      </c>
      <c r="AL190" s="154"/>
      <c r="AM190" s="176"/>
      <c r="AN190" s="717"/>
      <c r="AO190" s="9"/>
      <c r="AP190" s="9"/>
      <c r="AQ190" s="683"/>
    </row>
    <row r="191" spans="1:43" ht="18" customHeight="1">
      <c r="A191" s="1">
        <v>2</v>
      </c>
      <c r="B191" s="337" t="str">
        <f t="shared" ref="B191:B192" si="142">B190</f>
        <v>区南部</v>
      </c>
      <c r="C191" s="437" t="str">
        <f t="shared" ref="C191:C192" si="143">C190</f>
        <v>品川区</v>
      </c>
      <c r="D191" s="297"/>
      <c r="E191" s="573"/>
      <c r="F191" s="367" t="s">
        <v>808</v>
      </c>
      <c r="G191" s="690"/>
      <c r="H191" s="109" t="s">
        <v>639</v>
      </c>
      <c r="I191" s="82" t="s">
        <v>629</v>
      </c>
      <c r="J191" s="82"/>
      <c r="K191" s="82" t="s">
        <v>629</v>
      </c>
      <c r="L191" s="82" t="s">
        <v>629</v>
      </c>
      <c r="M191" s="124" t="s">
        <v>629</v>
      </c>
      <c r="N191" s="82" t="s">
        <v>634</v>
      </c>
      <c r="O191" s="82"/>
      <c r="P191" s="82" t="s">
        <v>636</v>
      </c>
      <c r="Q191" s="82" t="s">
        <v>640</v>
      </c>
      <c r="R191" s="82" t="s">
        <v>637</v>
      </c>
      <c r="S191" s="82" t="s">
        <v>652</v>
      </c>
      <c r="T191" s="82" t="s">
        <v>629</v>
      </c>
      <c r="U191" s="82"/>
      <c r="V191" s="102"/>
      <c r="W191" s="53">
        <f>SUM(X191:AB191)</f>
        <v>815</v>
      </c>
      <c r="X191" s="54">
        <v>815</v>
      </c>
      <c r="Y191" s="55"/>
      <c r="Z191" s="54"/>
      <c r="AA191" s="54"/>
      <c r="AB191" s="203"/>
      <c r="AC191" s="318">
        <f t="shared" si="104"/>
        <v>815</v>
      </c>
      <c r="AD191" s="593">
        <v>815</v>
      </c>
      <c r="AE191" s="593"/>
      <c r="AF191" s="593"/>
      <c r="AG191" s="593"/>
      <c r="AH191" s="593"/>
      <c r="AI191" s="593"/>
      <c r="AJ191" s="601"/>
      <c r="AK191" s="160">
        <f t="shared" si="105"/>
        <v>34</v>
      </c>
      <c r="AL191" s="149">
        <v>34</v>
      </c>
      <c r="AM191" s="180" t="s">
        <v>3</v>
      </c>
      <c r="AN191" s="718"/>
      <c r="AO191" s="643"/>
      <c r="AP191" s="663"/>
      <c r="AQ191" s="683"/>
    </row>
    <row r="192" spans="1:43" ht="18.600000000000001" customHeight="1" thickBot="1">
      <c r="A192" s="1">
        <v>3</v>
      </c>
      <c r="B192" s="337" t="str">
        <f t="shared" si="142"/>
        <v>区南部</v>
      </c>
      <c r="C192" s="437" t="str">
        <f t="shared" si="143"/>
        <v>品川区</v>
      </c>
      <c r="D192" s="305"/>
      <c r="E192" s="632" t="s">
        <v>1139</v>
      </c>
      <c r="F192" s="334" t="s">
        <v>55</v>
      </c>
      <c r="G192" s="690"/>
      <c r="H192" s="121" t="s">
        <v>639</v>
      </c>
      <c r="I192" s="71" t="s">
        <v>629</v>
      </c>
      <c r="J192" s="71"/>
      <c r="K192" s="71" t="s">
        <v>629</v>
      </c>
      <c r="L192" s="71" t="s">
        <v>629</v>
      </c>
      <c r="M192" s="122" t="s">
        <v>629</v>
      </c>
      <c r="N192" s="71" t="s">
        <v>634</v>
      </c>
      <c r="O192" s="71"/>
      <c r="P192" s="71" t="s">
        <v>636</v>
      </c>
      <c r="Q192" s="71" t="s">
        <v>640</v>
      </c>
      <c r="R192" s="71" t="s">
        <v>637</v>
      </c>
      <c r="S192" s="71" t="s">
        <v>652</v>
      </c>
      <c r="T192" s="71" t="s">
        <v>629</v>
      </c>
      <c r="U192" s="71"/>
      <c r="V192" s="123"/>
      <c r="W192" s="59"/>
      <c r="X192" s="60"/>
      <c r="Y192" s="61"/>
      <c r="Z192" s="60"/>
      <c r="AA192" s="60"/>
      <c r="AB192" s="204"/>
      <c r="AC192" s="319">
        <f t="shared" si="104"/>
        <v>815</v>
      </c>
      <c r="AD192" s="594">
        <v>815</v>
      </c>
      <c r="AE192" s="594" t="s">
        <v>3</v>
      </c>
      <c r="AF192" s="594" t="s">
        <v>3</v>
      </c>
      <c r="AG192" s="594" t="s">
        <v>3</v>
      </c>
      <c r="AH192" s="594" t="s">
        <v>3</v>
      </c>
      <c r="AI192" s="594" t="s">
        <v>3</v>
      </c>
      <c r="AJ192" s="520" t="s">
        <v>3</v>
      </c>
      <c r="AK192" s="161">
        <f t="shared" si="105"/>
        <v>0</v>
      </c>
      <c r="AL192" s="174"/>
      <c r="AM192" s="181"/>
      <c r="AN192" s="719"/>
      <c r="AO192" s="643"/>
      <c r="AP192" s="663"/>
      <c r="AQ192" s="683"/>
    </row>
    <row r="193" spans="1:43" ht="18.600000000000001" customHeight="1">
      <c r="A193" s="1">
        <v>1</v>
      </c>
      <c r="B193" s="309" t="s">
        <v>43</v>
      </c>
      <c r="C193" s="310" t="s">
        <v>44</v>
      </c>
      <c r="D193" s="567"/>
      <c r="E193" s="567" t="s">
        <v>1139</v>
      </c>
      <c r="F193" s="445" t="s">
        <v>609</v>
      </c>
      <c r="G193" s="699">
        <v>11301092</v>
      </c>
      <c r="H193" s="114"/>
      <c r="I193" s="115"/>
      <c r="J193" s="115"/>
      <c r="K193" s="115"/>
      <c r="L193" s="115"/>
      <c r="M193" s="116"/>
      <c r="N193" s="117"/>
      <c r="O193" s="118"/>
      <c r="P193" s="117"/>
      <c r="Q193" s="117"/>
      <c r="R193" s="117"/>
      <c r="S193" s="117"/>
      <c r="T193" s="117"/>
      <c r="U193" s="119"/>
      <c r="V193" s="120"/>
      <c r="W193" s="205"/>
      <c r="X193" s="56"/>
      <c r="Y193" s="57"/>
      <c r="Z193" s="58"/>
      <c r="AA193" s="58"/>
      <c r="AB193" s="202"/>
      <c r="AC193" s="311">
        <f t="shared" si="104"/>
        <v>20</v>
      </c>
      <c r="AD193" s="622"/>
      <c r="AE193" s="622">
        <v>20</v>
      </c>
      <c r="AF193" s="622"/>
      <c r="AG193" s="622"/>
      <c r="AH193" s="623"/>
      <c r="AI193" s="624"/>
      <c r="AJ193" s="600"/>
      <c r="AK193" s="160">
        <f t="shared" si="105"/>
        <v>0</v>
      </c>
      <c r="AL193" s="154"/>
      <c r="AM193" s="176"/>
      <c r="AN193" s="713"/>
      <c r="AO193" s="643"/>
      <c r="AP193" s="526"/>
      <c r="AQ193" s="683">
        <v>1</v>
      </c>
    </row>
    <row r="194" spans="1:43" ht="18" customHeight="1">
      <c r="A194" s="1">
        <v>2</v>
      </c>
      <c r="B194" s="337" t="str">
        <f t="shared" ref="B194:B195" si="144">B193</f>
        <v>区南部</v>
      </c>
      <c r="C194" s="437" t="str">
        <f t="shared" ref="C194:C195" si="145">C193</f>
        <v>品川区</v>
      </c>
      <c r="D194" s="297"/>
      <c r="E194" s="573"/>
      <c r="F194" s="367" t="s">
        <v>809</v>
      </c>
      <c r="G194" s="690"/>
      <c r="H194" s="109"/>
      <c r="I194" s="82"/>
      <c r="J194" s="82"/>
      <c r="K194" s="82"/>
      <c r="L194" s="82"/>
      <c r="M194" s="124"/>
      <c r="N194" s="82"/>
      <c r="O194" s="82"/>
      <c r="P194" s="82"/>
      <c r="Q194" s="82"/>
      <c r="R194" s="82"/>
      <c r="S194" s="82"/>
      <c r="T194" s="82"/>
      <c r="U194" s="82"/>
      <c r="V194" s="102"/>
      <c r="W194" s="53">
        <f>SUM(X194:AB194)</f>
        <v>20</v>
      </c>
      <c r="X194" s="54">
        <v>20</v>
      </c>
      <c r="Y194" s="55"/>
      <c r="Z194" s="54"/>
      <c r="AA194" s="54"/>
      <c r="AB194" s="203"/>
      <c r="AC194" s="318">
        <f t="shared" si="104"/>
        <v>20</v>
      </c>
      <c r="AD194" s="593"/>
      <c r="AE194" s="593"/>
      <c r="AF194" s="593"/>
      <c r="AG194" s="593"/>
      <c r="AH194" s="593">
        <v>20</v>
      </c>
      <c r="AI194" s="593"/>
      <c r="AJ194" s="601"/>
      <c r="AK194" s="160">
        <f t="shared" si="105"/>
        <v>0</v>
      </c>
      <c r="AL194" s="149" t="s">
        <v>3</v>
      </c>
      <c r="AM194" s="180" t="s">
        <v>3</v>
      </c>
      <c r="AN194" s="711"/>
      <c r="AO194" s="652"/>
      <c r="AP194" s="663"/>
      <c r="AQ194" s="683"/>
    </row>
    <row r="195" spans="1:43" ht="18.600000000000001" customHeight="1" thickBot="1">
      <c r="A195" s="1">
        <v>3</v>
      </c>
      <c r="B195" s="337" t="str">
        <f t="shared" si="144"/>
        <v>区南部</v>
      </c>
      <c r="C195" s="437" t="str">
        <f t="shared" si="145"/>
        <v>品川区</v>
      </c>
      <c r="D195" s="305"/>
      <c r="E195" s="632"/>
      <c r="F195" s="334" t="s">
        <v>609</v>
      </c>
      <c r="G195" s="690"/>
      <c r="H195" s="121"/>
      <c r="I195" s="71"/>
      <c r="J195" s="71"/>
      <c r="K195" s="71"/>
      <c r="L195" s="71"/>
      <c r="M195" s="122"/>
      <c r="N195" s="71"/>
      <c r="O195" s="71"/>
      <c r="P195" s="71"/>
      <c r="Q195" s="71"/>
      <c r="R195" s="71"/>
      <c r="S195" s="71"/>
      <c r="T195" s="71"/>
      <c r="U195" s="71"/>
      <c r="V195" s="123"/>
      <c r="W195" s="59"/>
      <c r="X195" s="60"/>
      <c r="Y195" s="61"/>
      <c r="Z195" s="60"/>
      <c r="AA195" s="60"/>
      <c r="AB195" s="204"/>
      <c r="AC195" s="319">
        <f t="shared" si="104"/>
        <v>20</v>
      </c>
      <c r="AD195" s="594"/>
      <c r="AE195" s="594">
        <v>20</v>
      </c>
      <c r="AF195" s="594" t="s">
        <v>3</v>
      </c>
      <c r="AG195" s="594" t="s">
        <v>3</v>
      </c>
      <c r="AH195" s="594" t="s">
        <v>3</v>
      </c>
      <c r="AI195" s="594" t="s">
        <v>3</v>
      </c>
      <c r="AJ195" s="520" t="s">
        <v>3</v>
      </c>
      <c r="AK195" s="161">
        <f t="shared" si="105"/>
        <v>0</v>
      </c>
      <c r="AL195" s="174"/>
      <c r="AM195" s="181"/>
      <c r="AN195" s="712"/>
      <c r="AO195" s="652"/>
      <c r="AP195" s="663"/>
      <c r="AQ195" s="683"/>
    </row>
    <row r="196" spans="1:43" ht="18.600000000000001" customHeight="1">
      <c r="A196" s="1">
        <v>1</v>
      </c>
      <c r="B196" s="309" t="s">
        <v>43</v>
      </c>
      <c r="C196" s="310" t="s">
        <v>57</v>
      </c>
      <c r="D196" s="567" t="s">
        <v>687</v>
      </c>
      <c r="E196" s="567" t="s">
        <v>929</v>
      </c>
      <c r="F196" s="445" t="s">
        <v>56</v>
      </c>
      <c r="G196" s="699">
        <v>11301097</v>
      </c>
      <c r="H196" s="114"/>
      <c r="I196" s="115"/>
      <c r="J196" s="115"/>
      <c r="K196" s="115"/>
      <c r="L196" s="115"/>
      <c r="M196" s="116"/>
      <c r="N196" s="117"/>
      <c r="O196" s="118"/>
      <c r="P196" s="117"/>
      <c r="Q196" s="117"/>
      <c r="R196" s="117"/>
      <c r="S196" s="117"/>
      <c r="T196" s="117"/>
      <c r="U196" s="119"/>
      <c r="V196" s="120"/>
      <c r="W196" s="205"/>
      <c r="X196" s="56"/>
      <c r="Y196" s="57"/>
      <c r="Z196" s="58"/>
      <c r="AA196" s="58"/>
      <c r="AB196" s="202"/>
      <c r="AC196" s="311">
        <f t="shared" si="104"/>
        <v>225</v>
      </c>
      <c r="AD196" s="622"/>
      <c r="AE196" s="622">
        <v>225</v>
      </c>
      <c r="AF196" s="622"/>
      <c r="AG196" s="622"/>
      <c r="AH196" s="623"/>
      <c r="AI196" s="624"/>
      <c r="AJ196" s="155"/>
      <c r="AK196" s="160">
        <f t="shared" si="105"/>
        <v>0</v>
      </c>
      <c r="AL196" s="154"/>
      <c r="AM196" s="176"/>
      <c r="AN196" s="720" t="s">
        <v>930</v>
      </c>
      <c r="AO196" s="9"/>
      <c r="AP196" s="9"/>
      <c r="AQ196" s="683"/>
    </row>
    <row r="197" spans="1:43" ht="18" customHeight="1">
      <c r="A197" s="1">
        <v>2</v>
      </c>
      <c r="B197" s="337" t="str">
        <f t="shared" ref="B197:B198" si="146">B196</f>
        <v>区南部</v>
      </c>
      <c r="C197" s="437" t="str">
        <f t="shared" ref="C197:C198" si="147">C196</f>
        <v>大田区</v>
      </c>
      <c r="D197" s="297"/>
      <c r="E197" s="573"/>
      <c r="F197" s="367" t="s">
        <v>56</v>
      </c>
      <c r="G197" s="690"/>
      <c r="H197" s="109" t="s">
        <v>628</v>
      </c>
      <c r="I197" s="82"/>
      <c r="J197" s="82"/>
      <c r="K197" s="82"/>
      <c r="L197" s="82" t="s">
        <v>629</v>
      </c>
      <c r="M197" s="124" t="s">
        <v>629</v>
      </c>
      <c r="N197" s="82" t="s">
        <v>916</v>
      </c>
      <c r="O197" s="82"/>
      <c r="P197" s="82"/>
      <c r="Q197" s="82"/>
      <c r="R197" s="82"/>
      <c r="S197" s="82" t="s">
        <v>652</v>
      </c>
      <c r="T197" s="82"/>
      <c r="U197" s="82"/>
      <c r="V197" s="102" t="s">
        <v>629</v>
      </c>
      <c r="W197" s="53">
        <f>SUM(X197:AB197)</f>
        <v>230</v>
      </c>
      <c r="X197" s="54">
        <v>230</v>
      </c>
      <c r="Y197" s="55"/>
      <c r="Z197" s="54"/>
      <c r="AA197" s="54"/>
      <c r="AB197" s="203"/>
      <c r="AC197" s="318">
        <f t="shared" si="104"/>
        <v>225</v>
      </c>
      <c r="AD197" s="593"/>
      <c r="AE197" s="593">
        <v>225</v>
      </c>
      <c r="AF197" s="593"/>
      <c r="AG197" s="593"/>
      <c r="AH197" s="593"/>
      <c r="AI197" s="593"/>
      <c r="AJ197" s="601"/>
      <c r="AK197" s="160">
        <f t="shared" si="105"/>
        <v>78</v>
      </c>
      <c r="AL197" s="149">
        <v>50</v>
      </c>
      <c r="AM197" s="180">
        <v>28</v>
      </c>
      <c r="AN197" s="718" t="s">
        <v>931</v>
      </c>
      <c r="AO197" s="643"/>
      <c r="AP197" s="663"/>
      <c r="AQ197" s="683"/>
    </row>
    <row r="198" spans="1:43" ht="18.600000000000001" customHeight="1" thickBot="1">
      <c r="A198" s="1">
        <v>3</v>
      </c>
      <c r="B198" s="337" t="str">
        <f t="shared" si="146"/>
        <v>区南部</v>
      </c>
      <c r="C198" s="437" t="str">
        <f t="shared" si="147"/>
        <v>大田区</v>
      </c>
      <c r="D198" s="305"/>
      <c r="E198" s="632"/>
      <c r="F198" s="334" t="s">
        <v>56</v>
      </c>
      <c r="G198" s="690"/>
      <c r="H198" s="121" t="s">
        <v>628</v>
      </c>
      <c r="I198" s="71"/>
      <c r="J198" s="71"/>
      <c r="K198" s="71"/>
      <c r="L198" s="71" t="s">
        <v>629</v>
      </c>
      <c r="M198" s="122" t="s">
        <v>629</v>
      </c>
      <c r="N198" s="71" t="s">
        <v>916</v>
      </c>
      <c r="O198" s="71"/>
      <c r="P198" s="71"/>
      <c r="Q198" s="71"/>
      <c r="R198" s="71"/>
      <c r="S198" s="71" t="s">
        <v>652</v>
      </c>
      <c r="T198" s="71"/>
      <c r="U198" s="71"/>
      <c r="V198" s="123" t="s">
        <v>629</v>
      </c>
      <c r="W198" s="59"/>
      <c r="X198" s="60"/>
      <c r="Y198" s="61"/>
      <c r="Z198" s="60"/>
      <c r="AA198" s="60"/>
      <c r="AB198" s="204"/>
      <c r="AC198" s="319">
        <f t="shared" si="104"/>
        <v>225</v>
      </c>
      <c r="AD198" s="594"/>
      <c r="AE198" s="594">
        <v>225</v>
      </c>
      <c r="AF198" s="594" t="s">
        <v>3</v>
      </c>
      <c r="AG198" s="594" t="s">
        <v>3</v>
      </c>
      <c r="AH198" s="594" t="s">
        <v>3</v>
      </c>
      <c r="AI198" s="594"/>
      <c r="AJ198" s="520" t="s">
        <v>3</v>
      </c>
      <c r="AK198" s="161">
        <f t="shared" si="105"/>
        <v>0</v>
      </c>
      <c r="AL198" s="174"/>
      <c r="AM198" s="181"/>
      <c r="AN198" s="719"/>
      <c r="AO198" s="643"/>
      <c r="AP198" s="663"/>
      <c r="AQ198" s="683"/>
    </row>
    <row r="199" spans="1:43" ht="18.600000000000001" customHeight="1">
      <c r="A199" s="1">
        <v>1</v>
      </c>
      <c r="B199" s="309" t="s">
        <v>43</v>
      </c>
      <c r="C199" s="310" t="s">
        <v>57</v>
      </c>
      <c r="D199" s="567"/>
      <c r="E199" s="567" t="s">
        <v>952</v>
      </c>
      <c r="F199" s="445" t="s">
        <v>58</v>
      </c>
      <c r="G199" s="699">
        <v>11301098</v>
      </c>
      <c r="H199" s="114"/>
      <c r="I199" s="115"/>
      <c r="J199" s="115"/>
      <c r="K199" s="115"/>
      <c r="L199" s="115"/>
      <c r="M199" s="116"/>
      <c r="N199" s="117"/>
      <c r="O199" s="118"/>
      <c r="P199" s="117"/>
      <c r="Q199" s="117"/>
      <c r="R199" s="117"/>
      <c r="S199" s="117"/>
      <c r="T199" s="117"/>
      <c r="U199" s="119"/>
      <c r="V199" s="120"/>
      <c r="W199" s="205"/>
      <c r="X199" s="56"/>
      <c r="Y199" s="57"/>
      <c r="Z199" s="58"/>
      <c r="AA199" s="58"/>
      <c r="AB199" s="202"/>
      <c r="AC199" s="311">
        <f t="shared" si="104"/>
        <v>47</v>
      </c>
      <c r="AD199" s="622"/>
      <c r="AE199" s="622">
        <v>47</v>
      </c>
      <c r="AF199" s="622"/>
      <c r="AG199" s="622"/>
      <c r="AH199" s="623"/>
      <c r="AI199" s="624"/>
      <c r="AJ199" s="155"/>
      <c r="AK199" s="160">
        <f t="shared" si="105"/>
        <v>0</v>
      </c>
      <c r="AL199" s="154"/>
      <c r="AM199" s="176"/>
      <c r="AN199" s="717"/>
      <c r="AO199" s="9"/>
      <c r="AP199" s="9"/>
      <c r="AQ199" s="683"/>
    </row>
    <row r="200" spans="1:43" ht="18" customHeight="1">
      <c r="A200" s="1">
        <v>2</v>
      </c>
      <c r="B200" s="337" t="str">
        <f t="shared" ref="B200:B201" si="148">B199</f>
        <v>区南部</v>
      </c>
      <c r="C200" s="437" t="str">
        <f t="shared" ref="C200:C201" si="149">C199</f>
        <v>大田区</v>
      </c>
      <c r="D200" s="297"/>
      <c r="E200" s="573"/>
      <c r="F200" s="367" t="s">
        <v>810</v>
      </c>
      <c r="G200" s="690"/>
      <c r="H200" s="109"/>
      <c r="I200" s="82"/>
      <c r="J200" s="82"/>
      <c r="K200" s="82"/>
      <c r="L200" s="82" t="s">
        <v>629</v>
      </c>
      <c r="M200" s="124" t="s">
        <v>629</v>
      </c>
      <c r="N200" s="82"/>
      <c r="O200" s="82"/>
      <c r="P200" s="82"/>
      <c r="Q200" s="82"/>
      <c r="R200" s="82"/>
      <c r="S200" s="82" t="s">
        <v>629</v>
      </c>
      <c r="T200" s="82"/>
      <c r="U200" s="82"/>
      <c r="V200" s="102"/>
      <c r="W200" s="53">
        <f>SUM(X200:AB200)</f>
        <v>47</v>
      </c>
      <c r="X200" s="54">
        <v>47</v>
      </c>
      <c r="Y200" s="55"/>
      <c r="Z200" s="54"/>
      <c r="AA200" s="54"/>
      <c r="AB200" s="203"/>
      <c r="AC200" s="318">
        <f t="shared" si="104"/>
        <v>47</v>
      </c>
      <c r="AD200" s="593"/>
      <c r="AE200" s="593">
        <v>47</v>
      </c>
      <c r="AF200" s="593"/>
      <c r="AG200" s="593"/>
      <c r="AH200" s="593"/>
      <c r="AI200" s="593"/>
      <c r="AJ200" s="601"/>
      <c r="AK200" s="160">
        <f t="shared" si="105"/>
        <v>0</v>
      </c>
      <c r="AL200" s="149" t="s">
        <v>3</v>
      </c>
      <c r="AM200" s="180" t="s">
        <v>3</v>
      </c>
      <c r="AN200" s="718"/>
      <c r="AO200" s="643"/>
      <c r="AP200" s="663"/>
      <c r="AQ200" s="683"/>
    </row>
    <row r="201" spans="1:43" ht="18.600000000000001" customHeight="1" thickBot="1">
      <c r="A201" s="1">
        <v>3</v>
      </c>
      <c r="B201" s="337" t="str">
        <f t="shared" si="148"/>
        <v>区南部</v>
      </c>
      <c r="C201" s="437" t="str">
        <f t="shared" si="149"/>
        <v>大田区</v>
      </c>
      <c r="D201" s="305"/>
      <c r="E201" s="632"/>
      <c r="F201" s="334" t="s">
        <v>58</v>
      </c>
      <c r="G201" s="690"/>
      <c r="H201" s="121"/>
      <c r="I201" s="71"/>
      <c r="J201" s="71"/>
      <c r="K201" s="71"/>
      <c r="L201" s="71" t="s">
        <v>629</v>
      </c>
      <c r="M201" s="122" t="s">
        <v>629</v>
      </c>
      <c r="N201" s="71"/>
      <c r="O201" s="71"/>
      <c r="P201" s="71"/>
      <c r="Q201" s="71"/>
      <c r="R201" s="71"/>
      <c r="S201" s="71" t="s">
        <v>629</v>
      </c>
      <c r="T201" s="71"/>
      <c r="U201" s="71"/>
      <c r="V201" s="123"/>
      <c r="W201" s="59"/>
      <c r="X201" s="60"/>
      <c r="Y201" s="61"/>
      <c r="Z201" s="60"/>
      <c r="AA201" s="60"/>
      <c r="AB201" s="204"/>
      <c r="AC201" s="319">
        <f t="shared" si="104"/>
        <v>47</v>
      </c>
      <c r="AD201" s="594"/>
      <c r="AE201" s="594">
        <v>47</v>
      </c>
      <c r="AF201" s="594" t="s">
        <v>3</v>
      </c>
      <c r="AG201" s="594" t="s">
        <v>3</v>
      </c>
      <c r="AH201" s="594" t="s">
        <v>3</v>
      </c>
      <c r="AI201" s="594" t="s">
        <v>3</v>
      </c>
      <c r="AJ201" s="520" t="s">
        <v>3</v>
      </c>
      <c r="AK201" s="161">
        <f t="shared" si="105"/>
        <v>0</v>
      </c>
      <c r="AL201" s="174"/>
      <c r="AM201" s="181"/>
      <c r="AN201" s="719"/>
      <c r="AO201" s="643"/>
      <c r="AP201" s="663"/>
      <c r="AQ201" s="683"/>
    </row>
    <row r="202" spans="1:43" ht="18.600000000000001" customHeight="1">
      <c r="A202" s="1">
        <v>1</v>
      </c>
      <c r="B202" s="309" t="s">
        <v>43</v>
      </c>
      <c r="C202" s="310" t="s">
        <v>57</v>
      </c>
      <c r="D202" s="567"/>
      <c r="E202" s="567" t="s">
        <v>951</v>
      </c>
      <c r="F202" s="445" t="s">
        <v>59</v>
      </c>
      <c r="G202" s="699">
        <v>11301099</v>
      </c>
      <c r="H202" s="114"/>
      <c r="I202" s="115"/>
      <c r="J202" s="115"/>
      <c r="K202" s="115"/>
      <c r="L202" s="115"/>
      <c r="M202" s="116"/>
      <c r="N202" s="117"/>
      <c r="O202" s="118"/>
      <c r="P202" s="117"/>
      <c r="Q202" s="117"/>
      <c r="R202" s="117"/>
      <c r="S202" s="117"/>
      <c r="T202" s="117"/>
      <c r="U202" s="119"/>
      <c r="V202" s="120"/>
      <c r="W202" s="205"/>
      <c r="X202" s="56"/>
      <c r="Y202" s="57"/>
      <c r="Z202" s="58"/>
      <c r="AA202" s="58"/>
      <c r="AB202" s="202"/>
      <c r="AC202" s="311">
        <f t="shared" ref="AC202:AC265" si="150">SUM(AD202:AJ202)</f>
        <v>65</v>
      </c>
      <c r="AD202" s="622"/>
      <c r="AE202" s="622">
        <v>41</v>
      </c>
      <c r="AF202" s="622"/>
      <c r="AG202" s="622">
        <v>24</v>
      </c>
      <c r="AH202" s="623"/>
      <c r="AI202" s="624"/>
      <c r="AJ202" s="155"/>
      <c r="AK202" s="160">
        <f t="shared" si="105"/>
        <v>0</v>
      </c>
      <c r="AL202" s="154"/>
      <c r="AM202" s="176"/>
      <c r="AN202" s="717"/>
      <c r="AO202" s="9"/>
      <c r="AP202" s="9"/>
      <c r="AQ202" s="683"/>
    </row>
    <row r="203" spans="1:43" ht="18" customHeight="1">
      <c r="A203" s="1">
        <v>2</v>
      </c>
      <c r="B203" s="337" t="str">
        <f t="shared" ref="B203:B204" si="151">B202</f>
        <v>区南部</v>
      </c>
      <c r="C203" s="437" t="str">
        <f t="shared" ref="C203:C204" si="152">C202</f>
        <v>大田区</v>
      </c>
      <c r="D203" s="297"/>
      <c r="E203" s="573"/>
      <c r="F203" s="367" t="s">
        <v>811</v>
      </c>
      <c r="G203" s="690"/>
      <c r="H203" s="109"/>
      <c r="I203" s="82"/>
      <c r="J203" s="82"/>
      <c r="K203" s="82"/>
      <c r="L203" s="82"/>
      <c r="M203" s="124"/>
      <c r="N203" s="82"/>
      <c r="O203" s="82"/>
      <c r="P203" s="82"/>
      <c r="Q203" s="82"/>
      <c r="R203" s="82"/>
      <c r="S203" s="82"/>
      <c r="T203" s="82"/>
      <c r="U203" s="82"/>
      <c r="V203" s="102"/>
      <c r="W203" s="53">
        <f>SUM(X203:AB203)</f>
        <v>63</v>
      </c>
      <c r="X203" s="54">
        <v>39</v>
      </c>
      <c r="Y203" s="55">
        <v>24</v>
      </c>
      <c r="Z203" s="54"/>
      <c r="AA203" s="54"/>
      <c r="AB203" s="203"/>
      <c r="AC203" s="318">
        <f t="shared" si="150"/>
        <v>63</v>
      </c>
      <c r="AD203" s="593"/>
      <c r="AE203" s="593">
        <v>39</v>
      </c>
      <c r="AF203" s="593"/>
      <c r="AG203" s="593">
        <v>24</v>
      </c>
      <c r="AH203" s="593"/>
      <c r="AI203" s="593"/>
      <c r="AJ203" s="601"/>
      <c r="AK203" s="160">
        <f t="shared" ref="AK203:AK266" si="153">SUM(AL203:AM203)</f>
        <v>0</v>
      </c>
      <c r="AL203" s="149" t="s">
        <v>3</v>
      </c>
      <c r="AM203" s="180" t="s">
        <v>3</v>
      </c>
      <c r="AN203" s="718"/>
      <c r="AO203" s="643"/>
      <c r="AP203" s="663"/>
      <c r="AQ203" s="683"/>
    </row>
    <row r="204" spans="1:43" ht="18.600000000000001" customHeight="1" thickBot="1">
      <c r="A204" s="1">
        <v>3</v>
      </c>
      <c r="B204" s="337" t="str">
        <f t="shared" si="151"/>
        <v>区南部</v>
      </c>
      <c r="C204" s="437" t="str">
        <f t="shared" si="152"/>
        <v>大田区</v>
      </c>
      <c r="D204" s="305"/>
      <c r="E204" s="632"/>
      <c r="F204" s="334" t="s">
        <v>59</v>
      </c>
      <c r="G204" s="690"/>
      <c r="H204" s="121"/>
      <c r="I204" s="71"/>
      <c r="J204" s="71"/>
      <c r="K204" s="71"/>
      <c r="L204" s="71"/>
      <c r="M204" s="122"/>
      <c r="N204" s="71"/>
      <c r="O204" s="71"/>
      <c r="P204" s="71"/>
      <c r="Q204" s="71"/>
      <c r="R204" s="71"/>
      <c r="S204" s="71"/>
      <c r="T204" s="71"/>
      <c r="U204" s="71"/>
      <c r="V204" s="123"/>
      <c r="W204" s="59"/>
      <c r="X204" s="60"/>
      <c r="Y204" s="61"/>
      <c r="Z204" s="60"/>
      <c r="AA204" s="60"/>
      <c r="AB204" s="204"/>
      <c r="AC204" s="319">
        <f t="shared" si="150"/>
        <v>63</v>
      </c>
      <c r="AD204" s="594"/>
      <c r="AE204" s="594">
        <v>39</v>
      </c>
      <c r="AF204" s="594" t="s">
        <v>3</v>
      </c>
      <c r="AG204" s="594">
        <v>24</v>
      </c>
      <c r="AH204" s="594" t="s">
        <v>3</v>
      </c>
      <c r="AI204" s="594" t="s">
        <v>3</v>
      </c>
      <c r="AJ204" s="520" t="s">
        <v>3</v>
      </c>
      <c r="AK204" s="161">
        <f t="shared" si="153"/>
        <v>0</v>
      </c>
      <c r="AL204" s="174"/>
      <c r="AM204" s="181"/>
      <c r="AN204" s="719"/>
      <c r="AO204" s="643"/>
      <c r="AP204" s="663"/>
      <c r="AQ204" s="683"/>
    </row>
    <row r="205" spans="1:43" ht="18.600000000000001" customHeight="1">
      <c r="A205" s="1">
        <v>1</v>
      </c>
      <c r="B205" s="309" t="s">
        <v>43</v>
      </c>
      <c r="C205" s="310" t="s">
        <v>57</v>
      </c>
      <c r="D205" s="567"/>
      <c r="E205" s="567" t="s">
        <v>951</v>
      </c>
      <c r="F205" s="445" t="s">
        <v>60</v>
      </c>
      <c r="G205" s="699">
        <v>11301100</v>
      </c>
      <c r="H205" s="114"/>
      <c r="I205" s="115"/>
      <c r="J205" s="115"/>
      <c r="K205" s="115"/>
      <c r="L205" s="115"/>
      <c r="M205" s="116"/>
      <c r="N205" s="117"/>
      <c r="O205" s="118"/>
      <c r="P205" s="117"/>
      <c r="Q205" s="117"/>
      <c r="R205" s="117"/>
      <c r="S205" s="117"/>
      <c r="T205" s="117"/>
      <c r="U205" s="119"/>
      <c r="V205" s="120"/>
      <c r="W205" s="205"/>
      <c r="X205" s="56"/>
      <c r="Y205" s="57"/>
      <c r="Z205" s="58"/>
      <c r="AA205" s="58"/>
      <c r="AB205" s="202"/>
      <c r="AC205" s="311">
        <f t="shared" si="150"/>
        <v>91</v>
      </c>
      <c r="AD205" s="622"/>
      <c r="AE205" s="622">
        <v>60</v>
      </c>
      <c r="AF205" s="622">
        <v>31</v>
      </c>
      <c r="AG205" s="622"/>
      <c r="AH205" s="623"/>
      <c r="AI205" s="624"/>
      <c r="AJ205" s="155"/>
      <c r="AK205" s="160">
        <f t="shared" si="153"/>
        <v>0</v>
      </c>
      <c r="AL205" s="154"/>
      <c r="AM205" s="176"/>
      <c r="AN205" s="717"/>
      <c r="AO205" s="9"/>
      <c r="AP205" s="9"/>
      <c r="AQ205" s="683"/>
    </row>
    <row r="206" spans="1:43" ht="18" customHeight="1">
      <c r="A206" s="1">
        <v>2</v>
      </c>
      <c r="B206" s="337" t="str">
        <f t="shared" ref="B206:B207" si="154">B205</f>
        <v>区南部</v>
      </c>
      <c r="C206" s="437" t="str">
        <f t="shared" ref="C206:C207" si="155">C205</f>
        <v>大田区</v>
      </c>
      <c r="D206" s="297"/>
      <c r="E206" s="573"/>
      <c r="F206" s="367" t="s">
        <v>812</v>
      </c>
      <c r="G206" s="690"/>
      <c r="H206" s="109" t="s">
        <v>628</v>
      </c>
      <c r="I206" s="82"/>
      <c r="J206" s="82"/>
      <c r="K206" s="82"/>
      <c r="L206" s="82" t="s">
        <v>629</v>
      </c>
      <c r="M206" s="124" t="s">
        <v>629</v>
      </c>
      <c r="N206" s="82"/>
      <c r="O206" s="82"/>
      <c r="P206" s="82"/>
      <c r="Q206" s="82"/>
      <c r="R206" s="82"/>
      <c r="S206" s="82"/>
      <c r="T206" s="82"/>
      <c r="U206" s="82" t="s">
        <v>629</v>
      </c>
      <c r="V206" s="102"/>
      <c r="W206" s="53">
        <f>SUM(X206:AB206)</f>
        <v>91</v>
      </c>
      <c r="X206" s="54">
        <v>91</v>
      </c>
      <c r="Y206" s="55"/>
      <c r="Z206" s="54"/>
      <c r="AA206" s="54"/>
      <c r="AB206" s="203"/>
      <c r="AC206" s="318">
        <f t="shared" si="150"/>
        <v>91</v>
      </c>
      <c r="AD206" s="593"/>
      <c r="AE206" s="593">
        <v>60</v>
      </c>
      <c r="AF206" s="593">
        <v>31</v>
      </c>
      <c r="AG206" s="593"/>
      <c r="AH206" s="593"/>
      <c r="AI206" s="593"/>
      <c r="AJ206" s="601"/>
      <c r="AK206" s="160">
        <f t="shared" si="153"/>
        <v>0</v>
      </c>
      <c r="AL206" s="149" t="s">
        <v>3</v>
      </c>
      <c r="AM206" s="180" t="s">
        <v>3</v>
      </c>
      <c r="AN206" s="718"/>
      <c r="AO206" s="643"/>
      <c r="AP206" s="663"/>
      <c r="AQ206" s="683"/>
    </row>
    <row r="207" spans="1:43" ht="18.600000000000001" customHeight="1" thickBot="1">
      <c r="A207" s="1">
        <v>3</v>
      </c>
      <c r="B207" s="337" t="str">
        <f t="shared" si="154"/>
        <v>区南部</v>
      </c>
      <c r="C207" s="437" t="str">
        <f t="shared" si="155"/>
        <v>大田区</v>
      </c>
      <c r="D207" s="305"/>
      <c r="E207" s="632"/>
      <c r="F207" s="334" t="s">
        <v>60</v>
      </c>
      <c r="G207" s="690"/>
      <c r="H207" s="121" t="s">
        <v>628</v>
      </c>
      <c r="I207" s="71"/>
      <c r="J207" s="71"/>
      <c r="K207" s="71"/>
      <c r="L207" s="71" t="s">
        <v>629</v>
      </c>
      <c r="M207" s="122" t="s">
        <v>629</v>
      </c>
      <c r="N207" s="71"/>
      <c r="O207" s="71"/>
      <c r="P207" s="71"/>
      <c r="Q207" s="71"/>
      <c r="R207" s="71"/>
      <c r="S207" s="71"/>
      <c r="T207" s="71"/>
      <c r="U207" s="71" t="s">
        <v>629</v>
      </c>
      <c r="V207" s="123"/>
      <c r="W207" s="59"/>
      <c r="X207" s="60"/>
      <c r="Y207" s="61"/>
      <c r="Z207" s="60"/>
      <c r="AA207" s="60"/>
      <c r="AB207" s="204"/>
      <c r="AC207" s="319">
        <f t="shared" si="150"/>
        <v>100</v>
      </c>
      <c r="AD207" s="594"/>
      <c r="AE207" s="594">
        <v>48</v>
      </c>
      <c r="AF207" s="594">
        <v>52</v>
      </c>
      <c r="AG207" s="594" t="s">
        <v>3</v>
      </c>
      <c r="AH207" s="594" t="s">
        <v>3</v>
      </c>
      <c r="AI207" s="594" t="s">
        <v>3</v>
      </c>
      <c r="AJ207" s="520" t="s">
        <v>3</v>
      </c>
      <c r="AK207" s="161">
        <f t="shared" si="153"/>
        <v>0</v>
      </c>
      <c r="AL207" s="174"/>
      <c r="AM207" s="181"/>
      <c r="AN207" s="719"/>
      <c r="AO207" s="643"/>
      <c r="AP207" s="663"/>
      <c r="AQ207" s="683"/>
    </row>
    <row r="208" spans="1:43" ht="18.600000000000001" customHeight="1">
      <c r="A208" s="1">
        <v>1</v>
      </c>
      <c r="B208" s="309" t="s">
        <v>43</v>
      </c>
      <c r="C208" s="310" t="s">
        <v>57</v>
      </c>
      <c r="D208" s="567" t="s">
        <v>687</v>
      </c>
      <c r="E208" s="567" t="s">
        <v>991</v>
      </c>
      <c r="F208" s="445" t="s">
        <v>61</v>
      </c>
      <c r="G208" s="699">
        <v>11301101</v>
      </c>
      <c r="H208" s="114"/>
      <c r="I208" s="115"/>
      <c r="J208" s="115"/>
      <c r="K208" s="115"/>
      <c r="L208" s="115"/>
      <c r="M208" s="116"/>
      <c r="N208" s="117"/>
      <c r="O208" s="118"/>
      <c r="P208" s="117"/>
      <c r="Q208" s="117"/>
      <c r="R208" s="117"/>
      <c r="S208" s="117"/>
      <c r="T208" s="117"/>
      <c r="U208" s="119"/>
      <c r="V208" s="120"/>
      <c r="W208" s="205"/>
      <c r="X208" s="56"/>
      <c r="Y208" s="57"/>
      <c r="Z208" s="58"/>
      <c r="AA208" s="58"/>
      <c r="AB208" s="202"/>
      <c r="AC208" s="311">
        <f t="shared" si="150"/>
        <v>898</v>
      </c>
      <c r="AD208" s="622">
        <v>584</v>
      </c>
      <c r="AE208" s="622">
        <v>268</v>
      </c>
      <c r="AF208" s="622"/>
      <c r="AG208" s="622"/>
      <c r="AH208" s="623">
        <v>46</v>
      </c>
      <c r="AI208" s="624"/>
      <c r="AJ208" s="155"/>
      <c r="AK208" s="160">
        <f t="shared" si="153"/>
        <v>0</v>
      </c>
      <c r="AL208" s="154"/>
      <c r="AM208" s="176"/>
      <c r="AN208" s="717"/>
      <c r="AO208" s="9"/>
      <c r="AP208" s="9"/>
      <c r="AQ208" s="683"/>
    </row>
    <row r="209" spans="1:43" ht="18" customHeight="1">
      <c r="A209" s="1">
        <v>2</v>
      </c>
      <c r="B209" s="337" t="str">
        <f t="shared" ref="B209:B210" si="156">B208</f>
        <v>区南部</v>
      </c>
      <c r="C209" s="437" t="str">
        <f t="shared" ref="C209:C210" si="157">C208</f>
        <v>大田区</v>
      </c>
      <c r="D209" s="297"/>
      <c r="E209" s="573"/>
      <c r="F209" s="367" t="s">
        <v>813</v>
      </c>
      <c r="G209" s="690"/>
      <c r="H209" s="109" t="s">
        <v>639</v>
      </c>
      <c r="I209" s="82" t="s">
        <v>629</v>
      </c>
      <c r="J209" s="82"/>
      <c r="K209" s="82" t="s">
        <v>629</v>
      </c>
      <c r="L209" s="82" t="s">
        <v>629</v>
      </c>
      <c r="M209" s="124" t="s">
        <v>629</v>
      </c>
      <c r="N209" s="82" t="s">
        <v>642</v>
      </c>
      <c r="O209" s="82"/>
      <c r="P209" s="82" t="s">
        <v>636</v>
      </c>
      <c r="Q209" s="82" t="s">
        <v>640</v>
      </c>
      <c r="R209" s="82" t="s">
        <v>637</v>
      </c>
      <c r="S209" s="82" t="s">
        <v>652</v>
      </c>
      <c r="T209" s="82" t="s">
        <v>629</v>
      </c>
      <c r="U209" s="82"/>
      <c r="V209" s="102"/>
      <c r="W209" s="53">
        <f>SUM(X209:AB209)</f>
        <v>916</v>
      </c>
      <c r="X209" s="54">
        <v>880</v>
      </c>
      <c r="Y209" s="55"/>
      <c r="Z209" s="54">
        <v>36</v>
      </c>
      <c r="AA209" s="54"/>
      <c r="AB209" s="203"/>
      <c r="AC209" s="318">
        <f t="shared" si="150"/>
        <v>880</v>
      </c>
      <c r="AD209" s="593">
        <v>612</v>
      </c>
      <c r="AE209" s="593">
        <v>268</v>
      </c>
      <c r="AF209" s="593"/>
      <c r="AG209" s="593"/>
      <c r="AH209" s="593"/>
      <c r="AI209" s="593"/>
      <c r="AJ209" s="601"/>
      <c r="AK209" s="160">
        <f t="shared" si="153"/>
        <v>33</v>
      </c>
      <c r="AL209" s="149">
        <v>33</v>
      </c>
      <c r="AM209" s="180" t="s">
        <v>3</v>
      </c>
      <c r="AN209" s="718"/>
      <c r="AO209" s="643"/>
      <c r="AP209" s="663"/>
      <c r="AQ209" s="683"/>
    </row>
    <row r="210" spans="1:43" ht="18.600000000000001" customHeight="1" thickBot="1">
      <c r="A210" s="1">
        <v>3</v>
      </c>
      <c r="B210" s="337" t="str">
        <f t="shared" si="156"/>
        <v>区南部</v>
      </c>
      <c r="C210" s="437" t="str">
        <f t="shared" si="157"/>
        <v>大田区</v>
      </c>
      <c r="D210" s="305"/>
      <c r="E210" s="632"/>
      <c r="F210" s="334" t="s">
        <v>61</v>
      </c>
      <c r="G210" s="690"/>
      <c r="H210" s="121" t="s">
        <v>639</v>
      </c>
      <c r="I210" s="71" t="s">
        <v>629</v>
      </c>
      <c r="J210" s="71"/>
      <c r="K210" s="71" t="s">
        <v>629</v>
      </c>
      <c r="L210" s="71" t="s">
        <v>629</v>
      </c>
      <c r="M210" s="122" t="s">
        <v>629</v>
      </c>
      <c r="N210" s="71" t="s">
        <v>642</v>
      </c>
      <c r="O210" s="71"/>
      <c r="P210" s="71" t="s">
        <v>636</v>
      </c>
      <c r="Q210" s="71" t="s">
        <v>640</v>
      </c>
      <c r="R210" s="71" t="s">
        <v>637</v>
      </c>
      <c r="S210" s="71" t="s">
        <v>652</v>
      </c>
      <c r="T210" s="71" t="s">
        <v>629</v>
      </c>
      <c r="U210" s="71"/>
      <c r="V210" s="123"/>
      <c r="W210" s="59"/>
      <c r="X210" s="60"/>
      <c r="Y210" s="61"/>
      <c r="Z210" s="60"/>
      <c r="AA210" s="60"/>
      <c r="AB210" s="204"/>
      <c r="AC210" s="319">
        <f t="shared" si="150"/>
        <v>880</v>
      </c>
      <c r="AD210" s="594">
        <v>612</v>
      </c>
      <c r="AE210" s="594">
        <v>268</v>
      </c>
      <c r="AF210" s="594" t="s">
        <v>3</v>
      </c>
      <c r="AG210" s="594" t="s">
        <v>3</v>
      </c>
      <c r="AH210" s="594" t="s">
        <v>3</v>
      </c>
      <c r="AI210" s="594" t="s">
        <v>3</v>
      </c>
      <c r="AJ210" s="520" t="s">
        <v>3</v>
      </c>
      <c r="AK210" s="161">
        <f t="shared" si="153"/>
        <v>0</v>
      </c>
      <c r="AL210" s="174"/>
      <c r="AM210" s="181"/>
      <c r="AN210" s="719"/>
      <c r="AO210" s="643"/>
      <c r="AP210" s="663"/>
      <c r="AQ210" s="683"/>
    </row>
    <row r="211" spans="1:43" ht="18.600000000000001" customHeight="1">
      <c r="A211" s="1">
        <v>1</v>
      </c>
      <c r="B211" s="309" t="s">
        <v>43</v>
      </c>
      <c r="C211" s="310" t="s">
        <v>57</v>
      </c>
      <c r="D211" s="567"/>
      <c r="E211" s="567" t="s">
        <v>914</v>
      </c>
      <c r="F211" s="445" t="s">
        <v>62</v>
      </c>
      <c r="G211" s="699" t="s">
        <v>868</v>
      </c>
      <c r="H211" s="114"/>
      <c r="I211" s="115"/>
      <c r="J211" s="115"/>
      <c r="K211" s="115"/>
      <c r="L211" s="115"/>
      <c r="M211" s="116"/>
      <c r="N211" s="117"/>
      <c r="O211" s="118"/>
      <c r="P211" s="117"/>
      <c r="Q211" s="117"/>
      <c r="R211" s="117"/>
      <c r="S211" s="117"/>
      <c r="T211" s="117"/>
      <c r="U211" s="119"/>
      <c r="V211" s="120"/>
      <c r="W211" s="205"/>
      <c r="X211" s="56"/>
      <c r="Y211" s="57"/>
      <c r="Z211" s="58"/>
      <c r="AA211" s="58"/>
      <c r="AB211" s="202"/>
      <c r="AC211" s="311">
        <f t="shared" si="150"/>
        <v>88</v>
      </c>
      <c r="AD211" s="622"/>
      <c r="AE211" s="622"/>
      <c r="AF211" s="622"/>
      <c r="AG211" s="622">
        <v>88</v>
      </c>
      <c r="AH211" s="623"/>
      <c r="AI211" s="624"/>
      <c r="AJ211" s="155"/>
      <c r="AK211" s="160">
        <f t="shared" si="153"/>
        <v>0</v>
      </c>
      <c r="AL211" s="154"/>
      <c r="AM211" s="176"/>
      <c r="AN211" s="717"/>
      <c r="AO211" s="9"/>
      <c r="AP211" s="9"/>
      <c r="AQ211" s="683"/>
    </row>
    <row r="212" spans="1:43" ht="18" customHeight="1">
      <c r="A212" s="1">
        <v>2</v>
      </c>
      <c r="B212" s="337" t="str">
        <f t="shared" ref="B212:B213" si="158">B211</f>
        <v>区南部</v>
      </c>
      <c r="C212" s="437" t="str">
        <f t="shared" ref="C212:C213" si="159">C211</f>
        <v>大田区</v>
      </c>
      <c r="D212" s="297"/>
      <c r="E212" s="573"/>
      <c r="F212" s="367" t="s">
        <v>62</v>
      </c>
      <c r="G212" s="690"/>
      <c r="H212" s="109"/>
      <c r="I212" s="82"/>
      <c r="J212" s="82"/>
      <c r="K212" s="82"/>
      <c r="L212" s="82"/>
      <c r="M212" s="124"/>
      <c r="N212" s="82"/>
      <c r="O212" s="82"/>
      <c r="P212" s="82"/>
      <c r="Q212" s="82"/>
      <c r="R212" s="82"/>
      <c r="S212" s="82"/>
      <c r="T212" s="82"/>
      <c r="U212" s="82"/>
      <c r="V212" s="102"/>
      <c r="W212" s="53">
        <f>SUM(X212:AB212)</f>
        <v>88</v>
      </c>
      <c r="X212" s="54"/>
      <c r="Y212" s="55">
        <v>88</v>
      </c>
      <c r="Z212" s="54"/>
      <c r="AA212" s="54"/>
      <c r="AB212" s="203"/>
      <c r="AC212" s="318">
        <f t="shared" si="150"/>
        <v>88</v>
      </c>
      <c r="AD212" s="593"/>
      <c r="AE212" s="593"/>
      <c r="AF212" s="593"/>
      <c r="AG212" s="593">
        <v>88</v>
      </c>
      <c r="AH212" s="593"/>
      <c r="AI212" s="593"/>
      <c r="AJ212" s="601"/>
      <c r="AK212" s="160">
        <f t="shared" si="153"/>
        <v>0</v>
      </c>
      <c r="AL212" s="149" t="s">
        <v>3</v>
      </c>
      <c r="AM212" s="180" t="s">
        <v>3</v>
      </c>
      <c r="AN212" s="718"/>
      <c r="AO212" s="643"/>
      <c r="AP212" s="663"/>
      <c r="AQ212" s="683"/>
    </row>
    <row r="213" spans="1:43" ht="18.600000000000001" customHeight="1" thickBot="1">
      <c r="A213" s="1">
        <v>3</v>
      </c>
      <c r="B213" s="337" t="str">
        <f t="shared" si="158"/>
        <v>区南部</v>
      </c>
      <c r="C213" s="437" t="str">
        <f t="shared" si="159"/>
        <v>大田区</v>
      </c>
      <c r="D213" s="305"/>
      <c r="E213" s="632"/>
      <c r="F213" s="334" t="s">
        <v>62</v>
      </c>
      <c r="G213" s="690"/>
      <c r="H213" s="121"/>
      <c r="I213" s="71"/>
      <c r="J213" s="71"/>
      <c r="K213" s="71"/>
      <c r="L213" s="71"/>
      <c r="M213" s="122"/>
      <c r="N213" s="71"/>
      <c r="O213" s="71"/>
      <c r="P213" s="71"/>
      <c r="Q213" s="71"/>
      <c r="R213" s="71"/>
      <c r="S213" s="71"/>
      <c r="T213" s="71"/>
      <c r="U213" s="71"/>
      <c r="V213" s="123"/>
      <c r="W213" s="59"/>
      <c r="X213" s="60"/>
      <c r="Y213" s="61"/>
      <c r="Z213" s="60"/>
      <c r="AA213" s="60"/>
      <c r="AB213" s="204"/>
      <c r="AC213" s="319">
        <f t="shared" si="150"/>
        <v>88</v>
      </c>
      <c r="AD213" s="594"/>
      <c r="AE213" s="594" t="s">
        <v>3</v>
      </c>
      <c r="AF213" s="594" t="s">
        <v>3</v>
      </c>
      <c r="AG213" s="594">
        <v>88</v>
      </c>
      <c r="AH213" s="594" t="s">
        <v>3</v>
      </c>
      <c r="AI213" s="594" t="s">
        <v>3</v>
      </c>
      <c r="AJ213" s="520" t="s">
        <v>3</v>
      </c>
      <c r="AK213" s="161">
        <f t="shared" si="153"/>
        <v>0</v>
      </c>
      <c r="AL213" s="174"/>
      <c r="AM213" s="181"/>
      <c r="AN213" s="719"/>
      <c r="AO213" s="643"/>
      <c r="AP213" s="663"/>
      <c r="AQ213" s="683"/>
    </row>
    <row r="214" spans="1:43" ht="18.600000000000001" customHeight="1">
      <c r="A214" s="1">
        <v>1</v>
      </c>
      <c r="B214" s="309" t="s">
        <v>43</v>
      </c>
      <c r="C214" s="310" t="s">
        <v>57</v>
      </c>
      <c r="D214" s="567"/>
      <c r="E214" s="567" t="s">
        <v>914</v>
      </c>
      <c r="F214" s="445" t="s">
        <v>63</v>
      </c>
      <c r="G214" s="699">
        <v>11301103</v>
      </c>
      <c r="H214" s="114"/>
      <c r="I214" s="115"/>
      <c r="J214" s="115"/>
      <c r="K214" s="115"/>
      <c r="L214" s="115"/>
      <c r="M214" s="116"/>
      <c r="N214" s="117"/>
      <c r="O214" s="118"/>
      <c r="P214" s="117"/>
      <c r="Q214" s="117"/>
      <c r="R214" s="117"/>
      <c r="S214" s="117"/>
      <c r="T214" s="117"/>
      <c r="U214" s="119"/>
      <c r="V214" s="120"/>
      <c r="W214" s="205"/>
      <c r="X214" s="56"/>
      <c r="Y214" s="57"/>
      <c r="Z214" s="58"/>
      <c r="AA214" s="58"/>
      <c r="AB214" s="202"/>
      <c r="AC214" s="311">
        <f t="shared" si="150"/>
        <v>71</v>
      </c>
      <c r="AD214" s="622"/>
      <c r="AE214" s="622"/>
      <c r="AF214" s="622"/>
      <c r="AG214" s="622">
        <v>71</v>
      </c>
      <c r="AH214" s="623"/>
      <c r="AI214" s="624"/>
      <c r="AJ214" s="155"/>
      <c r="AK214" s="160">
        <f t="shared" si="153"/>
        <v>0</v>
      </c>
      <c r="AL214" s="154"/>
      <c r="AM214" s="176"/>
      <c r="AN214" s="717"/>
      <c r="AO214" s="9"/>
      <c r="AP214" s="9"/>
      <c r="AQ214" s="683"/>
    </row>
    <row r="215" spans="1:43" ht="18" customHeight="1">
      <c r="A215" s="1">
        <v>2</v>
      </c>
      <c r="B215" s="337" t="str">
        <f t="shared" ref="B215:B216" si="160">B214</f>
        <v>区南部</v>
      </c>
      <c r="C215" s="437" t="str">
        <f t="shared" ref="C215:C216" si="161">C214</f>
        <v>大田区</v>
      </c>
      <c r="D215" s="297"/>
      <c r="E215" s="573"/>
      <c r="F215" s="367" t="s">
        <v>63</v>
      </c>
      <c r="G215" s="690"/>
      <c r="H215" s="109"/>
      <c r="I215" s="82"/>
      <c r="J215" s="82"/>
      <c r="K215" s="82"/>
      <c r="L215" s="82"/>
      <c r="M215" s="124"/>
      <c r="N215" s="82"/>
      <c r="O215" s="82"/>
      <c r="P215" s="82"/>
      <c r="Q215" s="82"/>
      <c r="R215" s="82"/>
      <c r="S215" s="82"/>
      <c r="T215" s="82"/>
      <c r="U215" s="82"/>
      <c r="V215" s="102"/>
      <c r="W215" s="53">
        <f>SUM(X215:AB215)</f>
        <v>71</v>
      </c>
      <c r="X215" s="54">
        <v>71</v>
      </c>
      <c r="Y215" s="55"/>
      <c r="Z215" s="54"/>
      <c r="AA215" s="54"/>
      <c r="AB215" s="203"/>
      <c r="AC215" s="318">
        <f t="shared" si="150"/>
        <v>71</v>
      </c>
      <c r="AD215" s="593"/>
      <c r="AE215" s="593"/>
      <c r="AF215" s="593"/>
      <c r="AG215" s="593">
        <v>71</v>
      </c>
      <c r="AH215" s="593"/>
      <c r="AI215" s="593"/>
      <c r="AJ215" s="601"/>
      <c r="AK215" s="160">
        <f t="shared" si="153"/>
        <v>0</v>
      </c>
      <c r="AL215" s="149" t="s">
        <v>3</v>
      </c>
      <c r="AM215" s="180" t="s">
        <v>3</v>
      </c>
      <c r="AN215" s="718"/>
      <c r="AO215" s="643"/>
      <c r="AP215" s="663"/>
      <c r="AQ215" s="683"/>
    </row>
    <row r="216" spans="1:43" ht="18.600000000000001" customHeight="1" thickBot="1">
      <c r="A216" s="1">
        <v>3</v>
      </c>
      <c r="B216" s="337" t="str">
        <f t="shared" si="160"/>
        <v>区南部</v>
      </c>
      <c r="C216" s="437" t="str">
        <f t="shared" si="161"/>
        <v>大田区</v>
      </c>
      <c r="D216" s="305"/>
      <c r="E216" s="632"/>
      <c r="F216" s="334" t="s">
        <v>63</v>
      </c>
      <c r="G216" s="690"/>
      <c r="H216" s="121"/>
      <c r="I216" s="71"/>
      <c r="J216" s="71"/>
      <c r="K216" s="71"/>
      <c r="L216" s="71"/>
      <c r="M216" s="122"/>
      <c r="N216" s="71"/>
      <c r="O216" s="71"/>
      <c r="P216" s="71"/>
      <c r="Q216" s="71"/>
      <c r="R216" s="71"/>
      <c r="S216" s="71"/>
      <c r="T216" s="71"/>
      <c r="U216" s="71"/>
      <c r="V216" s="123"/>
      <c r="W216" s="59"/>
      <c r="X216" s="60"/>
      <c r="Y216" s="61"/>
      <c r="Z216" s="60"/>
      <c r="AA216" s="60"/>
      <c r="AB216" s="204"/>
      <c r="AC216" s="319">
        <f t="shared" si="150"/>
        <v>71</v>
      </c>
      <c r="AD216" s="594"/>
      <c r="AE216" s="594" t="s">
        <v>3</v>
      </c>
      <c r="AF216" s="594" t="s">
        <v>3</v>
      </c>
      <c r="AG216" s="594">
        <v>71</v>
      </c>
      <c r="AH216" s="594" t="s">
        <v>3</v>
      </c>
      <c r="AI216" s="594" t="s">
        <v>3</v>
      </c>
      <c r="AJ216" s="520" t="s">
        <v>3</v>
      </c>
      <c r="AK216" s="161">
        <f t="shared" si="153"/>
        <v>0</v>
      </c>
      <c r="AL216" s="174"/>
      <c r="AM216" s="181"/>
      <c r="AN216" s="719"/>
      <c r="AO216" s="643"/>
      <c r="AP216" s="663"/>
      <c r="AQ216" s="683"/>
    </row>
    <row r="217" spans="1:43" ht="18.600000000000001" customHeight="1">
      <c r="A217" s="1">
        <v>1</v>
      </c>
      <c r="B217" s="309" t="s">
        <v>43</v>
      </c>
      <c r="C217" s="310" t="s">
        <v>57</v>
      </c>
      <c r="D217" s="567"/>
      <c r="E217" s="567" t="s">
        <v>1045</v>
      </c>
      <c r="F217" s="445" t="s">
        <v>64</v>
      </c>
      <c r="G217" s="699">
        <v>11301104</v>
      </c>
      <c r="H217" s="114"/>
      <c r="I217" s="115"/>
      <c r="J217" s="115"/>
      <c r="K217" s="115"/>
      <c r="L217" s="115"/>
      <c r="M217" s="116"/>
      <c r="N217" s="117"/>
      <c r="O217" s="118"/>
      <c r="P217" s="117"/>
      <c r="Q217" s="117"/>
      <c r="R217" s="117"/>
      <c r="S217" s="117"/>
      <c r="T217" s="117"/>
      <c r="U217" s="119"/>
      <c r="V217" s="120"/>
      <c r="W217" s="205"/>
      <c r="X217" s="56"/>
      <c r="Y217" s="57"/>
      <c r="Z217" s="58"/>
      <c r="AA217" s="58"/>
      <c r="AB217" s="202"/>
      <c r="AC217" s="311">
        <f t="shared" si="150"/>
        <v>20</v>
      </c>
      <c r="AD217" s="622"/>
      <c r="AE217" s="622">
        <v>20</v>
      </c>
      <c r="AF217" s="622"/>
      <c r="AG217" s="622"/>
      <c r="AH217" s="623"/>
      <c r="AI217" s="624"/>
      <c r="AJ217" s="600"/>
      <c r="AK217" s="160">
        <f t="shared" si="153"/>
        <v>0</v>
      </c>
      <c r="AL217" s="154"/>
      <c r="AM217" s="176"/>
      <c r="AN217" s="717"/>
      <c r="AO217" s="9"/>
      <c r="AP217" s="9"/>
      <c r="AQ217" s="683">
        <v>1</v>
      </c>
    </row>
    <row r="218" spans="1:43" ht="18" customHeight="1">
      <c r="A218" s="1">
        <v>2</v>
      </c>
      <c r="B218" s="337" t="str">
        <f t="shared" ref="B218:B219" si="162">B217</f>
        <v>区南部</v>
      </c>
      <c r="C218" s="437" t="str">
        <f t="shared" ref="C218:C219" si="163">C217</f>
        <v>大田区</v>
      </c>
      <c r="D218" s="297"/>
      <c r="E218" s="573"/>
      <c r="F218" s="367" t="s">
        <v>814</v>
      </c>
      <c r="G218" s="690"/>
      <c r="H218" s="109"/>
      <c r="I218" s="82"/>
      <c r="J218" s="82"/>
      <c r="K218" s="82"/>
      <c r="L218" s="82"/>
      <c r="M218" s="124"/>
      <c r="N218" s="82"/>
      <c r="O218" s="82"/>
      <c r="P218" s="82"/>
      <c r="Q218" s="82"/>
      <c r="R218" s="82"/>
      <c r="S218" s="82"/>
      <c r="T218" s="82"/>
      <c r="U218" s="82"/>
      <c r="V218" s="102"/>
      <c r="W218" s="53">
        <f>SUM(X218:AB218)</f>
        <v>20</v>
      </c>
      <c r="X218" s="54">
        <v>20</v>
      </c>
      <c r="Y218" s="55"/>
      <c r="Z218" s="54"/>
      <c r="AA218" s="54"/>
      <c r="AB218" s="203"/>
      <c r="AC218" s="318">
        <f t="shared" si="150"/>
        <v>20</v>
      </c>
      <c r="AD218" s="593"/>
      <c r="AE218" s="593">
        <v>20</v>
      </c>
      <c r="AF218" s="593"/>
      <c r="AG218" s="593"/>
      <c r="AH218" s="593"/>
      <c r="AI218" s="593"/>
      <c r="AJ218" s="601"/>
      <c r="AK218" s="160">
        <f t="shared" si="153"/>
        <v>0</v>
      </c>
      <c r="AL218" s="149" t="s">
        <v>3</v>
      </c>
      <c r="AM218" s="180" t="s">
        <v>3</v>
      </c>
      <c r="AN218" s="718"/>
      <c r="AO218" s="643"/>
      <c r="AP218" s="663"/>
      <c r="AQ218" s="683"/>
    </row>
    <row r="219" spans="1:43" ht="18.600000000000001" customHeight="1" thickBot="1">
      <c r="A219" s="1">
        <v>3</v>
      </c>
      <c r="B219" s="337" t="str">
        <f t="shared" si="162"/>
        <v>区南部</v>
      </c>
      <c r="C219" s="437" t="str">
        <f t="shared" si="163"/>
        <v>大田区</v>
      </c>
      <c r="D219" s="305"/>
      <c r="E219" s="632"/>
      <c r="F219" s="334" t="s">
        <v>64</v>
      </c>
      <c r="G219" s="690"/>
      <c r="H219" s="121"/>
      <c r="I219" s="71"/>
      <c r="J219" s="71"/>
      <c r="K219" s="71"/>
      <c r="L219" s="71"/>
      <c r="M219" s="122"/>
      <c r="N219" s="71"/>
      <c r="O219" s="71"/>
      <c r="P219" s="71"/>
      <c r="Q219" s="71"/>
      <c r="R219" s="71"/>
      <c r="S219" s="71"/>
      <c r="T219" s="71"/>
      <c r="U219" s="71"/>
      <c r="V219" s="123"/>
      <c r="W219" s="59"/>
      <c r="X219" s="60"/>
      <c r="Y219" s="61"/>
      <c r="Z219" s="60"/>
      <c r="AA219" s="60"/>
      <c r="AB219" s="204"/>
      <c r="AC219" s="319">
        <f t="shared" si="150"/>
        <v>20</v>
      </c>
      <c r="AD219" s="594"/>
      <c r="AE219" s="594">
        <v>20</v>
      </c>
      <c r="AF219" s="594" t="s">
        <v>3</v>
      </c>
      <c r="AG219" s="594" t="s">
        <v>3</v>
      </c>
      <c r="AH219" s="594" t="s">
        <v>3</v>
      </c>
      <c r="AI219" s="594" t="s">
        <v>3</v>
      </c>
      <c r="AJ219" s="520" t="s">
        <v>3</v>
      </c>
      <c r="AK219" s="161">
        <f t="shared" si="153"/>
        <v>0</v>
      </c>
      <c r="AL219" s="174"/>
      <c r="AM219" s="181"/>
      <c r="AN219" s="719"/>
      <c r="AO219" s="643"/>
      <c r="AP219" s="663"/>
      <c r="AQ219" s="683"/>
    </row>
    <row r="220" spans="1:43" ht="18.600000000000001" customHeight="1">
      <c r="A220" s="1">
        <v>1</v>
      </c>
      <c r="B220" s="309" t="s">
        <v>43</v>
      </c>
      <c r="C220" s="310" t="s">
        <v>57</v>
      </c>
      <c r="D220" s="567"/>
      <c r="E220" s="567"/>
      <c r="F220" s="368" t="s">
        <v>65</v>
      </c>
      <c r="G220" s="699"/>
      <c r="H220" s="114"/>
      <c r="I220" s="115"/>
      <c r="J220" s="115"/>
      <c r="K220" s="115"/>
      <c r="L220" s="115"/>
      <c r="M220" s="116"/>
      <c r="N220" s="117"/>
      <c r="O220" s="118"/>
      <c r="P220" s="117"/>
      <c r="Q220" s="117"/>
      <c r="R220" s="117"/>
      <c r="S220" s="117"/>
      <c r="T220" s="117"/>
      <c r="U220" s="119"/>
      <c r="V220" s="120"/>
      <c r="W220" s="205"/>
      <c r="X220" s="56"/>
      <c r="Y220" s="57"/>
      <c r="Z220" s="58"/>
      <c r="AA220" s="58"/>
      <c r="AB220" s="202"/>
      <c r="AC220" s="311">
        <f t="shared" si="150"/>
        <v>0</v>
      </c>
      <c r="AD220" s="622"/>
      <c r="AE220" s="622"/>
      <c r="AF220" s="622"/>
      <c r="AG220" s="622"/>
      <c r="AH220" s="623"/>
      <c r="AI220" s="624"/>
      <c r="AJ220" s="600"/>
      <c r="AK220" s="160">
        <f t="shared" si="153"/>
        <v>0</v>
      </c>
      <c r="AL220" s="154"/>
      <c r="AM220" s="176"/>
      <c r="AN220" s="717"/>
      <c r="AO220" s="9"/>
      <c r="AP220" s="9"/>
      <c r="AQ220" s="683"/>
    </row>
    <row r="221" spans="1:43" ht="18" customHeight="1">
      <c r="A221" s="1">
        <v>2</v>
      </c>
      <c r="B221" s="337" t="str">
        <f t="shared" ref="B221:B222" si="164">B220</f>
        <v>区南部</v>
      </c>
      <c r="C221" s="437" t="str">
        <f t="shared" ref="C221:C222" si="165">C220</f>
        <v>大田区</v>
      </c>
      <c r="D221" s="297"/>
      <c r="E221" s="573"/>
      <c r="F221" s="367" t="s">
        <v>815</v>
      </c>
      <c r="G221" s="690"/>
      <c r="H221" s="109"/>
      <c r="I221" s="82"/>
      <c r="J221" s="82"/>
      <c r="K221" s="82"/>
      <c r="L221" s="82"/>
      <c r="M221" s="124"/>
      <c r="N221" s="82"/>
      <c r="O221" s="82"/>
      <c r="P221" s="82"/>
      <c r="Q221" s="82"/>
      <c r="R221" s="82"/>
      <c r="S221" s="82"/>
      <c r="T221" s="82"/>
      <c r="U221" s="82"/>
      <c r="V221" s="102"/>
      <c r="W221" s="53">
        <f>SUM(X221:AB221)</f>
        <v>72</v>
      </c>
      <c r="X221" s="54"/>
      <c r="Y221" s="55">
        <v>72</v>
      </c>
      <c r="Z221" s="54"/>
      <c r="AA221" s="54"/>
      <c r="AB221" s="203"/>
      <c r="AC221" s="318">
        <f t="shared" si="150"/>
        <v>0</v>
      </c>
      <c r="AD221" s="593"/>
      <c r="AE221" s="593"/>
      <c r="AF221" s="593"/>
      <c r="AG221" s="593"/>
      <c r="AH221" s="593"/>
      <c r="AI221" s="593"/>
      <c r="AJ221" s="601"/>
      <c r="AK221" s="160">
        <f t="shared" si="153"/>
        <v>0</v>
      </c>
      <c r="AL221" s="149" t="s">
        <v>3</v>
      </c>
      <c r="AM221" s="180" t="s">
        <v>3</v>
      </c>
      <c r="AN221" s="718"/>
      <c r="AO221" s="643"/>
      <c r="AP221" s="663"/>
      <c r="AQ221" s="683"/>
    </row>
    <row r="222" spans="1:43" ht="18.600000000000001" customHeight="1" thickBot="1">
      <c r="A222" s="1">
        <v>3</v>
      </c>
      <c r="B222" s="337" t="str">
        <f t="shared" si="164"/>
        <v>区南部</v>
      </c>
      <c r="C222" s="437" t="str">
        <f t="shared" si="165"/>
        <v>大田区</v>
      </c>
      <c r="D222" s="305"/>
      <c r="E222" s="632"/>
      <c r="F222" s="334" t="s">
        <v>65</v>
      </c>
      <c r="G222" s="690"/>
      <c r="H222" s="121"/>
      <c r="I222" s="71"/>
      <c r="J222" s="71"/>
      <c r="K222" s="71"/>
      <c r="L222" s="71"/>
      <c r="M222" s="122"/>
      <c r="N222" s="71"/>
      <c r="O222" s="71"/>
      <c r="P222" s="71"/>
      <c r="Q222" s="71"/>
      <c r="R222" s="71"/>
      <c r="S222" s="71"/>
      <c r="T222" s="71"/>
      <c r="U222" s="71"/>
      <c r="V222" s="123"/>
      <c r="W222" s="59"/>
      <c r="X222" s="60"/>
      <c r="Y222" s="61"/>
      <c r="Z222" s="60"/>
      <c r="AA222" s="60"/>
      <c r="AB222" s="204"/>
      <c r="AC222" s="319">
        <f t="shared" si="150"/>
        <v>0</v>
      </c>
      <c r="AD222" s="594"/>
      <c r="AE222" s="594" t="s">
        <v>3</v>
      </c>
      <c r="AF222" s="594" t="s">
        <v>3</v>
      </c>
      <c r="AG222" s="594"/>
      <c r="AH222" s="594" t="s">
        <v>3</v>
      </c>
      <c r="AI222" s="594" t="s">
        <v>3</v>
      </c>
      <c r="AJ222" s="520" t="s">
        <v>3</v>
      </c>
      <c r="AK222" s="161">
        <f t="shared" si="153"/>
        <v>0</v>
      </c>
      <c r="AL222" s="174"/>
      <c r="AM222" s="181"/>
      <c r="AN222" s="719"/>
      <c r="AO222" s="643"/>
      <c r="AP222" s="663"/>
      <c r="AQ222" s="683"/>
    </row>
    <row r="223" spans="1:43" ht="18.600000000000001" customHeight="1">
      <c r="A223" s="1">
        <v>1</v>
      </c>
      <c r="B223" s="309" t="s">
        <v>43</v>
      </c>
      <c r="C223" s="310" t="s">
        <v>57</v>
      </c>
      <c r="D223" s="567"/>
      <c r="E223" s="567" t="s">
        <v>914</v>
      </c>
      <c r="F223" s="445" t="s">
        <v>66</v>
      </c>
      <c r="G223" s="699">
        <v>11301106</v>
      </c>
      <c r="H223" s="114"/>
      <c r="I223" s="115"/>
      <c r="J223" s="115"/>
      <c r="K223" s="115"/>
      <c r="L223" s="115"/>
      <c r="M223" s="116"/>
      <c r="N223" s="117"/>
      <c r="O223" s="118"/>
      <c r="P223" s="117"/>
      <c r="Q223" s="117"/>
      <c r="R223" s="117"/>
      <c r="S223" s="117"/>
      <c r="T223" s="117"/>
      <c r="U223" s="119"/>
      <c r="V223" s="120"/>
      <c r="W223" s="205"/>
      <c r="X223" s="56"/>
      <c r="Y223" s="57"/>
      <c r="Z223" s="58"/>
      <c r="AA223" s="58"/>
      <c r="AB223" s="202"/>
      <c r="AC223" s="311">
        <f t="shared" si="150"/>
        <v>180</v>
      </c>
      <c r="AD223" s="622"/>
      <c r="AE223" s="622">
        <v>100</v>
      </c>
      <c r="AF223" s="622"/>
      <c r="AG223" s="622">
        <v>80</v>
      </c>
      <c r="AH223" s="623"/>
      <c r="AI223" s="624"/>
      <c r="AJ223" s="155"/>
      <c r="AK223" s="160">
        <f t="shared" si="153"/>
        <v>0</v>
      </c>
      <c r="AL223" s="154"/>
      <c r="AM223" s="176"/>
      <c r="AN223" s="717"/>
      <c r="AO223" s="9"/>
      <c r="AP223" s="9"/>
      <c r="AQ223" s="683"/>
    </row>
    <row r="224" spans="1:43" ht="18" customHeight="1">
      <c r="A224" s="1">
        <v>2</v>
      </c>
      <c r="B224" s="337" t="str">
        <f t="shared" ref="B224:B225" si="166">B223</f>
        <v>区南部</v>
      </c>
      <c r="C224" s="437" t="str">
        <f t="shared" ref="C224:C225" si="167">C223</f>
        <v>大田区</v>
      </c>
      <c r="D224" s="297"/>
      <c r="E224" s="573"/>
      <c r="F224" s="367" t="s">
        <v>66</v>
      </c>
      <c r="G224" s="690"/>
      <c r="H224" s="109"/>
      <c r="I224" s="82"/>
      <c r="J224" s="82"/>
      <c r="K224" s="82"/>
      <c r="L224" s="82" t="s">
        <v>629</v>
      </c>
      <c r="M224" s="124" t="s">
        <v>629</v>
      </c>
      <c r="N224" s="82" t="s">
        <v>916</v>
      </c>
      <c r="O224" s="82"/>
      <c r="P224" s="82"/>
      <c r="Q224" s="82"/>
      <c r="R224" s="82"/>
      <c r="S224" s="82"/>
      <c r="T224" s="82" t="s">
        <v>629</v>
      </c>
      <c r="U224" s="82"/>
      <c r="V224" s="102"/>
      <c r="W224" s="53">
        <f>SUM(X224:AB224)</f>
        <v>180</v>
      </c>
      <c r="X224" s="54">
        <v>124</v>
      </c>
      <c r="Y224" s="55">
        <v>56</v>
      </c>
      <c r="Z224" s="54"/>
      <c r="AA224" s="54"/>
      <c r="AB224" s="203"/>
      <c r="AC224" s="318">
        <f t="shared" si="150"/>
        <v>180</v>
      </c>
      <c r="AD224" s="593"/>
      <c r="AE224" s="593">
        <v>124</v>
      </c>
      <c r="AF224" s="593"/>
      <c r="AG224" s="593">
        <v>56</v>
      </c>
      <c r="AH224" s="593"/>
      <c r="AI224" s="593"/>
      <c r="AJ224" s="601"/>
      <c r="AK224" s="160">
        <f t="shared" si="153"/>
        <v>5</v>
      </c>
      <c r="AL224" s="149">
        <v>5</v>
      </c>
      <c r="AM224" s="180" t="s">
        <v>3</v>
      </c>
      <c r="AN224" s="718"/>
      <c r="AO224" s="643"/>
      <c r="AP224" s="663"/>
      <c r="AQ224" s="683"/>
    </row>
    <row r="225" spans="1:43" ht="18.600000000000001" customHeight="1" thickBot="1">
      <c r="A225" s="1">
        <v>3</v>
      </c>
      <c r="B225" s="337" t="str">
        <f t="shared" si="166"/>
        <v>区南部</v>
      </c>
      <c r="C225" s="437" t="str">
        <f t="shared" si="167"/>
        <v>大田区</v>
      </c>
      <c r="D225" s="305"/>
      <c r="E225" s="632"/>
      <c r="F225" s="334" t="s">
        <v>66</v>
      </c>
      <c r="G225" s="690"/>
      <c r="H225" s="121"/>
      <c r="I225" s="71"/>
      <c r="J225" s="71"/>
      <c r="K225" s="71"/>
      <c r="L225" s="71" t="s">
        <v>629</v>
      </c>
      <c r="M225" s="122" t="s">
        <v>629</v>
      </c>
      <c r="N225" s="71" t="s">
        <v>916</v>
      </c>
      <c r="O225" s="71"/>
      <c r="P225" s="71"/>
      <c r="Q225" s="71"/>
      <c r="R225" s="71"/>
      <c r="S225" s="71"/>
      <c r="T225" s="71" t="s">
        <v>629</v>
      </c>
      <c r="U225" s="71"/>
      <c r="V225" s="123"/>
      <c r="W225" s="59"/>
      <c r="X225" s="60"/>
      <c r="Y225" s="61"/>
      <c r="Z225" s="60"/>
      <c r="AA225" s="60"/>
      <c r="AB225" s="204"/>
      <c r="AC225" s="319">
        <f t="shared" si="150"/>
        <v>180</v>
      </c>
      <c r="AD225" s="594"/>
      <c r="AE225" s="594">
        <v>124</v>
      </c>
      <c r="AF225" s="594" t="s">
        <v>3</v>
      </c>
      <c r="AG225" s="594">
        <v>56</v>
      </c>
      <c r="AH225" s="594" t="s">
        <v>3</v>
      </c>
      <c r="AI225" s="594" t="s">
        <v>3</v>
      </c>
      <c r="AJ225" s="520" t="s">
        <v>3</v>
      </c>
      <c r="AK225" s="161">
        <f t="shared" si="153"/>
        <v>0</v>
      </c>
      <c r="AL225" s="174"/>
      <c r="AM225" s="181"/>
      <c r="AN225" s="719"/>
      <c r="AO225" s="643"/>
      <c r="AP225" s="663"/>
      <c r="AQ225" s="683"/>
    </row>
    <row r="226" spans="1:43" ht="18.600000000000001" customHeight="1">
      <c r="A226" s="1">
        <v>1</v>
      </c>
      <c r="B226" s="309" t="s">
        <v>43</v>
      </c>
      <c r="C226" s="310" t="s">
        <v>57</v>
      </c>
      <c r="D226" s="567"/>
      <c r="E226" s="567" t="s">
        <v>914</v>
      </c>
      <c r="F226" s="445" t="s">
        <v>67</v>
      </c>
      <c r="G226" s="699">
        <v>11301107</v>
      </c>
      <c r="H226" s="114"/>
      <c r="I226" s="115"/>
      <c r="J226" s="115"/>
      <c r="K226" s="115"/>
      <c r="L226" s="115"/>
      <c r="M226" s="116"/>
      <c r="N226" s="117"/>
      <c r="O226" s="118"/>
      <c r="P226" s="117"/>
      <c r="Q226" s="117"/>
      <c r="R226" s="117"/>
      <c r="S226" s="117"/>
      <c r="T226" s="117"/>
      <c r="U226" s="119"/>
      <c r="V226" s="120"/>
      <c r="W226" s="205"/>
      <c r="X226" s="56"/>
      <c r="Y226" s="57"/>
      <c r="Z226" s="58"/>
      <c r="AA226" s="58"/>
      <c r="AB226" s="202"/>
      <c r="AC226" s="311">
        <f t="shared" si="150"/>
        <v>98</v>
      </c>
      <c r="AD226" s="622"/>
      <c r="AE226" s="622">
        <v>24</v>
      </c>
      <c r="AF226" s="622">
        <v>60</v>
      </c>
      <c r="AG226" s="622">
        <v>14</v>
      </c>
      <c r="AH226" s="623" t="s">
        <v>3</v>
      </c>
      <c r="AI226" s="624"/>
      <c r="AJ226" s="600"/>
      <c r="AK226" s="160">
        <f t="shared" si="153"/>
        <v>0</v>
      </c>
      <c r="AL226" s="154"/>
      <c r="AM226" s="176"/>
      <c r="AN226" s="717"/>
      <c r="AO226" s="9"/>
      <c r="AP226" s="9"/>
      <c r="AQ226" s="683">
        <v>1</v>
      </c>
    </row>
    <row r="227" spans="1:43" ht="18" customHeight="1">
      <c r="A227" s="1">
        <v>2</v>
      </c>
      <c r="B227" s="337" t="str">
        <f t="shared" ref="B227:B228" si="168">B226</f>
        <v>区南部</v>
      </c>
      <c r="C227" s="437" t="str">
        <f t="shared" ref="C227:C228" si="169">C226</f>
        <v>大田区</v>
      </c>
      <c r="D227" s="297"/>
      <c r="E227" s="573"/>
      <c r="F227" s="367" t="s">
        <v>816</v>
      </c>
      <c r="G227" s="690"/>
      <c r="H227" s="109"/>
      <c r="I227" s="82"/>
      <c r="J227" s="82"/>
      <c r="K227" s="82"/>
      <c r="L227" s="82"/>
      <c r="M227" s="124"/>
      <c r="N227" s="82"/>
      <c r="O227" s="82"/>
      <c r="P227" s="82"/>
      <c r="Q227" s="82"/>
      <c r="R227" s="82"/>
      <c r="S227" s="82"/>
      <c r="T227" s="82"/>
      <c r="U227" s="82"/>
      <c r="V227" s="102"/>
      <c r="W227" s="53">
        <f>SUM(X227:AB227)</f>
        <v>98</v>
      </c>
      <c r="X227" s="54">
        <v>38</v>
      </c>
      <c r="Y227" s="55">
        <v>60</v>
      </c>
      <c r="Z227" s="54"/>
      <c r="AA227" s="54"/>
      <c r="AB227" s="203"/>
      <c r="AC227" s="318">
        <f t="shared" si="150"/>
        <v>98</v>
      </c>
      <c r="AD227" s="593"/>
      <c r="AE227" s="593">
        <v>24</v>
      </c>
      <c r="AF227" s="593">
        <v>60</v>
      </c>
      <c r="AG227" s="593">
        <v>14</v>
      </c>
      <c r="AH227" s="593" t="s">
        <v>3</v>
      </c>
      <c r="AI227" s="593"/>
      <c r="AJ227" s="601"/>
      <c r="AK227" s="160">
        <f t="shared" si="153"/>
        <v>0</v>
      </c>
      <c r="AL227" s="149" t="s">
        <v>3</v>
      </c>
      <c r="AM227" s="180" t="s">
        <v>3</v>
      </c>
      <c r="AN227" s="718"/>
      <c r="AO227" s="643"/>
      <c r="AP227" s="663"/>
      <c r="AQ227" s="683"/>
    </row>
    <row r="228" spans="1:43" ht="18.600000000000001" customHeight="1" thickBot="1">
      <c r="A228" s="1">
        <v>3</v>
      </c>
      <c r="B228" s="337" t="str">
        <f t="shared" si="168"/>
        <v>区南部</v>
      </c>
      <c r="C228" s="437" t="str">
        <f t="shared" si="169"/>
        <v>大田区</v>
      </c>
      <c r="D228" s="305"/>
      <c r="E228" s="632"/>
      <c r="F228" s="334" t="s">
        <v>67</v>
      </c>
      <c r="G228" s="690"/>
      <c r="H228" s="121"/>
      <c r="I228" s="71"/>
      <c r="J228" s="71"/>
      <c r="K228" s="71"/>
      <c r="L228" s="71"/>
      <c r="M228" s="122"/>
      <c r="N228" s="71"/>
      <c r="O228" s="71"/>
      <c r="P228" s="71"/>
      <c r="Q228" s="71"/>
      <c r="R228" s="71"/>
      <c r="S228" s="71"/>
      <c r="T228" s="71"/>
      <c r="U228" s="71"/>
      <c r="V228" s="123"/>
      <c r="W228" s="59"/>
      <c r="X228" s="60"/>
      <c r="Y228" s="61"/>
      <c r="Z228" s="60"/>
      <c r="AA228" s="60"/>
      <c r="AB228" s="204"/>
      <c r="AC228" s="319">
        <f t="shared" si="150"/>
        <v>98</v>
      </c>
      <c r="AD228" s="594"/>
      <c r="AE228" s="594">
        <v>24</v>
      </c>
      <c r="AF228" s="594">
        <v>60</v>
      </c>
      <c r="AG228" s="594">
        <v>14</v>
      </c>
      <c r="AH228" s="594" t="s">
        <v>3</v>
      </c>
      <c r="AI228" s="594" t="s">
        <v>3</v>
      </c>
      <c r="AJ228" s="520" t="s">
        <v>3</v>
      </c>
      <c r="AK228" s="161">
        <f t="shared" si="153"/>
        <v>0</v>
      </c>
      <c r="AL228" s="174"/>
      <c r="AM228" s="181"/>
      <c r="AN228" s="719"/>
      <c r="AO228" s="643"/>
      <c r="AP228" s="663"/>
      <c r="AQ228" s="683"/>
    </row>
    <row r="229" spans="1:43" ht="18.600000000000001" customHeight="1">
      <c r="A229" s="1">
        <v>1</v>
      </c>
      <c r="B229" s="309" t="s">
        <v>43</v>
      </c>
      <c r="C229" s="310" t="s">
        <v>57</v>
      </c>
      <c r="D229" s="567"/>
      <c r="E229" s="567" t="s">
        <v>950</v>
      </c>
      <c r="F229" s="445" t="s">
        <v>68</v>
      </c>
      <c r="G229" s="699">
        <v>11301108</v>
      </c>
      <c r="H229" s="114"/>
      <c r="I229" s="115"/>
      <c r="J229" s="115"/>
      <c r="K229" s="115"/>
      <c r="L229" s="115"/>
      <c r="M229" s="116"/>
      <c r="N229" s="117"/>
      <c r="O229" s="118"/>
      <c r="P229" s="117"/>
      <c r="Q229" s="117"/>
      <c r="R229" s="117"/>
      <c r="S229" s="117"/>
      <c r="T229" s="117"/>
      <c r="U229" s="119"/>
      <c r="V229" s="120"/>
      <c r="W229" s="205"/>
      <c r="X229" s="56"/>
      <c r="Y229" s="57"/>
      <c r="Z229" s="58"/>
      <c r="AA229" s="58"/>
      <c r="AB229" s="202"/>
      <c r="AC229" s="311">
        <f t="shared" si="150"/>
        <v>384</v>
      </c>
      <c r="AD229" s="622">
        <v>14</v>
      </c>
      <c r="AE229" s="622">
        <v>234</v>
      </c>
      <c r="AF229" s="622">
        <v>42</v>
      </c>
      <c r="AG229" s="622">
        <v>94</v>
      </c>
      <c r="AH229" s="623"/>
      <c r="AI229" s="624"/>
      <c r="AJ229" s="155"/>
      <c r="AK229" s="160">
        <f t="shared" si="153"/>
        <v>0</v>
      </c>
      <c r="AL229" s="154"/>
      <c r="AM229" s="176"/>
      <c r="AN229" s="717"/>
      <c r="AO229" s="9"/>
      <c r="AP229" s="9"/>
      <c r="AQ229" s="683"/>
    </row>
    <row r="230" spans="1:43" ht="18" customHeight="1">
      <c r="A230" s="1">
        <v>2</v>
      </c>
      <c r="B230" s="337" t="str">
        <f t="shared" ref="B230:B231" si="170">B229</f>
        <v>区南部</v>
      </c>
      <c r="C230" s="437" t="str">
        <f t="shared" ref="C230:C231" si="171">C229</f>
        <v>大田区</v>
      </c>
      <c r="D230" s="297"/>
      <c r="E230" s="573"/>
      <c r="F230" s="367" t="s">
        <v>817</v>
      </c>
      <c r="G230" s="690"/>
      <c r="H230" s="109" t="s">
        <v>628</v>
      </c>
      <c r="I230" s="82"/>
      <c r="J230" s="82"/>
      <c r="K230" s="82"/>
      <c r="L230" s="82" t="s">
        <v>629</v>
      </c>
      <c r="M230" s="124" t="s">
        <v>629</v>
      </c>
      <c r="N230" s="82" t="s">
        <v>634</v>
      </c>
      <c r="O230" s="82"/>
      <c r="P230" s="82"/>
      <c r="Q230" s="82"/>
      <c r="R230" s="82"/>
      <c r="S230" s="82" t="s">
        <v>652</v>
      </c>
      <c r="T230" s="82" t="s">
        <v>629</v>
      </c>
      <c r="U230" s="82"/>
      <c r="V230" s="102" t="s">
        <v>629</v>
      </c>
      <c r="W230" s="53">
        <f>SUM(X230:AB230)</f>
        <v>384</v>
      </c>
      <c r="X230" s="54">
        <v>290</v>
      </c>
      <c r="Y230" s="55">
        <v>94</v>
      </c>
      <c r="Z230" s="54"/>
      <c r="AA230" s="54"/>
      <c r="AB230" s="203"/>
      <c r="AC230" s="318">
        <f t="shared" si="150"/>
        <v>384</v>
      </c>
      <c r="AD230" s="593">
        <v>14</v>
      </c>
      <c r="AE230" s="593">
        <v>234</v>
      </c>
      <c r="AF230" s="593">
        <v>42</v>
      </c>
      <c r="AG230" s="593">
        <v>94</v>
      </c>
      <c r="AH230" s="593"/>
      <c r="AI230" s="593"/>
      <c r="AJ230" s="601"/>
      <c r="AK230" s="160">
        <f t="shared" si="153"/>
        <v>22</v>
      </c>
      <c r="AL230" s="149">
        <v>10</v>
      </c>
      <c r="AM230" s="180">
        <v>12</v>
      </c>
      <c r="AN230" s="718"/>
      <c r="AO230" s="643"/>
      <c r="AP230" s="663"/>
      <c r="AQ230" s="683"/>
    </row>
    <row r="231" spans="1:43" ht="18.600000000000001" customHeight="1" thickBot="1">
      <c r="A231" s="1">
        <v>3</v>
      </c>
      <c r="B231" s="337" t="str">
        <f t="shared" si="170"/>
        <v>区南部</v>
      </c>
      <c r="C231" s="437" t="str">
        <f t="shared" si="171"/>
        <v>大田区</v>
      </c>
      <c r="D231" s="305"/>
      <c r="E231" s="632"/>
      <c r="F231" s="334" t="s">
        <v>68</v>
      </c>
      <c r="G231" s="690"/>
      <c r="H231" s="121" t="s">
        <v>628</v>
      </c>
      <c r="I231" s="71"/>
      <c r="J231" s="71"/>
      <c r="K231" s="71"/>
      <c r="L231" s="71" t="s">
        <v>629</v>
      </c>
      <c r="M231" s="122" t="s">
        <v>629</v>
      </c>
      <c r="N231" s="71" t="s">
        <v>634</v>
      </c>
      <c r="O231" s="71"/>
      <c r="P231" s="71"/>
      <c r="Q231" s="71"/>
      <c r="R231" s="71"/>
      <c r="S231" s="71" t="s">
        <v>652</v>
      </c>
      <c r="T231" s="71" t="s">
        <v>629</v>
      </c>
      <c r="U231" s="71"/>
      <c r="V231" s="123" t="s">
        <v>629</v>
      </c>
      <c r="W231" s="59"/>
      <c r="X231" s="60"/>
      <c r="Y231" s="61"/>
      <c r="Z231" s="60"/>
      <c r="AA231" s="60"/>
      <c r="AB231" s="204"/>
      <c r="AC231" s="319">
        <f t="shared" si="150"/>
        <v>384</v>
      </c>
      <c r="AD231" s="594">
        <v>14</v>
      </c>
      <c r="AE231" s="594">
        <v>234</v>
      </c>
      <c r="AF231" s="594">
        <v>42</v>
      </c>
      <c r="AG231" s="594">
        <v>94</v>
      </c>
      <c r="AH231" s="594" t="s">
        <v>3</v>
      </c>
      <c r="AI231" s="594" t="s">
        <v>3</v>
      </c>
      <c r="AJ231" s="520" t="s">
        <v>3</v>
      </c>
      <c r="AK231" s="161">
        <f t="shared" si="153"/>
        <v>0</v>
      </c>
      <c r="AL231" s="174"/>
      <c r="AM231" s="181"/>
      <c r="AN231" s="719"/>
      <c r="AO231" s="643"/>
      <c r="AP231" s="663"/>
      <c r="AQ231" s="683"/>
    </row>
    <row r="232" spans="1:43" ht="18.600000000000001" customHeight="1">
      <c r="A232" s="1">
        <v>1</v>
      </c>
      <c r="B232" s="309" t="s">
        <v>43</v>
      </c>
      <c r="C232" s="310" t="s">
        <v>57</v>
      </c>
      <c r="D232" s="567" t="s">
        <v>687</v>
      </c>
      <c r="E232" s="567" t="s">
        <v>986</v>
      </c>
      <c r="F232" s="445" t="s">
        <v>69</v>
      </c>
      <c r="G232" s="699">
        <v>11301109</v>
      </c>
      <c r="H232" s="114"/>
      <c r="I232" s="115"/>
      <c r="J232" s="115"/>
      <c r="K232" s="115"/>
      <c r="L232" s="115"/>
      <c r="M232" s="116"/>
      <c r="N232" s="117"/>
      <c r="O232" s="118"/>
      <c r="P232" s="117"/>
      <c r="Q232" s="117"/>
      <c r="R232" s="117"/>
      <c r="S232" s="117"/>
      <c r="T232" s="117"/>
      <c r="U232" s="119"/>
      <c r="V232" s="120"/>
      <c r="W232" s="205"/>
      <c r="X232" s="56"/>
      <c r="Y232" s="57"/>
      <c r="Z232" s="58"/>
      <c r="AA232" s="58"/>
      <c r="AB232" s="202"/>
      <c r="AC232" s="311">
        <f t="shared" si="150"/>
        <v>344</v>
      </c>
      <c r="AD232" s="622">
        <v>18</v>
      </c>
      <c r="AE232" s="622">
        <v>326</v>
      </c>
      <c r="AF232" s="622"/>
      <c r="AG232" s="622"/>
      <c r="AH232" s="623"/>
      <c r="AI232" s="624"/>
      <c r="AJ232" s="155"/>
      <c r="AK232" s="160">
        <f t="shared" si="153"/>
        <v>0</v>
      </c>
      <c r="AL232" s="154"/>
      <c r="AM232" s="176"/>
      <c r="AN232" s="717"/>
      <c r="AO232" s="9"/>
      <c r="AP232" s="9"/>
      <c r="AQ232" s="683"/>
    </row>
    <row r="233" spans="1:43" ht="18" customHeight="1">
      <c r="A233" s="1">
        <v>2</v>
      </c>
      <c r="B233" s="337" t="str">
        <f t="shared" ref="B233:B234" si="172">B232</f>
        <v>区南部</v>
      </c>
      <c r="C233" s="437" t="str">
        <f t="shared" ref="C233:C234" si="173">C232</f>
        <v>大田区</v>
      </c>
      <c r="D233" s="297"/>
      <c r="E233" s="573"/>
      <c r="F233" s="367" t="s">
        <v>818</v>
      </c>
      <c r="G233" s="690"/>
      <c r="H233" s="109" t="s">
        <v>628</v>
      </c>
      <c r="I233" s="82"/>
      <c r="J233" s="82" t="s">
        <v>629</v>
      </c>
      <c r="K233" s="82"/>
      <c r="L233" s="82" t="s">
        <v>629</v>
      </c>
      <c r="M233" s="124" t="s">
        <v>629</v>
      </c>
      <c r="N233" s="82" t="s">
        <v>634</v>
      </c>
      <c r="O233" s="82"/>
      <c r="P233" s="82"/>
      <c r="Q233" s="82"/>
      <c r="R233" s="82"/>
      <c r="S233" s="82" t="s">
        <v>652</v>
      </c>
      <c r="T233" s="82" t="s">
        <v>629</v>
      </c>
      <c r="U233" s="82"/>
      <c r="V233" s="102" t="s">
        <v>629</v>
      </c>
      <c r="W233" s="53">
        <f>SUM(X233:AB233)</f>
        <v>344</v>
      </c>
      <c r="X233" s="54">
        <v>344</v>
      </c>
      <c r="Y233" s="55"/>
      <c r="Z233" s="54"/>
      <c r="AA233" s="54"/>
      <c r="AB233" s="203"/>
      <c r="AC233" s="318">
        <f t="shared" si="150"/>
        <v>344</v>
      </c>
      <c r="AD233" s="593">
        <v>18</v>
      </c>
      <c r="AE233" s="593">
        <v>326</v>
      </c>
      <c r="AF233" s="593"/>
      <c r="AG233" s="593"/>
      <c r="AH233" s="593"/>
      <c r="AI233" s="593"/>
      <c r="AJ233" s="601"/>
      <c r="AK233" s="160">
        <f t="shared" si="153"/>
        <v>47</v>
      </c>
      <c r="AL233" s="149">
        <v>20</v>
      </c>
      <c r="AM233" s="180">
        <v>27</v>
      </c>
      <c r="AN233" s="718"/>
      <c r="AO233" s="643"/>
      <c r="AP233" s="663"/>
      <c r="AQ233" s="683"/>
    </row>
    <row r="234" spans="1:43" ht="18.600000000000001" customHeight="1" thickBot="1">
      <c r="A234" s="1">
        <v>3</v>
      </c>
      <c r="B234" s="337" t="str">
        <f t="shared" si="172"/>
        <v>区南部</v>
      </c>
      <c r="C234" s="437" t="str">
        <f t="shared" si="173"/>
        <v>大田区</v>
      </c>
      <c r="D234" s="305"/>
      <c r="E234" s="632"/>
      <c r="F234" s="334" t="s">
        <v>69</v>
      </c>
      <c r="G234" s="690"/>
      <c r="H234" s="121" t="s">
        <v>628</v>
      </c>
      <c r="I234" s="71"/>
      <c r="J234" s="71" t="s">
        <v>629</v>
      </c>
      <c r="K234" s="71"/>
      <c r="L234" s="71" t="s">
        <v>629</v>
      </c>
      <c r="M234" s="122" t="s">
        <v>629</v>
      </c>
      <c r="N234" s="71" t="s">
        <v>634</v>
      </c>
      <c r="O234" s="71"/>
      <c r="P234" s="71"/>
      <c r="Q234" s="71"/>
      <c r="R234" s="71"/>
      <c r="S234" s="71" t="s">
        <v>652</v>
      </c>
      <c r="T234" s="71" t="s">
        <v>629</v>
      </c>
      <c r="U234" s="71"/>
      <c r="V234" s="123" t="s">
        <v>629</v>
      </c>
      <c r="W234" s="59"/>
      <c r="X234" s="60"/>
      <c r="Y234" s="61"/>
      <c r="Z234" s="60"/>
      <c r="AA234" s="60"/>
      <c r="AB234" s="204"/>
      <c r="AC234" s="319">
        <f t="shared" si="150"/>
        <v>344</v>
      </c>
      <c r="AD234" s="594">
        <v>18</v>
      </c>
      <c r="AE234" s="594">
        <v>326</v>
      </c>
      <c r="AF234" s="594" t="s">
        <v>3</v>
      </c>
      <c r="AG234" s="594" t="s">
        <v>3</v>
      </c>
      <c r="AH234" s="594" t="s">
        <v>3</v>
      </c>
      <c r="AI234" s="594" t="s">
        <v>3</v>
      </c>
      <c r="AJ234" s="520" t="s">
        <v>3</v>
      </c>
      <c r="AK234" s="161">
        <f t="shared" si="153"/>
        <v>0</v>
      </c>
      <c r="AL234" s="174"/>
      <c r="AM234" s="181"/>
      <c r="AN234" s="719"/>
      <c r="AO234" s="643"/>
      <c r="AP234" s="663"/>
      <c r="AQ234" s="683"/>
    </row>
    <row r="235" spans="1:43" ht="18.600000000000001" customHeight="1">
      <c r="A235" s="1">
        <v>1</v>
      </c>
      <c r="B235" s="309" t="s">
        <v>43</v>
      </c>
      <c r="C235" s="310" t="s">
        <v>57</v>
      </c>
      <c r="D235" s="567"/>
      <c r="E235" s="567" t="s">
        <v>917</v>
      </c>
      <c r="F235" s="445" t="s">
        <v>70</v>
      </c>
      <c r="G235" s="699">
        <v>11301110</v>
      </c>
      <c r="H235" s="114"/>
      <c r="I235" s="115"/>
      <c r="J235" s="115"/>
      <c r="K235" s="115"/>
      <c r="L235" s="115"/>
      <c r="M235" s="116"/>
      <c r="N235" s="117"/>
      <c r="O235" s="118"/>
      <c r="P235" s="117"/>
      <c r="Q235" s="117"/>
      <c r="R235" s="117"/>
      <c r="S235" s="117"/>
      <c r="T235" s="117"/>
      <c r="U235" s="119"/>
      <c r="V235" s="120"/>
      <c r="W235" s="205"/>
      <c r="X235" s="56"/>
      <c r="Y235" s="57"/>
      <c r="Z235" s="58"/>
      <c r="AA235" s="58"/>
      <c r="AB235" s="202"/>
      <c r="AC235" s="311">
        <f t="shared" si="150"/>
        <v>120</v>
      </c>
      <c r="AD235" s="622"/>
      <c r="AE235" s="622"/>
      <c r="AF235" s="622">
        <v>60</v>
      </c>
      <c r="AG235" s="622">
        <v>60</v>
      </c>
      <c r="AH235" s="623"/>
      <c r="AI235" s="624"/>
      <c r="AJ235" s="155"/>
      <c r="AK235" s="160">
        <f t="shared" si="153"/>
        <v>0</v>
      </c>
      <c r="AL235" s="154"/>
      <c r="AM235" s="176"/>
      <c r="AN235" s="717"/>
      <c r="AO235" s="9"/>
      <c r="AP235" s="9"/>
      <c r="AQ235" s="683"/>
    </row>
    <row r="236" spans="1:43" ht="18" customHeight="1">
      <c r="A236" s="1">
        <v>2</v>
      </c>
      <c r="B236" s="337" t="str">
        <f t="shared" ref="B236:B237" si="174">B235</f>
        <v>区南部</v>
      </c>
      <c r="C236" s="437" t="str">
        <f t="shared" ref="C236:C237" si="175">C235</f>
        <v>大田区</v>
      </c>
      <c r="D236" s="297"/>
      <c r="E236" s="573"/>
      <c r="F236" s="367" t="s">
        <v>70</v>
      </c>
      <c r="G236" s="690"/>
      <c r="H236" s="109"/>
      <c r="I236" s="82"/>
      <c r="J236" s="82"/>
      <c r="K236" s="82"/>
      <c r="L236" s="82"/>
      <c r="M236" s="124"/>
      <c r="N236" s="82"/>
      <c r="O236" s="82"/>
      <c r="P236" s="82"/>
      <c r="Q236" s="82"/>
      <c r="R236" s="82"/>
      <c r="S236" s="82"/>
      <c r="T236" s="82"/>
      <c r="U236" s="82" t="s">
        <v>629</v>
      </c>
      <c r="V236" s="102"/>
      <c r="W236" s="53">
        <f>SUM(X236:AB236)</f>
        <v>180</v>
      </c>
      <c r="X236" s="54"/>
      <c r="Y236" s="55">
        <v>180</v>
      </c>
      <c r="Z236" s="54"/>
      <c r="AA236" s="54"/>
      <c r="AB236" s="203"/>
      <c r="AC236" s="318">
        <f t="shared" si="150"/>
        <v>180</v>
      </c>
      <c r="AD236" s="593"/>
      <c r="AE236" s="593"/>
      <c r="AF236" s="593">
        <v>120</v>
      </c>
      <c r="AG236" s="593">
        <v>60</v>
      </c>
      <c r="AH236" s="593"/>
      <c r="AI236" s="593"/>
      <c r="AJ236" s="601"/>
      <c r="AK236" s="160">
        <f t="shared" si="153"/>
        <v>0</v>
      </c>
      <c r="AL236" s="149" t="s">
        <v>3</v>
      </c>
      <c r="AM236" s="180" t="s">
        <v>3</v>
      </c>
      <c r="AN236" s="718"/>
      <c r="AO236" s="643"/>
      <c r="AP236" s="663"/>
      <c r="AQ236" s="683"/>
    </row>
    <row r="237" spans="1:43" ht="18.600000000000001" customHeight="1" thickBot="1">
      <c r="A237" s="1">
        <v>3</v>
      </c>
      <c r="B237" s="337" t="str">
        <f t="shared" si="174"/>
        <v>区南部</v>
      </c>
      <c r="C237" s="437" t="str">
        <f t="shared" si="175"/>
        <v>大田区</v>
      </c>
      <c r="D237" s="305"/>
      <c r="E237" s="632"/>
      <c r="F237" s="334" t="s">
        <v>70</v>
      </c>
      <c r="G237" s="690"/>
      <c r="H237" s="121"/>
      <c r="I237" s="71"/>
      <c r="J237" s="71"/>
      <c r="K237" s="71"/>
      <c r="L237" s="71"/>
      <c r="M237" s="122"/>
      <c r="N237" s="71"/>
      <c r="O237" s="71"/>
      <c r="P237" s="71"/>
      <c r="Q237" s="71"/>
      <c r="R237" s="71"/>
      <c r="S237" s="71"/>
      <c r="T237" s="71"/>
      <c r="U237" s="32" t="s">
        <v>629</v>
      </c>
      <c r="V237" s="123"/>
      <c r="W237" s="59"/>
      <c r="X237" s="60"/>
      <c r="Y237" s="61"/>
      <c r="Z237" s="60"/>
      <c r="AA237" s="60"/>
      <c r="AB237" s="204"/>
      <c r="AC237" s="319">
        <f t="shared" si="150"/>
        <v>180</v>
      </c>
      <c r="AD237" s="594"/>
      <c r="AE237" s="594" t="s">
        <v>3</v>
      </c>
      <c r="AF237" s="594">
        <v>120</v>
      </c>
      <c r="AG237" s="594">
        <v>60</v>
      </c>
      <c r="AH237" s="594" t="s">
        <v>3</v>
      </c>
      <c r="AI237" s="594" t="s">
        <v>3</v>
      </c>
      <c r="AJ237" s="520" t="s">
        <v>3</v>
      </c>
      <c r="AK237" s="161">
        <f t="shared" si="153"/>
        <v>0</v>
      </c>
      <c r="AL237" s="174"/>
      <c r="AM237" s="181"/>
      <c r="AN237" s="719"/>
      <c r="AO237" s="643"/>
      <c r="AP237" s="663"/>
      <c r="AQ237" s="683"/>
    </row>
    <row r="238" spans="1:43" ht="18.600000000000001" customHeight="1">
      <c r="A238" s="1">
        <v>1</v>
      </c>
      <c r="B238" s="309" t="s">
        <v>43</v>
      </c>
      <c r="C238" s="310" t="s">
        <v>57</v>
      </c>
      <c r="D238" s="567"/>
      <c r="E238" s="567" t="s">
        <v>789</v>
      </c>
      <c r="F238" s="445" t="s">
        <v>1088</v>
      </c>
      <c r="G238" s="699" t="s">
        <v>1089</v>
      </c>
      <c r="H238" s="114"/>
      <c r="I238" s="115"/>
      <c r="J238" s="115"/>
      <c r="K238" s="115"/>
      <c r="L238" s="115"/>
      <c r="M238" s="116"/>
      <c r="N238" s="117"/>
      <c r="O238" s="118"/>
      <c r="P238" s="117"/>
      <c r="Q238" s="117"/>
      <c r="R238" s="117"/>
      <c r="S238" s="117"/>
      <c r="T238" s="117"/>
      <c r="U238" s="119"/>
      <c r="V238" s="120"/>
      <c r="W238" s="205"/>
      <c r="X238" s="56"/>
      <c r="Y238" s="57"/>
      <c r="Z238" s="58"/>
      <c r="AA238" s="58"/>
      <c r="AB238" s="202"/>
      <c r="AC238" s="311">
        <f t="shared" si="150"/>
        <v>22</v>
      </c>
      <c r="AD238" s="622"/>
      <c r="AE238" s="622">
        <v>22</v>
      </c>
      <c r="AF238" s="622"/>
      <c r="AG238" s="622"/>
      <c r="AH238" s="623"/>
      <c r="AI238" s="624"/>
      <c r="AJ238" s="600"/>
      <c r="AK238" s="160">
        <f t="shared" si="153"/>
        <v>0</v>
      </c>
      <c r="AL238" s="154"/>
      <c r="AM238" s="176"/>
      <c r="AN238" s="717"/>
      <c r="AO238" s="9"/>
      <c r="AP238" s="9"/>
      <c r="AQ238" s="683"/>
    </row>
    <row r="239" spans="1:43" ht="18" customHeight="1">
      <c r="A239" s="1">
        <v>2</v>
      </c>
      <c r="B239" s="337" t="str">
        <f t="shared" ref="B239:B240" si="176">B238</f>
        <v>区南部</v>
      </c>
      <c r="C239" s="437" t="str">
        <f t="shared" ref="C239:C240" si="177">C238</f>
        <v>大田区</v>
      </c>
      <c r="D239" s="297"/>
      <c r="E239" s="573"/>
      <c r="F239" s="367" t="s">
        <v>819</v>
      </c>
      <c r="G239" s="690"/>
      <c r="H239" s="109"/>
      <c r="I239" s="82"/>
      <c r="J239" s="82"/>
      <c r="K239" s="82"/>
      <c r="L239" s="82"/>
      <c r="M239" s="124"/>
      <c r="N239" s="82"/>
      <c r="O239" s="82"/>
      <c r="P239" s="82"/>
      <c r="Q239" s="82"/>
      <c r="R239" s="82"/>
      <c r="S239" s="82"/>
      <c r="T239" s="82"/>
      <c r="U239" s="82"/>
      <c r="V239" s="102"/>
      <c r="W239" s="53">
        <f>SUM(X239:AB239)</f>
        <v>22</v>
      </c>
      <c r="X239" s="54">
        <v>22</v>
      </c>
      <c r="Y239" s="55"/>
      <c r="Z239" s="54"/>
      <c r="AA239" s="54"/>
      <c r="AB239" s="203"/>
      <c r="AC239" s="318">
        <f t="shared" si="150"/>
        <v>22</v>
      </c>
      <c r="AD239" s="593"/>
      <c r="AE239" s="593">
        <v>22</v>
      </c>
      <c r="AF239" s="593"/>
      <c r="AG239" s="593"/>
      <c r="AH239" s="593"/>
      <c r="AI239" s="593"/>
      <c r="AJ239" s="601"/>
      <c r="AK239" s="160">
        <f t="shared" si="153"/>
        <v>0</v>
      </c>
      <c r="AL239" s="149" t="s">
        <v>3</v>
      </c>
      <c r="AM239" s="180" t="s">
        <v>3</v>
      </c>
      <c r="AN239" s="718"/>
      <c r="AO239" s="643"/>
      <c r="AP239" s="663">
        <v>1</v>
      </c>
      <c r="AQ239" s="683"/>
    </row>
    <row r="240" spans="1:43" ht="18.600000000000001" customHeight="1" thickBot="1">
      <c r="A240" s="1">
        <v>3</v>
      </c>
      <c r="B240" s="337" t="str">
        <f t="shared" si="176"/>
        <v>区南部</v>
      </c>
      <c r="C240" s="437" t="str">
        <f t="shared" si="177"/>
        <v>大田区</v>
      </c>
      <c r="D240" s="305"/>
      <c r="E240" s="632"/>
      <c r="F240" s="334" t="s">
        <v>71</v>
      </c>
      <c r="G240" s="690">
        <v>11301112</v>
      </c>
      <c r="H240" s="121"/>
      <c r="I240" s="71"/>
      <c r="J240" s="71"/>
      <c r="K240" s="71"/>
      <c r="L240" s="71"/>
      <c r="M240" s="122"/>
      <c r="N240" s="71"/>
      <c r="O240" s="71"/>
      <c r="P240" s="71"/>
      <c r="Q240" s="71"/>
      <c r="R240" s="71"/>
      <c r="S240" s="71"/>
      <c r="T240" s="71"/>
      <c r="U240" s="71"/>
      <c r="V240" s="123"/>
      <c r="W240" s="59"/>
      <c r="X240" s="60"/>
      <c r="Y240" s="61"/>
      <c r="Z240" s="60"/>
      <c r="AA240" s="60"/>
      <c r="AB240" s="204"/>
      <c r="AC240" s="319">
        <f t="shared" si="150"/>
        <v>22</v>
      </c>
      <c r="AD240" s="594"/>
      <c r="AE240" s="594">
        <v>22</v>
      </c>
      <c r="AF240" s="594" t="s">
        <v>3</v>
      </c>
      <c r="AG240" s="594" t="s">
        <v>3</v>
      </c>
      <c r="AH240" s="594" t="s">
        <v>3</v>
      </c>
      <c r="AI240" s="594" t="s">
        <v>3</v>
      </c>
      <c r="AJ240" s="520" t="s">
        <v>3</v>
      </c>
      <c r="AK240" s="161">
        <f t="shared" si="153"/>
        <v>0</v>
      </c>
      <c r="AL240" s="174"/>
      <c r="AM240" s="181"/>
      <c r="AN240" s="719"/>
      <c r="AO240" s="643"/>
      <c r="AP240" s="663"/>
      <c r="AQ240" s="683"/>
    </row>
    <row r="241" spans="1:44" ht="18.600000000000001" customHeight="1">
      <c r="A241" s="1">
        <v>1</v>
      </c>
      <c r="B241" s="309" t="s">
        <v>43</v>
      </c>
      <c r="C241" s="310" t="s">
        <v>57</v>
      </c>
      <c r="D241" s="567"/>
      <c r="E241" s="567" t="s">
        <v>1045</v>
      </c>
      <c r="F241" s="445" t="s">
        <v>1107</v>
      </c>
      <c r="G241" s="699">
        <v>11301112</v>
      </c>
      <c r="H241" s="114"/>
      <c r="I241" s="115"/>
      <c r="J241" s="115"/>
      <c r="K241" s="115"/>
      <c r="L241" s="115"/>
      <c r="M241" s="116"/>
      <c r="N241" s="117"/>
      <c r="O241" s="118"/>
      <c r="P241" s="117"/>
      <c r="Q241" s="117"/>
      <c r="R241" s="117"/>
      <c r="S241" s="117"/>
      <c r="T241" s="117"/>
      <c r="U241" s="119"/>
      <c r="V241" s="120"/>
      <c r="W241" s="205"/>
      <c r="X241" s="56"/>
      <c r="Y241" s="57"/>
      <c r="Z241" s="58"/>
      <c r="AA241" s="58"/>
      <c r="AB241" s="202"/>
      <c r="AC241" s="311">
        <f t="shared" si="150"/>
        <v>180</v>
      </c>
      <c r="AD241" s="622"/>
      <c r="AE241" s="622"/>
      <c r="AF241" s="622">
        <v>180</v>
      </c>
      <c r="AG241" s="622"/>
      <c r="AH241" s="623"/>
      <c r="AI241" s="624"/>
      <c r="AJ241" s="600"/>
      <c r="AK241" s="160">
        <f t="shared" si="153"/>
        <v>0</v>
      </c>
      <c r="AL241" s="154"/>
      <c r="AM241" s="176"/>
      <c r="AN241" s="717"/>
      <c r="AO241" s="9"/>
      <c r="AP241" s="9"/>
      <c r="AQ241" s="683"/>
    </row>
    <row r="242" spans="1:44" ht="18" customHeight="1">
      <c r="A242" s="1">
        <v>2</v>
      </c>
      <c r="B242" s="337" t="str">
        <f t="shared" ref="B242:B243" si="178">B241</f>
        <v>区南部</v>
      </c>
      <c r="C242" s="437" t="str">
        <f t="shared" ref="C242:C243" si="179">C241</f>
        <v>大田区</v>
      </c>
      <c r="D242" s="297"/>
      <c r="E242" s="573"/>
      <c r="F242" s="367" t="s">
        <v>820</v>
      </c>
      <c r="G242" s="690"/>
      <c r="H242" s="109"/>
      <c r="I242" s="82"/>
      <c r="J242" s="82"/>
      <c r="K242" s="82"/>
      <c r="L242" s="82"/>
      <c r="M242" s="82"/>
      <c r="N242" s="82"/>
      <c r="O242" s="82"/>
      <c r="P242" s="82"/>
      <c r="Q242" s="82"/>
      <c r="R242" s="82"/>
      <c r="S242" s="82"/>
      <c r="T242" s="82"/>
      <c r="U242" s="82"/>
      <c r="V242" s="102"/>
      <c r="W242" s="53">
        <f>SUM(X242:AB242)</f>
        <v>180</v>
      </c>
      <c r="X242" s="54"/>
      <c r="Y242" s="55">
        <v>180</v>
      </c>
      <c r="Z242" s="54"/>
      <c r="AA242" s="54"/>
      <c r="AB242" s="203"/>
      <c r="AC242" s="318">
        <f t="shared" si="150"/>
        <v>180</v>
      </c>
      <c r="AD242" s="593"/>
      <c r="AE242" s="593"/>
      <c r="AF242" s="593">
        <v>180</v>
      </c>
      <c r="AG242" s="593"/>
      <c r="AH242" s="593"/>
      <c r="AI242" s="593"/>
      <c r="AJ242" s="601"/>
      <c r="AK242" s="160">
        <f t="shared" si="153"/>
        <v>0</v>
      </c>
      <c r="AL242" s="149" t="s">
        <v>3</v>
      </c>
      <c r="AM242" s="180" t="s">
        <v>3</v>
      </c>
      <c r="AN242" s="718"/>
      <c r="AO242" s="643"/>
      <c r="AP242" s="663"/>
      <c r="AQ242" s="683">
        <v>1</v>
      </c>
    </row>
    <row r="243" spans="1:44" ht="18.600000000000001" customHeight="1" thickBot="1">
      <c r="A243" s="1">
        <v>3</v>
      </c>
      <c r="B243" s="337" t="str">
        <f t="shared" si="178"/>
        <v>区南部</v>
      </c>
      <c r="C243" s="437" t="str">
        <f t="shared" si="179"/>
        <v>大田区</v>
      </c>
      <c r="D243" s="305"/>
      <c r="E243" s="632"/>
      <c r="F243" s="334" t="s">
        <v>72</v>
      </c>
      <c r="G243" s="690"/>
      <c r="H243" s="121"/>
      <c r="I243" s="71"/>
      <c r="J243" s="71"/>
      <c r="K243" s="71"/>
      <c r="L243" s="71"/>
      <c r="M243" s="122"/>
      <c r="N243" s="71"/>
      <c r="O243" s="71"/>
      <c r="P243" s="71"/>
      <c r="Q243" s="71"/>
      <c r="R243" s="71"/>
      <c r="S243" s="71"/>
      <c r="T243" s="71"/>
      <c r="U243" s="71"/>
      <c r="V243" s="123"/>
      <c r="W243" s="59"/>
      <c r="X243" s="60"/>
      <c r="Y243" s="61"/>
      <c r="Z243" s="60"/>
      <c r="AA243" s="60"/>
      <c r="AB243" s="204"/>
      <c r="AC243" s="319">
        <f t="shared" si="150"/>
        <v>180</v>
      </c>
      <c r="AD243" s="594"/>
      <c r="AE243" s="594" t="s">
        <v>3</v>
      </c>
      <c r="AF243" s="594">
        <v>180</v>
      </c>
      <c r="AG243" s="594" t="s">
        <v>3</v>
      </c>
      <c r="AH243" s="594" t="s">
        <v>3</v>
      </c>
      <c r="AI243" s="594" t="s">
        <v>3</v>
      </c>
      <c r="AJ243" s="520" t="s">
        <v>3</v>
      </c>
      <c r="AK243" s="161">
        <f t="shared" si="153"/>
        <v>0</v>
      </c>
      <c r="AL243" s="174"/>
      <c r="AM243" s="181"/>
      <c r="AN243" s="719"/>
      <c r="AO243" s="643"/>
      <c r="AP243" s="663"/>
      <c r="AQ243" s="683"/>
    </row>
    <row r="244" spans="1:44" ht="18.600000000000001" customHeight="1">
      <c r="A244" s="1">
        <v>1</v>
      </c>
      <c r="B244" s="309" t="s">
        <v>43</v>
      </c>
      <c r="C244" s="310" t="s">
        <v>57</v>
      </c>
      <c r="D244" s="567"/>
      <c r="E244" s="567" t="s">
        <v>914</v>
      </c>
      <c r="F244" s="445" t="s">
        <v>73</v>
      </c>
      <c r="G244" s="699">
        <v>11301113</v>
      </c>
      <c r="H244" s="114"/>
      <c r="I244" s="115"/>
      <c r="J244" s="115"/>
      <c r="K244" s="115"/>
      <c r="L244" s="115"/>
      <c r="M244" s="116"/>
      <c r="N244" s="117"/>
      <c r="O244" s="118"/>
      <c r="P244" s="117"/>
      <c r="Q244" s="117"/>
      <c r="R244" s="117"/>
      <c r="S244" s="117"/>
      <c r="T244" s="117"/>
      <c r="U244" s="119"/>
      <c r="V244" s="120"/>
      <c r="W244" s="205"/>
      <c r="X244" s="56"/>
      <c r="Y244" s="57"/>
      <c r="Z244" s="58"/>
      <c r="AA244" s="58"/>
      <c r="AB244" s="202"/>
      <c r="AC244" s="311">
        <f>SUM(AD244:AJ244)</f>
        <v>144</v>
      </c>
      <c r="AD244" s="622"/>
      <c r="AE244" s="622">
        <v>95</v>
      </c>
      <c r="AF244" s="622"/>
      <c r="AG244" s="622">
        <v>49</v>
      </c>
      <c r="AH244" s="623"/>
      <c r="AI244" s="624"/>
      <c r="AJ244" s="155"/>
      <c r="AK244" s="160">
        <f t="shared" si="153"/>
        <v>0</v>
      </c>
      <c r="AL244" s="154"/>
      <c r="AM244" s="176"/>
      <c r="AN244" s="717"/>
      <c r="AO244" s="9"/>
      <c r="AP244" s="9"/>
      <c r="AQ244" s="683"/>
    </row>
    <row r="245" spans="1:44" ht="18" customHeight="1">
      <c r="A245" s="1">
        <v>2</v>
      </c>
      <c r="B245" s="337" t="str">
        <f t="shared" ref="B245:B246" si="180">B244</f>
        <v>区南部</v>
      </c>
      <c r="C245" s="437" t="str">
        <f t="shared" ref="C245:C246" si="181">C244</f>
        <v>大田区</v>
      </c>
      <c r="D245" s="297"/>
      <c r="E245" s="573"/>
      <c r="F245" s="367" t="s">
        <v>73</v>
      </c>
      <c r="G245" s="690"/>
      <c r="H245" s="109" t="s">
        <v>628</v>
      </c>
      <c r="I245" s="82"/>
      <c r="J245" s="82"/>
      <c r="K245" s="82"/>
      <c r="L245" s="82" t="s">
        <v>629</v>
      </c>
      <c r="M245" s="124" t="s">
        <v>629</v>
      </c>
      <c r="N245" s="82"/>
      <c r="O245" s="82"/>
      <c r="P245" s="82"/>
      <c r="Q245" s="82"/>
      <c r="R245" s="82"/>
      <c r="S245" s="82"/>
      <c r="T245" s="82"/>
      <c r="U245" s="82" t="s">
        <v>629</v>
      </c>
      <c r="V245" s="102"/>
      <c r="W245" s="53">
        <f>SUM(X245:AB245)</f>
        <v>144</v>
      </c>
      <c r="X245" s="54">
        <v>144</v>
      </c>
      <c r="Y245" s="55"/>
      <c r="Z245" s="54"/>
      <c r="AA245" s="54"/>
      <c r="AB245" s="203"/>
      <c r="AC245" s="748">
        <f>SUM(AD245:AJ245)</f>
        <v>144</v>
      </c>
      <c r="AD245" s="593"/>
      <c r="AE245" s="593">
        <v>91</v>
      </c>
      <c r="AF245" s="593"/>
      <c r="AG245" s="593">
        <v>53</v>
      </c>
      <c r="AH245" s="593"/>
      <c r="AI245" s="593"/>
      <c r="AJ245" s="601"/>
      <c r="AK245" s="160">
        <f t="shared" si="153"/>
        <v>12</v>
      </c>
      <c r="AL245" s="149">
        <v>4</v>
      </c>
      <c r="AM245" s="180">
        <v>8</v>
      </c>
      <c r="AN245" s="718"/>
      <c r="AO245" s="643"/>
      <c r="AP245" s="663"/>
      <c r="AQ245" s="683"/>
    </row>
    <row r="246" spans="1:44" ht="18.600000000000001" customHeight="1" thickBot="1">
      <c r="A246" s="1">
        <v>3</v>
      </c>
      <c r="B246" s="337" t="str">
        <f t="shared" si="180"/>
        <v>区南部</v>
      </c>
      <c r="C246" s="437" t="str">
        <f t="shared" si="181"/>
        <v>大田区</v>
      </c>
      <c r="D246" s="305"/>
      <c r="E246" s="632"/>
      <c r="F246" s="334" t="s">
        <v>73</v>
      </c>
      <c r="G246" s="690"/>
      <c r="H246" s="121" t="s">
        <v>628</v>
      </c>
      <c r="I246" s="71"/>
      <c r="J246" s="71"/>
      <c r="K246" s="71"/>
      <c r="L246" s="71" t="s">
        <v>629</v>
      </c>
      <c r="M246" s="122" t="s">
        <v>629</v>
      </c>
      <c r="N246" s="71"/>
      <c r="O246" s="71"/>
      <c r="P246" s="71"/>
      <c r="Q246" s="71"/>
      <c r="R246" s="71"/>
      <c r="S246" s="71"/>
      <c r="T246" s="71"/>
      <c r="U246" s="71" t="s">
        <v>629</v>
      </c>
      <c r="V246" s="123"/>
      <c r="W246" s="59"/>
      <c r="X246" s="60"/>
      <c r="Y246" s="61"/>
      <c r="Z246" s="60"/>
      <c r="AA246" s="60"/>
      <c r="AB246" s="204"/>
      <c r="AC246" s="319">
        <f t="shared" ref="AC246" si="182">SUM(AD246:AJ246)</f>
        <v>144</v>
      </c>
      <c r="AD246" s="594"/>
      <c r="AE246" s="594">
        <v>91</v>
      </c>
      <c r="AF246" s="594" t="s">
        <v>3</v>
      </c>
      <c r="AG246" s="594">
        <v>53</v>
      </c>
      <c r="AH246" s="594" t="s">
        <v>3</v>
      </c>
      <c r="AI246" s="594" t="s">
        <v>3</v>
      </c>
      <c r="AJ246" s="520" t="s">
        <v>3</v>
      </c>
      <c r="AK246" s="161">
        <f t="shared" si="153"/>
        <v>0</v>
      </c>
      <c r="AL246" s="174"/>
      <c r="AM246" s="181"/>
      <c r="AN246" s="719"/>
      <c r="AO246" s="643"/>
      <c r="AP246" s="663"/>
      <c r="AQ246" s="683"/>
    </row>
    <row r="247" spans="1:44" ht="18.600000000000001" customHeight="1">
      <c r="A247" s="1">
        <v>1</v>
      </c>
      <c r="B247" s="309" t="s">
        <v>43</v>
      </c>
      <c r="C247" s="310" t="s">
        <v>57</v>
      </c>
      <c r="D247" s="567"/>
      <c r="E247" s="567"/>
      <c r="F247" s="368" t="s">
        <v>74</v>
      </c>
      <c r="G247" s="699"/>
      <c r="H247" s="114"/>
      <c r="I247" s="115"/>
      <c r="J247" s="115"/>
      <c r="K247" s="115"/>
      <c r="L247" s="115"/>
      <c r="M247" s="116"/>
      <c r="N247" s="117"/>
      <c r="O247" s="118"/>
      <c r="P247" s="117"/>
      <c r="Q247" s="117"/>
      <c r="R247" s="117"/>
      <c r="S247" s="117"/>
      <c r="T247" s="117"/>
      <c r="U247" s="119"/>
      <c r="V247" s="120"/>
      <c r="W247" s="205"/>
      <c r="X247" s="56"/>
      <c r="Y247" s="57"/>
      <c r="Z247" s="58"/>
      <c r="AA247" s="58"/>
      <c r="AB247" s="202"/>
      <c r="AC247" s="311">
        <f t="shared" si="150"/>
        <v>0</v>
      </c>
      <c r="AD247" s="622"/>
      <c r="AE247" s="622"/>
      <c r="AF247" s="622"/>
      <c r="AG247" s="622"/>
      <c r="AH247" s="623"/>
      <c r="AI247" s="624"/>
      <c r="AJ247" s="600"/>
      <c r="AK247" s="160">
        <f t="shared" si="153"/>
        <v>0</v>
      </c>
      <c r="AL247" s="154"/>
      <c r="AM247" s="176"/>
      <c r="AN247" s="717"/>
      <c r="AO247" s="9"/>
      <c r="AP247" s="9"/>
      <c r="AQ247" s="683"/>
    </row>
    <row r="248" spans="1:44" ht="18" customHeight="1">
      <c r="A248" s="1">
        <v>2</v>
      </c>
      <c r="B248" s="337" t="str">
        <f t="shared" ref="B248:B249" si="183">B247</f>
        <v>区南部</v>
      </c>
      <c r="C248" s="437" t="str">
        <f t="shared" ref="C248:C249" si="184">C247</f>
        <v>大田区</v>
      </c>
      <c r="D248" s="297"/>
      <c r="E248" s="573"/>
      <c r="F248" s="367" t="s">
        <v>821</v>
      </c>
      <c r="G248" s="690"/>
      <c r="H248" s="109"/>
      <c r="I248" s="82"/>
      <c r="J248" s="82"/>
      <c r="K248" s="82"/>
      <c r="L248" s="82"/>
      <c r="M248" s="124" t="s">
        <v>629</v>
      </c>
      <c r="N248" s="82"/>
      <c r="O248" s="82"/>
      <c r="P248" s="82"/>
      <c r="Q248" s="82"/>
      <c r="R248" s="82"/>
      <c r="S248" s="82"/>
      <c r="T248" s="82"/>
      <c r="U248" s="82"/>
      <c r="V248" s="102"/>
      <c r="W248" s="53">
        <f>SUM(X248:AB248)</f>
        <v>70</v>
      </c>
      <c r="X248" s="54">
        <v>44</v>
      </c>
      <c r="Y248" s="55">
        <v>26</v>
      </c>
      <c r="Z248" s="54"/>
      <c r="AA248" s="54"/>
      <c r="AB248" s="203"/>
      <c r="AC248" s="318">
        <f t="shared" si="150"/>
        <v>0</v>
      </c>
      <c r="AD248" s="593"/>
      <c r="AE248" s="593"/>
      <c r="AF248" s="593"/>
      <c r="AG248" s="593"/>
      <c r="AH248" s="593"/>
      <c r="AI248" s="593"/>
      <c r="AJ248" s="601"/>
      <c r="AK248" s="160">
        <f t="shared" si="153"/>
        <v>0</v>
      </c>
      <c r="AL248" s="149" t="s">
        <v>3</v>
      </c>
      <c r="AM248" s="180" t="s">
        <v>3</v>
      </c>
      <c r="AN248" s="718"/>
      <c r="AO248" s="643"/>
      <c r="AP248" s="663"/>
      <c r="AQ248" s="683"/>
    </row>
    <row r="249" spans="1:44" ht="18.600000000000001" customHeight="1" thickBot="1">
      <c r="A249" s="1">
        <v>3</v>
      </c>
      <c r="B249" s="337" t="str">
        <f t="shared" si="183"/>
        <v>区南部</v>
      </c>
      <c r="C249" s="437" t="str">
        <f t="shared" si="184"/>
        <v>大田区</v>
      </c>
      <c r="D249" s="305"/>
      <c r="E249" s="632"/>
      <c r="F249" s="334" t="s">
        <v>74</v>
      </c>
      <c r="G249" s="690"/>
      <c r="H249" s="121"/>
      <c r="I249" s="71"/>
      <c r="J249" s="71"/>
      <c r="K249" s="71"/>
      <c r="L249" s="71"/>
      <c r="M249" s="32" t="s">
        <v>629</v>
      </c>
      <c r="N249" s="71"/>
      <c r="O249" s="71"/>
      <c r="P249" s="71"/>
      <c r="Q249" s="71"/>
      <c r="R249" s="71"/>
      <c r="S249" s="71"/>
      <c r="T249" s="71"/>
      <c r="U249" s="71"/>
      <c r="V249" s="123"/>
      <c r="W249" s="59"/>
      <c r="X249" s="60"/>
      <c r="Y249" s="61"/>
      <c r="Z249" s="60"/>
      <c r="AA249" s="60"/>
      <c r="AB249" s="204"/>
      <c r="AC249" s="319">
        <f t="shared" si="150"/>
        <v>0</v>
      </c>
      <c r="AD249" s="594"/>
      <c r="AE249" s="594"/>
      <c r="AF249" s="594" t="s">
        <v>3</v>
      </c>
      <c r="AG249" s="594" t="s">
        <v>3</v>
      </c>
      <c r="AH249" s="594" t="s">
        <v>3</v>
      </c>
      <c r="AI249" s="594" t="s">
        <v>3</v>
      </c>
      <c r="AJ249" s="520" t="s">
        <v>3</v>
      </c>
      <c r="AK249" s="161">
        <f t="shared" si="153"/>
        <v>0</v>
      </c>
      <c r="AL249" s="174"/>
      <c r="AM249" s="181"/>
      <c r="AN249" s="719"/>
      <c r="AO249" s="643"/>
      <c r="AP249" s="663"/>
      <c r="AQ249" s="683"/>
    </row>
    <row r="250" spans="1:44" ht="18.600000000000001" customHeight="1">
      <c r="A250" s="1">
        <v>1</v>
      </c>
      <c r="B250" s="309" t="s">
        <v>43</v>
      </c>
      <c r="C250" s="310" t="s">
        <v>57</v>
      </c>
      <c r="D250" s="567"/>
      <c r="E250" s="567" t="s">
        <v>998</v>
      </c>
      <c r="F250" s="445" t="s">
        <v>643</v>
      </c>
      <c r="G250" s="699">
        <v>11301115</v>
      </c>
      <c r="H250" s="114"/>
      <c r="I250" s="115"/>
      <c r="J250" s="115"/>
      <c r="K250" s="115"/>
      <c r="L250" s="115"/>
      <c r="M250" s="116"/>
      <c r="N250" s="117"/>
      <c r="O250" s="118"/>
      <c r="P250" s="117"/>
      <c r="Q250" s="117"/>
      <c r="R250" s="117"/>
      <c r="S250" s="117"/>
      <c r="T250" s="117"/>
      <c r="U250" s="119"/>
      <c r="V250" s="120"/>
      <c r="W250" s="205"/>
      <c r="X250" s="56"/>
      <c r="Y250" s="57"/>
      <c r="Z250" s="58"/>
      <c r="AA250" s="58"/>
      <c r="AB250" s="202"/>
      <c r="AC250" s="311">
        <f t="shared" si="150"/>
        <v>80</v>
      </c>
      <c r="AD250" s="622"/>
      <c r="AE250" s="622"/>
      <c r="AF250" s="622"/>
      <c r="AG250" s="622">
        <v>80</v>
      </c>
      <c r="AH250" s="623"/>
      <c r="AI250" s="624"/>
      <c r="AJ250" s="155"/>
      <c r="AK250" s="160">
        <f t="shared" si="153"/>
        <v>0</v>
      </c>
      <c r="AL250" s="154"/>
      <c r="AM250" s="176"/>
      <c r="AN250" s="717"/>
      <c r="AO250" s="9"/>
      <c r="AP250" s="9"/>
      <c r="AQ250" s="683"/>
    </row>
    <row r="251" spans="1:44" ht="18" customHeight="1">
      <c r="A251" s="1">
        <v>2</v>
      </c>
      <c r="B251" s="337" t="str">
        <f t="shared" ref="B251:B252" si="185">B250</f>
        <v>区南部</v>
      </c>
      <c r="C251" s="437" t="str">
        <f t="shared" ref="C251:C252" si="186">C250</f>
        <v>大田区</v>
      </c>
      <c r="D251" s="297"/>
      <c r="E251" s="573"/>
      <c r="F251" s="367" t="s">
        <v>822</v>
      </c>
      <c r="G251" s="690"/>
      <c r="H251" s="109"/>
      <c r="I251" s="82"/>
      <c r="J251" s="82"/>
      <c r="K251" s="82"/>
      <c r="L251" s="82"/>
      <c r="M251" s="124"/>
      <c r="N251" s="82"/>
      <c r="O251" s="82"/>
      <c r="P251" s="82"/>
      <c r="Q251" s="82"/>
      <c r="R251" s="82"/>
      <c r="S251" s="82"/>
      <c r="T251" s="82"/>
      <c r="U251" s="82"/>
      <c r="V251" s="102"/>
      <c r="W251" s="53">
        <f>SUM(X251:AB251)</f>
        <v>80</v>
      </c>
      <c r="X251" s="54"/>
      <c r="Y251" s="55">
        <v>80</v>
      </c>
      <c r="Z251" s="54"/>
      <c r="AA251" s="54"/>
      <c r="AB251" s="203"/>
      <c r="AC251" s="318">
        <f t="shared" si="150"/>
        <v>80</v>
      </c>
      <c r="AD251" s="593"/>
      <c r="AE251" s="593"/>
      <c r="AF251" s="593"/>
      <c r="AG251" s="593">
        <v>80</v>
      </c>
      <c r="AH251" s="593"/>
      <c r="AI251" s="593"/>
      <c r="AJ251" s="601"/>
      <c r="AK251" s="160">
        <f t="shared" si="153"/>
        <v>0</v>
      </c>
      <c r="AL251" s="149" t="s">
        <v>3</v>
      </c>
      <c r="AM251" s="180" t="s">
        <v>3</v>
      </c>
      <c r="AN251" s="718"/>
      <c r="AO251" s="643"/>
      <c r="AP251" s="663"/>
      <c r="AQ251" s="683"/>
    </row>
    <row r="252" spans="1:44" ht="18.600000000000001" customHeight="1" thickBot="1">
      <c r="A252" s="1">
        <v>3</v>
      </c>
      <c r="B252" s="337" t="str">
        <f t="shared" si="185"/>
        <v>区南部</v>
      </c>
      <c r="C252" s="437" t="str">
        <f t="shared" si="186"/>
        <v>大田区</v>
      </c>
      <c r="D252" s="305"/>
      <c r="E252" s="632"/>
      <c r="F252" s="334" t="s">
        <v>643</v>
      </c>
      <c r="G252" s="690"/>
      <c r="H252" s="121"/>
      <c r="I252" s="71"/>
      <c r="J252" s="71"/>
      <c r="K252" s="71"/>
      <c r="L252" s="71"/>
      <c r="M252" s="122"/>
      <c r="N252" s="71"/>
      <c r="O252" s="71"/>
      <c r="P252" s="71"/>
      <c r="Q252" s="71"/>
      <c r="R252" s="71"/>
      <c r="S252" s="71"/>
      <c r="T252" s="71"/>
      <c r="U252" s="71"/>
      <c r="V252" s="123"/>
      <c r="W252" s="59"/>
      <c r="X252" s="60"/>
      <c r="Y252" s="61"/>
      <c r="Z252" s="60"/>
      <c r="AA252" s="60"/>
      <c r="AB252" s="204"/>
      <c r="AC252" s="319">
        <f t="shared" si="150"/>
        <v>80</v>
      </c>
      <c r="AD252" s="594"/>
      <c r="AE252" s="594" t="s">
        <v>3</v>
      </c>
      <c r="AF252" s="594" t="s">
        <v>3</v>
      </c>
      <c r="AG252" s="594">
        <v>80</v>
      </c>
      <c r="AH252" s="594" t="s">
        <v>3</v>
      </c>
      <c r="AI252" s="594" t="s">
        <v>3</v>
      </c>
      <c r="AJ252" s="520" t="s">
        <v>3</v>
      </c>
      <c r="AK252" s="161">
        <f t="shared" si="153"/>
        <v>0</v>
      </c>
      <c r="AL252" s="174"/>
      <c r="AM252" s="181"/>
      <c r="AN252" s="719"/>
      <c r="AO252" s="643"/>
      <c r="AP252" s="663"/>
      <c r="AQ252" s="683"/>
    </row>
    <row r="253" spans="1:44" ht="18.600000000000001" customHeight="1">
      <c r="A253" s="1">
        <v>1</v>
      </c>
      <c r="B253" s="309" t="s">
        <v>43</v>
      </c>
      <c r="C253" s="310" t="s">
        <v>57</v>
      </c>
      <c r="D253" s="567"/>
      <c r="E253" s="567"/>
      <c r="F253" s="368" t="s">
        <v>75</v>
      </c>
      <c r="G253" s="699"/>
      <c r="H253" s="114"/>
      <c r="I253" s="115"/>
      <c r="J253" s="115"/>
      <c r="K253" s="115"/>
      <c r="L253" s="115"/>
      <c r="M253" s="116"/>
      <c r="N253" s="117"/>
      <c r="O253" s="118"/>
      <c r="P253" s="117"/>
      <c r="Q253" s="117"/>
      <c r="R253" s="117"/>
      <c r="S253" s="117"/>
      <c r="T253" s="117"/>
      <c r="U253" s="119"/>
      <c r="V253" s="120"/>
      <c r="W253" s="205"/>
      <c r="X253" s="56"/>
      <c r="Y253" s="57"/>
      <c r="Z253" s="58"/>
      <c r="AA253" s="58"/>
      <c r="AB253" s="202"/>
      <c r="AC253" s="311">
        <f t="shared" si="150"/>
        <v>0</v>
      </c>
      <c r="AD253" s="622"/>
      <c r="AE253" s="622"/>
      <c r="AF253" s="622"/>
      <c r="AG253" s="622"/>
      <c r="AH253" s="623"/>
      <c r="AI253" s="624"/>
      <c r="AJ253" s="600"/>
      <c r="AK253" s="160">
        <f t="shared" si="153"/>
        <v>0</v>
      </c>
      <c r="AL253" s="154"/>
      <c r="AM253" s="176"/>
      <c r="AN253" s="717"/>
      <c r="AO253" s="9"/>
      <c r="AP253" s="9"/>
      <c r="AQ253" s="683"/>
    </row>
    <row r="254" spans="1:44" ht="18" customHeight="1">
      <c r="A254" s="1">
        <v>2</v>
      </c>
      <c r="B254" s="337" t="str">
        <f t="shared" ref="B254:B255" si="187">B253</f>
        <v>区南部</v>
      </c>
      <c r="C254" s="437" t="str">
        <f t="shared" ref="C254:C255" si="188">C253</f>
        <v>大田区</v>
      </c>
      <c r="D254" s="297"/>
      <c r="E254" s="573"/>
      <c r="F254" s="367" t="s">
        <v>823</v>
      </c>
      <c r="G254" s="690"/>
      <c r="H254" s="109" t="s">
        <v>628</v>
      </c>
      <c r="I254" s="82"/>
      <c r="J254" s="82"/>
      <c r="K254" s="82"/>
      <c r="L254" s="82" t="s">
        <v>629</v>
      </c>
      <c r="M254" s="124" t="s">
        <v>629</v>
      </c>
      <c r="N254" s="82" t="s">
        <v>630</v>
      </c>
      <c r="O254" s="82"/>
      <c r="P254" s="82"/>
      <c r="Q254" s="82"/>
      <c r="R254" s="82"/>
      <c r="S254" s="82"/>
      <c r="T254" s="82"/>
      <c r="U254" s="82" t="s">
        <v>629</v>
      </c>
      <c r="V254" s="102"/>
      <c r="W254" s="53">
        <f>SUM(X254:AB254)</f>
        <v>189</v>
      </c>
      <c r="X254" s="54">
        <v>189</v>
      </c>
      <c r="Y254" s="55"/>
      <c r="Z254" s="54"/>
      <c r="AA254" s="54"/>
      <c r="AB254" s="203"/>
      <c r="AC254" s="318">
        <f t="shared" si="150"/>
        <v>0</v>
      </c>
      <c r="AD254" s="593"/>
      <c r="AE254" s="593"/>
      <c r="AF254" s="593"/>
      <c r="AG254" s="593"/>
      <c r="AH254" s="593"/>
      <c r="AI254" s="593"/>
      <c r="AJ254" s="601"/>
      <c r="AK254" s="160">
        <f t="shared" si="153"/>
        <v>0</v>
      </c>
      <c r="AL254" s="149" t="s">
        <v>3</v>
      </c>
      <c r="AM254" s="180" t="s">
        <v>3</v>
      </c>
      <c r="AN254" s="718"/>
      <c r="AO254" s="643"/>
      <c r="AP254" s="663"/>
      <c r="AQ254" s="683"/>
    </row>
    <row r="255" spans="1:44" ht="18.600000000000001" customHeight="1" thickBot="1">
      <c r="A255" s="1">
        <v>3</v>
      </c>
      <c r="B255" s="337" t="str">
        <f t="shared" si="187"/>
        <v>区南部</v>
      </c>
      <c r="C255" s="437" t="str">
        <f t="shared" si="188"/>
        <v>大田区</v>
      </c>
      <c r="D255" s="305"/>
      <c r="E255" s="632"/>
      <c r="F255" s="334" t="s">
        <v>75</v>
      </c>
      <c r="G255" s="690"/>
      <c r="H255" s="121" t="s">
        <v>628</v>
      </c>
      <c r="I255" s="71"/>
      <c r="J255" s="71"/>
      <c r="K255" s="71"/>
      <c r="L255" s="71" t="s">
        <v>629</v>
      </c>
      <c r="M255" s="122" t="s">
        <v>629</v>
      </c>
      <c r="N255" s="71" t="s">
        <v>630</v>
      </c>
      <c r="O255" s="71"/>
      <c r="P255" s="71"/>
      <c r="Q255" s="71"/>
      <c r="R255" s="71"/>
      <c r="S255" s="71"/>
      <c r="T255" s="71"/>
      <c r="U255" s="71" t="s">
        <v>629</v>
      </c>
      <c r="V255" s="123"/>
      <c r="W255" s="59"/>
      <c r="X255" s="60"/>
      <c r="Y255" s="61"/>
      <c r="Z255" s="60"/>
      <c r="AA255" s="60"/>
      <c r="AB255" s="204"/>
      <c r="AC255" s="319">
        <f t="shared" si="150"/>
        <v>0</v>
      </c>
      <c r="AD255" s="594"/>
      <c r="AE255" s="594"/>
      <c r="AF255" s="594"/>
      <c r="AG255" s="594" t="s">
        <v>3</v>
      </c>
      <c r="AH255" s="594" t="s">
        <v>3</v>
      </c>
      <c r="AI255" s="594" t="s">
        <v>3</v>
      </c>
      <c r="AJ255" s="520" t="s">
        <v>3</v>
      </c>
      <c r="AK255" s="161">
        <f t="shared" si="153"/>
        <v>0</v>
      </c>
      <c r="AL255" s="174"/>
      <c r="AM255" s="181"/>
      <c r="AN255" s="719"/>
      <c r="AO255" s="643"/>
      <c r="AP255" s="663"/>
      <c r="AQ255" s="683"/>
    </row>
    <row r="256" spans="1:44" ht="18.600000000000001" customHeight="1">
      <c r="A256" s="1">
        <v>1</v>
      </c>
      <c r="B256" s="309" t="s">
        <v>43</v>
      </c>
      <c r="C256" s="310" t="s">
        <v>57</v>
      </c>
      <c r="D256" s="567" t="s">
        <v>687</v>
      </c>
      <c r="E256" s="567" t="s">
        <v>1022</v>
      </c>
      <c r="F256" s="733" t="s">
        <v>1213</v>
      </c>
      <c r="G256" s="699" t="s">
        <v>904</v>
      </c>
      <c r="H256" s="114"/>
      <c r="I256" s="115"/>
      <c r="J256" s="115"/>
      <c r="K256" s="115"/>
      <c r="L256" s="115"/>
      <c r="M256" s="116"/>
      <c r="N256" s="117"/>
      <c r="O256" s="118"/>
      <c r="P256" s="117"/>
      <c r="Q256" s="117"/>
      <c r="R256" s="117"/>
      <c r="S256" s="117"/>
      <c r="T256" s="117"/>
      <c r="U256" s="119"/>
      <c r="V256" s="120"/>
      <c r="W256" s="205"/>
      <c r="X256" s="56"/>
      <c r="Y256" s="57"/>
      <c r="Z256" s="58"/>
      <c r="AA256" s="58"/>
      <c r="AB256" s="202"/>
      <c r="AC256" s="311">
        <f t="shared" si="150"/>
        <v>476</v>
      </c>
      <c r="AD256" s="622">
        <v>12</v>
      </c>
      <c r="AE256" s="622">
        <v>416</v>
      </c>
      <c r="AF256" s="622">
        <v>48</v>
      </c>
      <c r="AG256" s="622"/>
      <c r="AH256" s="623"/>
      <c r="AI256" s="624"/>
      <c r="AJ256" s="155"/>
      <c r="AK256" s="160">
        <f t="shared" si="153"/>
        <v>0</v>
      </c>
      <c r="AL256" s="154"/>
      <c r="AM256" s="176"/>
      <c r="AN256" s="789" t="s">
        <v>1248</v>
      </c>
      <c r="AO256" s="9"/>
      <c r="AP256" s="9"/>
      <c r="AQ256" s="683"/>
      <c r="AR256" s="1">
        <v>2</v>
      </c>
    </row>
    <row r="257" spans="1:43" ht="18" customHeight="1">
      <c r="A257" s="1">
        <v>2</v>
      </c>
      <c r="B257" s="337" t="str">
        <f t="shared" ref="B257:B258" si="189">B256</f>
        <v>区南部</v>
      </c>
      <c r="C257" s="437" t="str">
        <f t="shared" ref="C257:C258" si="190">C256</f>
        <v>大田区</v>
      </c>
      <c r="D257" s="297"/>
      <c r="E257" s="573"/>
      <c r="F257" s="367" t="s">
        <v>1069</v>
      </c>
      <c r="G257" s="690"/>
      <c r="H257" s="109" t="s">
        <v>628</v>
      </c>
      <c r="I257" s="82"/>
      <c r="J257" s="82" t="s">
        <v>629</v>
      </c>
      <c r="K257" s="82"/>
      <c r="L257" s="82" t="s">
        <v>629</v>
      </c>
      <c r="M257" s="124" t="s">
        <v>629</v>
      </c>
      <c r="N257" s="82" t="s">
        <v>634</v>
      </c>
      <c r="O257" s="82"/>
      <c r="P257" s="82" t="s">
        <v>636</v>
      </c>
      <c r="Q257" s="82"/>
      <c r="R257" s="82"/>
      <c r="S257" s="82" t="s">
        <v>652</v>
      </c>
      <c r="T257" s="82"/>
      <c r="U257" s="82"/>
      <c r="V257" s="102" t="s">
        <v>629</v>
      </c>
      <c r="W257" s="53">
        <f>SUM(X257:AB257)</f>
        <v>461</v>
      </c>
      <c r="X257" s="54">
        <v>411</v>
      </c>
      <c r="Y257" s="55"/>
      <c r="Z257" s="54">
        <v>30</v>
      </c>
      <c r="AA257" s="54"/>
      <c r="AB257" s="203">
        <v>20</v>
      </c>
      <c r="AC257" s="318">
        <f t="shared" si="150"/>
        <v>411</v>
      </c>
      <c r="AD257" s="593">
        <v>6</v>
      </c>
      <c r="AE257" s="593">
        <v>357</v>
      </c>
      <c r="AF257" s="593">
        <v>48</v>
      </c>
      <c r="AG257" s="593"/>
      <c r="AH257" s="593"/>
      <c r="AI257" s="593"/>
      <c r="AJ257" s="601"/>
      <c r="AK257" s="554">
        <f>SUM(AL257:AM257)</f>
        <v>321</v>
      </c>
      <c r="AL257" s="149">
        <v>246</v>
      </c>
      <c r="AM257" s="180">
        <v>75</v>
      </c>
      <c r="AN257" s="790"/>
      <c r="AO257" s="643"/>
      <c r="AP257" s="663"/>
      <c r="AQ257" s="683"/>
    </row>
    <row r="258" spans="1:43" ht="18.600000000000001" customHeight="1" thickBot="1">
      <c r="A258" s="1">
        <v>3</v>
      </c>
      <c r="B258" s="337" t="str">
        <f t="shared" si="189"/>
        <v>区南部</v>
      </c>
      <c r="C258" s="437" t="str">
        <f t="shared" si="190"/>
        <v>大田区</v>
      </c>
      <c r="D258" s="305"/>
      <c r="E258" s="632"/>
      <c r="F258" s="334" t="s">
        <v>1069</v>
      </c>
      <c r="G258" s="690"/>
      <c r="H258" s="121" t="s">
        <v>628</v>
      </c>
      <c r="I258" s="71"/>
      <c r="J258" s="71" t="s">
        <v>629</v>
      </c>
      <c r="K258" s="71"/>
      <c r="L258" s="71" t="s">
        <v>629</v>
      </c>
      <c r="M258" s="122" t="s">
        <v>629</v>
      </c>
      <c r="N258" s="71" t="s">
        <v>634</v>
      </c>
      <c r="O258" s="71"/>
      <c r="P258" s="71" t="s">
        <v>636</v>
      </c>
      <c r="Q258" s="71"/>
      <c r="R258" s="71"/>
      <c r="S258" s="71" t="s">
        <v>652</v>
      </c>
      <c r="T258" s="71"/>
      <c r="U258" s="71"/>
      <c r="V258" s="123" t="s">
        <v>629</v>
      </c>
      <c r="W258" s="59"/>
      <c r="X258" s="60"/>
      <c r="Y258" s="61"/>
      <c r="Z258" s="60"/>
      <c r="AA258" s="60"/>
      <c r="AB258" s="204"/>
      <c r="AC258" s="319">
        <f>SUM(AD258:AJ258)</f>
        <v>411</v>
      </c>
      <c r="AD258" s="594">
        <v>12</v>
      </c>
      <c r="AE258" s="594">
        <v>399</v>
      </c>
      <c r="AF258" s="594">
        <v>0</v>
      </c>
      <c r="AG258" s="594" t="s">
        <v>3</v>
      </c>
      <c r="AH258" s="594" t="s">
        <v>3</v>
      </c>
      <c r="AI258" s="594" t="s">
        <v>3</v>
      </c>
      <c r="AJ258" s="520" t="s">
        <v>3</v>
      </c>
      <c r="AK258" s="161">
        <f t="shared" si="153"/>
        <v>0</v>
      </c>
      <c r="AL258" s="174"/>
      <c r="AM258" s="181"/>
      <c r="AN258" s="791"/>
      <c r="AO258" s="643"/>
      <c r="AP258" s="663"/>
      <c r="AQ258" s="683"/>
    </row>
    <row r="259" spans="1:43" ht="18.600000000000001" customHeight="1">
      <c r="A259" s="1">
        <v>1</v>
      </c>
      <c r="B259" s="309" t="s">
        <v>43</v>
      </c>
      <c r="C259" s="310" t="s">
        <v>57</v>
      </c>
      <c r="D259" s="567"/>
      <c r="E259" s="567" t="s">
        <v>980</v>
      </c>
      <c r="F259" s="445" t="s">
        <v>76</v>
      </c>
      <c r="G259" s="699">
        <v>11301118</v>
      </c>
      <c r="H259" s="114"/>
      <c r="I259" s="115"/>
      <c r="J259" s="115"/>
      <c r="K259" s="115"/>
      <c r="L259" s="115"/>
      <c r="M259" s="116"/>
      <c r="N259" s="117"/>
      <c r="O259" s="118"/>
      <c r="P259" s="117"/>
      <c r="Q259" s="117"/>
      <c r="R259" s="117"/>
      <c r="S259" s="117"/>
      <c r="T259" s="117"/>
      <c r="U259" s="119"/>
      <c r="V259" s="120"/>
      <c r="W259" s="205"/>
      <c r="X259" s="56"/>
      <c r="Y259" s="57"/>
      <c r="Z259" s="58"/>
      <c r="AA259" s="58"/>
      <c r="AB259" s="202"/>
      <c r="AC259" s="311">
        <f t="shared" si="150"/>
        <v>60</v>
      </c>
      <c r="AD259" s="622"/>
      <c r="AE259" s="622"/>
      <c r="AF259" s="622">
        <v>25</v>
      </c>
      <c r="AG259" s="622">
        <v>35</v>
      </c>
      <c r="AH259" s="623"/>
      <c r="AI259" s="624"/>
      <c r="AJ259" s="155"/>
      <c r="AK259" s="160">
        <f t="shared" si="153"/>
        <v>0</v>
      </c>
      <c r="AL259" s="154"/>
      <c r="AM259" s="176"/>
      <c r="AN259" s="717"/>
      <c r="AO259" s="9"/>
      <c r="AP259" s="9"/>
      <c r="AQ259" s="683"/>
    </row>
    <row r="260" spans="1:43" ht="18" customHeight="1">
      <c r="A260" s="1">
        <v>2</v>
      </c>
      <c r="B260" s="337" t="str">
        <f t="shared" ref="B260:B261" si="191">B259</f>
        <v>区南部</v>
      </c>
      <c r="C260" s="437" t="str">
        <f t="shared" ref="C260:C261" si="192">C259</f>
        <v>大田区</v>
      </c>
      <c r="D260" s="297"/>
      <c r="E260" s="573"/>
      <c r="F260" s="367" t="s">
        <v>824</v>
      </c>
      <c r="G260" s="690"/>
      <c r="H260" s="109"/>
      <c r="I260" s="82"/>
      <c r="J260" s="82"/>
      <c r="K260" s="82"/>
      <c r="L260" s="82"/>
      <c r="M260" s="124"/>
      <c r="N260" s="82"/>
      <c r="O260" s="82"/>
      <c r="P260" s="82"/>
      <c r="Q260" s="82"/>
      <c r="R260" s="82"/>
      <c r="S260" s="82"/>
      <c r="T260" s="82"/>
      <c r="U260" s="82" t="s">
        <v>629</v>
      </c>
      <c r="V260" s="102"/>
      <c r="W260" s="53">
        <f>SUM(X260:AB260)</f>
        <v>65</v>
      </c>
      <c r="X260" s="54">
        <v>30</v>
      </c>
      <c r="Y260" s="55">
        <v>35</v>
      </c>
      <c r="Z260" s="54"/>
      <c r="AA260" s="54"/>
      <c r="AB260" s="203"/>
      <c r="AC260" s="318">
        <f t="shared" si="150"/>
        <v>65</v>
      </c>
      <c r="AD260" s="593"/>
      <c r="AE260" s="593"/>
      <c r="AF260" s="593">
        <v>30</v>
      </c>
      <c r="AG260" s="593">
        <v>35</v>
      </c>
      <c r="AH260" s="593"/>
      <c r="AI260" s="593"/>
      <c r="AJ260" s="601"/>
      <c r="AK260" s="160">
        <f t="shared" si="153"/>
        <v>0</v>
      </c>
      <c r="AL260" s="149" t="s">
        <v>3</v>
      </c>
      <c r="AM260" s="180" t="s">
        <v>3</v>
      </c>
      <c r="AN260" s="718"/>
      <c r="AO260" s="643"/>
      <c r="AP260" s="663"/>
      <c r="AQ260" s="683"/>
    </row>
    <row r="261" spans="1:43" ht="18.600000000000001" customHeight="1" thickBot="1">
      <c r="A261" s="1">
        <v>3</v>
      </c>
      <c r="B261" s="337" t="str">
        <f t="shared" si="191"/>
        <v>区南部</v>
      </c>
      <c r="C261" s="437" t="str">
        <f t="shared" si="192"/>
        <v>大田区</v>
      </c>
      <c r="D261" s="305"/>
      <c r="E261" s="632"/>
      <c r="F261" s="334" t="s">
        <v>76</v>
      </c>
      <c r="G261" s="690"/>
      <c r="H261" s="121"/>
      <c r="I261" s="71"/>
      <c r="J261" s="71"/>
      <c r="K261" s="71"/>
      <c r="L261" s="71"/>
      <c r="M261" s="122"/>
      <c r="N261" s="71"/>
      <c r="O261" s="71"/>
      <c r="P261" s="71"/>
      <c r="Q261" s="71"/>
      <c r="R261" s="71"/>
      <c r="S261" s="71"/>
      <c r="T261" s="71"/>
      <c r="U261" s="32" t="s">
        <v>629</v>
      </c>
      <c r="V261" s="123"/>
      <c r="W261" s="59"/>
      <c r="X261" s="60"/>
      <c r="Y261" s="61"/>
      <c r="Z261" s="60"/>
      <c r="AA261" s="60"/>
      <c r="AB261" s="204"/>
      <c r="AC261" s="319">
        <f t="shared" si="150"/>
        <v>65</v>
      </c>
      <c r="AD261" s="594"/>
      <c r="AE261" s="594" t="s">
        <v>3</v>
      </c>
      <c r="AF261" s="594">
        <v>30</v>
      </c>
      <c r="AG261" s="594">
        <v>35</v>
      </c>
      <c r="AH261" s="594" t="s">
        <v>3</v>
      </c>
      <c r="AI261" s="594" t="s">
        <v>3</v>
      </c>
      <c r="AJ261" s="520" t="s">
        <v>3</v>
      </c>
      <c r="AK261" s="161">
        <f t="shared" si="153"/>
        <v>0</v>
      </c>
      <c r="AL261" s="174"/>
      <c r="AM261" s="181"/>
      <c r="AN261" s="719"/>
      <c r="AO261" s="643"/>
      <c r="AP261" s="663"/>
      <c r="AQ261" s="683"/>
    </row>
    <row r="262" spans="1:43" ht="18.600000000000001" customHeight="1">
      <c r="A262" s="1">
        <v>1</v>
      </c>
      <c r="B262" s="309" t="s">
        <v>43</v>
      </c>
      <c r="C262" s="310" t="s">
        <v>57</v>
      </c>
      <c r="D262" s="567"/>
      <c r="E262" s="567" t="s">
        <v>914</v>
      </c>
      <c r="F262" s="445" t="s">
        <v>644</v>
      </c>
      <c r="G262" s="699" t="s">
        <v>869</v>
      </c>
      <c r="H262" s="114"/>
      <c r="I262" s="115"/>
      <c r="J262" s="115"/>
      <c r="K262" s="115"/>
      <c r="L262" s="115"/>
      <c r="M262" s="116"/>
      <c r="N262" s="117"/>
      <c r="O262" s="118"/>
      <c r="P262" s="117"/>
      <c r="Q262" s="117"/>
      <c r="R262" s="117"/>
      <c r="S262" s="117"/>
      <c r="T262" s="117"/>
      <c r="U262" s="119"/>
      <c r="V262" s="120"/>
      <c r="W262" s="205"/>
      <c r="X262" s="56"/>
      <c r="Y262" s="57"/>
      <c r="Z262" s="58"/>
      <c r="AA262" s="58"/>
      <c r="AB262" s="202"/>
      <c r="AC262" s="311">
        <f t="shared" si="150"/>
        <v>284</v>
      </c>
      <c r="AD262" s="622">
        <v>6</v>
      </c>
      <c r="AE262" s="622">
        <f>284-6-38</f>
        <v>240</v>
      </c>
      <c r="AF262" s="622"/>
      <c r="AG262" s="622"/>
      <c r="AH262" s="623">
        <v>38</v>
      </c>
      <c r="AI262" s="624"/>
      <c r="AJ262" s="155"/>
      <c r="AK262" s="160">
        <f>SUM(AL262:AM262)</f>
        <v>0</v>
      </c>
      <c r="AL262" s="154"/>
      <c r="AM262" s="176"/>
      <c r="AN262" s="717"/>
      <c r="AO262" s="9"/>
      <c r="AP262" s="9"/>
      <c r="AQ262" s="683"/>
    </row>
    <row r="263" spans="1:43" ht="18" customHeight="1">
      <c r="A263" s="1">
        <v>2</v>
      </c>
      <c r="B263" s="337" t="str">
        <f t="shared" ref="B263:B264" si="193">B262</f>
        <v>区南部</v>
      </c>
      <c r="C263" s="437" t="str">
        <f t="shared" ref="C263:C264" si="194">C262</f>
        <v>大田区</v>
      </c>
      <c r="D263" s="297"/>
      <c r="E263" s="573"/>
      <c r="F263" s="367" t="s">
        <v>644</v>
      </c>
      <c r="G263" s="690"/>
      <c r="H263" s="109" t="s">
        <v>628</v>
      </c>
      <c r="I263" s="82"/>
      <c r="J263" s="82"/>
      <c r="K263" s="82"/>
      <c r="L263" s="82" t="s">
        <v>629</v>
      </c>
      <c r="M263" s="124" t="s">
        <v>629</v>
      </c>
      <c r="N263" s="82" t="s">
        <v>916</v>
      </c>
      <c r="O263" s="82"/>
      <c r="P263" s="82"/>
      <c r="Q263" s="82"/>
      <c r="R263" s="82"/>
      <c r="S263" s="82" t="s">
        <v>652</v>
      </c>
      <c r="T263" s="82"/>
      <c r="U263" s="82"/>
      <c r="V263" s="102" t="s">
        <v>629</v>
      </c>
      <c r="W263" s="53">
        <f>SUM(X263:AB263)</f>
        <v>290</v>
      </c>
      <c r="X263" s="54">
        <v>290</v>
      </c>
      <c r="Y263" s="55"/>
      <c r="Z263" s="54"/>
      <c r="AA263" s="54"/>
      <c r="AB263" s="203"/>
      <c r="AC263" s="318">
        <f t="shared" si="150"/>
        <v>290</v>
      </c>
      <c r="AD263" s="593">
        <v>30</v>
      </c>
      <c r="AE263" s="593">
        <v>260</v>
      </c>
      <c r="AF263" s="593"/>
      <c r="AG263" s="593"/>
      <c r="AH263" s="593"/>
      <c r="AI263" s="593"/>
      <c r="AJ263" s="601"/>
      <c r="AK263" s="160">
        <f t="shared" ref="AK263" si="195">SUM(AL263:AM263)</f>
        <v>18</v>
      </c>
      <c r="AL263" s="149">
        <v>18</v>
      </c>
      <c r="AM263" s="180" t="s">
        <v>3</v>
      </c>
      <c r="AN263" s="718"/>
      <c r="AO263" s="643"/>
      <c r="AP263" s="663"/>
      <c r="AQ263" s="683"/>
    </row>
    <row r="264" spans="1:43" ht="18.600000000000001" customHeight="1" thickBot="1">
      <c r="A264" s="1">
        <v>3</v>
      </c>
      <c r="B264" s="337" t="str">
        <f t="shared" si="193"/>
        <v>区南部</v>
      </c>
      <c r="C264" s="437" t="str">
        <f t="shared" si="194"/>
        <v>大田区</v>
      </c>
      <c r="D264" s="305"/>
      <c r="E264" s="632"/>
      <c r="F264" s="334" t="s">
        <v>644</v>
      </c>
      <c r="G264" s="690"/>
      <c r="H264" s="121" t="s">
        <v>628</v>
      </c>
      <c r="I264" s="71"/>
      <c r="J264" s="71"/>
      <c r="K264" s="71"/>
      <c r="L264" s="71" t="s">
        <v>629</v>
      </c>
      <c r="M264" s="122" t="s">
        <v>629</v>
      </c>
      <c r="N264" s="71" t="s">
        <v>916</v>
      </c>
      <c r="O264" s="71"/>
      <c r="P264" s="71"/>
      <c r="Q264" s="71"/>
      <c r="R264" s="71"/>
      <c r="S264" s="71" t="s">
        <v>652</v>
      </c>
      <c r="T264" s="71"/>
      <c r="U264" s="71"/>
      <c r="V264" s="123" t="s">
        <v>629</v>
      </c>
      <c r="W264" s="59"/>
      <c r="X264" s="60"/>
      <c r="Y264" s="61"/>
      <c r="Z264" s="60"/>
      <c r="AA264" s="60"/>
      <c r="AB264" s="204"/>
      <c r="AC264" s="319">
        <f t="shared" si="150"/>
        <v>290</v>
      </c>
      <c r="AD264" s="594">
        <v>30</v>
      </c>
      <c r="AE264" s="594">
        <v>260</v>
      </c>
      <c r="AF264" s="594" t="s">
        <v>3</v>
      </c>
      <c r="AG264" s="594" t="s">
        <v>3</v>
      </c>
      <c r="AH264" s="594" t="s">
        <v>3</v>
      </c>
      <c r="AI264" s="594" t="s">
        <v>3</v>
      </c>
      <c r="AJ264" s="520" t="s">
        <v>3</v>
      </c>
      <c r="AK264" s="161">
        <f>SUM(AL264:AM264)</f>
        <v>0</v>
      </c>
      <c r="AL264" s="174"/>
      <c r="AM264" s="181"/>
      <c r="AN264" s="719"/>
      <c r="AO264" s="643"/>
      <c r="AP264" s="663"/>
      <c r="AQ264" s="683"/>
    </row>
    <row r="265" spans="1:43" ht="18.600000000000001" customHeight="1">
      <c r="A265" s="1">
        <v>1</v>
      </c>
      <c r="B265" s="309" t="s">
        <v>43</v>
      </c>
      <c r="C265" s="310" t="s">
        <v>57</v>
      </c>
      <c r="D265" s="567" t="s">
        <v>687</v>
      </c>
      <c r="E265" s="567" t="s">
        <v>977</v>
      </c>
      <c r="F265" s="445" t="s">
        <v>77</v>
      </c>
      <c r="G265" s="699">
        <v>11301121</v>
      </c>
      <c r="H265" s="114"/>
      <c r="I265" s="115"/>
      <c r="J265" s="115"/>
      <c r="K265" s="115"/>
      <c r="L265" s="115"/>
      <c r="M265" s="116"/>
      <c r="N265" s="117"/>
      <c r="O265" s="118"/>
      <c r="P265" s="117"/>
      <c r="Q265" s="117"/>
      <c r="R265" s="117"/>
      <c r="S265" s="117"/>
      <c r="T265" s="117"/>
      <c r="U265" s="119"/>
      <c r="V265" s="120"/>
      <c r="W265" s="205"/>
      <c r="X265" s="56"/>
      <c r="Y265" s="57"/>
      <c r="Z265" s="58"/>
      <c r="AA265" s="58"/>
      <c r="AB265" s="202"/>
      <c r="AC265" s="311">
        <f t="shared" si="150"/>
        <v>400</v>
      </c>
      <c r="AD265" s="622">
        <v>6</v>
      </c>
      <c r="AE265" s="622">
        <v>342</v>
      </c>
      <c r="AF265" s="622">
        <v>52</v>
      </c>
      <c r="AG265" s="622"/>
      <c r="AH265" s="623"/>
      <c r="AI265" s="624"/>
      <c r="AJ265" s="155"/>
      <c r="AK265" s="160">
        <f t="shared" si="153"/>
        <v>0</v>
      </c>
      <c r="AL265" s="154"/>
      <c r="AM265" s="176"/>
      <c r="AN265" s="717"/>
      <c r="AO265" s="9"/>
      <c r="AP265" s="9"/>
      <c r="AQ265" s="683">
        <v>2</v>
      </c>
    </row>
    <row r="266" spans="1:43" ht="18" customHeight="1">
      <c r="A266" s="1">
        <v>2</v>
      </c>
      <c r="B266" s="337" t="str">
        <f t="shared" ref="B266:B267" si="196">B265</f>
        <v>区南部</v>
      </c>
      <c r="C266" s="437" t="str">
        <f t="shared" ref="C266:C267" si="197">C265</f>
        <v>大田区</v>
      </c>
      <c r="D266" s="297"/>
      <c r="E266" s="573"/>
      <c r="F266" s="367" t="s">
        <v>825</v>
      </c>
      <c r="G266" s="690"/>
      <c r="H266" s="109" t="s">
        <v>628</v>
      </c>
      <c r="I266" s="82"/>
      <c r="J266" s="82" t="s">
        <v>629</v>
      </c>
      <c r="K266" s="82"/>
      <c r="L266" s="82" t="s">
        <v>629</v>
      </c>
      <c r="M266" s="124" t="s">
        <v>629</v>
      </c>
      <c r="N266" s="82" t="s">
        <v>634</v>
      </c>
      <c r="O266" s="82"/>
      <c r="P266" s="82"/>
      <c r="Q266" s="82"/>
      <c r="R266" s="82" t="s">
        <v>631</v>
      </c>
      <c r="S266" s="82" t="s">
        <v>652</v>
      </c>
      <c r="T266" s="82"/>
      <c r="U266" s="82"/>
      <c r="V266" s="102" t="s">
        <v>629</v>
      </c>
      <c r="W266" s="53">
        <f>SUM(X266:AB266)</f>
        <v>400</v>
      </c>
      <c r="X266" s="54">
        <v>400</v>
      </c>
      <c r="Y266" s="55"/>
      <c r="Z266" s="54"/>
      <c r="AA266" s="54"/>
      <c r="AB266" s="203"/>
      <c r="AC266" s="318">
        <f t="shared" ref="AC266:AC329" si="198">SUM(AD266:AJ266)</f>
        <v>400</v>
      </c>
      <c r="AD266" s="593">
        <v>6</v>
      </c>
      <c r="AE266" s="593">
        <v>342</v>
      </c>
      <c r="AF266" s="593">
        <v>52</v>
      </c>
      <c r="AG266" s="593"/>
      <c r="AH266" s="593"/>
      <c r="AI266" s="593"/>
      <c r="AJ266" s="601"/>
      <c r="AK266" s="160">
        <f t="shared" si="153"/>
        <v>104</v>
      </c>
      <c r="AL266" s="149">
        <v>40</v>
      </c>
      <c r="AM266" s="180">
        <v>64</v>
      </c>
      <c r="AN266" s="718"/>
      <c r="AO266" s="643"/>
      <c r="AP266" s="663"/>
      <c r="AQ266" s="683"/>
    </row>
    <row r="267" spans="1:43" ht="18.600000000000001" customHeight="1" thickBot="1">
      <c r="A267" s="1">
        <v>3</v>
      </c>
      <c r="B267" s="337" t="str">
        <f t="shared" si="196"/>
        <v>区南部</v>
      </c>
      <c r="C267" s="437" t="str">
        <f t="shared" si="197"/>
        <v>大田区</v>
      </c>
      <c r="D267" s="305"/>
      <c r="E267" s="632"/>
      <c r="F267" s="334" t="s">
        <v>77</v>
      </c>
      <c r="G267" s="690"/>
      <c r="H267" s="121" t="s">
        <v>628</v>
      </c>
      <c r="I267" s="71"/>
      <c r="J267" s="71" t="s">
        <v>629</v>
      </c>
      <c r="K267" s="71"/>
      <c r="L267" s="71" t="s">
        <v>629</v>
      </c>
      <c r="M267" s="122" t="s">
        <v>629</v>
      </c>
      <c r="N267" s="71" t="s">
        <v>634</v>
      </c>
      <c r="O267" s="71"/>
      <c r="P267" s="71"/>
      <c r="Q267" s="71"/>
      <c r="R267" s="71" t="s">
        <v>631</v>
      </c>
      <c r="S267" s="71" t="s">
        <v>652</v>
      </c>
      <c r="T267" s="71"/>
      <c r="U267" s="71"/>
      <c r="V267" s="123" t="s">
        <v>1055</v>
      </c>
      <c r="W267" s="59"/>
      <c r="X267" s="60"/>
      <c r="Y267" s="61"/>
      <c r="Z267" s="60"/>
      <c r="AA267" s="60"/>
      <c r="AB267" s="204"/>
      <c r="AC267" s="319">
        <f t="shared" si="198"/>
        <v>400</v>
      </c>
      <c r="AD267" s="594">
        <v>6</v>
      </c>
      <c r="AE267" s="594">
        <v>342</v>
      </c>
      <c r="AF267" s="594">
        <v>52</v>
      </c>
      <c r="AG267" s="594" t="s">
        <v>3</v>
      </c>
      <c r="AH267" s="594" t="s">
        <v>3</v>
      </c>
      <c r="AI267" s="594" t="s">
        <v>3</v>
      </c>
      <c r="AJ267" s="520" t="s">
        <v>3</v>
      </c>
      <c r="AK267" s="161">
        <f t="shared" ref="AK267:AK330" si="199">SUM(AL267:AM267)</f>
        <v>0</v>
      </c>
      <c r="AL267" s="174"/>
      <c r="AM267" s="181"/>
      <c r="AN267" s="719"/>
      <c r="AO267" s="643"/>
      <c r="AP267" s="663"/>
      <c r="AQ267" s="683"/>
    </row>
    <row r="268" spans="1:43" ht="18.600000000000001" customHeight="1">
      <c r="A268" s="1">
        <v>1</v>
      </c>
      <c r="B268" s="309" t="s">
        <v>43</v>
      </c>
      <c r="C268" s="310" t="s">
        <v>57</v>
      </c>
      <c r="D268" s="567"/>
      <c r="E268" s="567" t="s">
        <v>949</v>
      </c>
      <c r="F268" s="445" t="s">
        <v>78</v>
      </c>
      <c r="G268" s="699">
        <v>11301122</v>
      </c>
      <c r="H268" s="114"/>
      <c r="I268" s="115"/>
      <c r="J268" s="115"/>
      <c r="K268" s="115"/>
      <c r="L268" s="115"/>
      <c r="M268" s="116"/>
      <c r="N268" s="117"/>
      <c r="O268" s="118"/>
      <c r="P268" s="117"/>
      <c r="Q268" s="117"/>
      <c r="R268" s="117"/>
      <c r="S268" s="117"/>
      <c r="T268" s="117"/>
      <c r="U268" s="119"/>
      <c r="V268" s="120"/>
      <c r="W268" s="205"/>
      <c r="X268" s="56"/>
      <c r="Y268" s="57"/>
      <c r="Z268" s="58"/>
      <c r="AA268" s="58"/>
      <c r="AB268" s="202"/>
      <c r="AC268" s="311">
        <f t="shared" si="198"/>
        <v>135</v>
      </c>
      <c r="AD268" s="622"/>
      <c r="AE268" s="622">
        <v>135</v>
      </c>
      <c r="AF268" s="622"/>
      <c r="AG268" s="622"/>
      <c r="AH268" s="623"/>
      <c r="AI268" s="624"/>
      <c r="AJ268" s="155"/>
      <c r="AK268" s="160">
        <f t="shared" si="199"/>
        <v>0</v>
      </c>
      <c r="AL268" s="154"/>
      <c r="AM268" s="176"/>
      <c r="AN268" s="717"/>
      <c r="AO268" s="9"/>
      <c r="AP268" s="9"/>
      <c r="AQ268" s="683"/>
    </row>
    <row r="269" spans="1:43" ht="18" customHeight="1">
      <c r="A269" s="1">
        <v>2</v>
      </c>
      <c r="B269" s="337" t="str">
        <f t="shared" ref="B269:B270" si="200">B268</f>
        <v>区南部</v>
      </c>
      <c r="C269" s="437" t="str">
        <f t="shared" ref="C269:C270" si="201">C268</f>
        <v>大田区</v>
      </c>
      <c r="D269" s="297"/>
      <c r="E269" s="573"/>
      <c r="F269" s="367" t="s">
        <v>78</v>
      </c>
      <c r="G269" s="690"/>
      <c r="H269" s="109" t="s">
        <v>628</v>
      </c>
      <c r="I269" s="82"/>
      <c r="J269" s="82"/>
      <c r="K269" s="82"/>
      <c r="L269" s="82" t="s">
        <v>629</v>
      </c>
      <c r="M269" s="124" t="s">
        <v>629</v>
      </c>
      <c r="N269" s="82"/>
      <c r="O269" s="82"/>
      <c r="P269" s="82"/>
      <c r="Q269" s="82"/>
      <c r="R269" s="82"/>
      <c r="S269" s="82"/>
      <c r="T269" s="82"/>
      <c r="U269" s="82" t="s">
        <v>629</v>
      </c>
      <c r="V269" s="102"/>
      <c r="W269" s="53">
        <f>SUM(X269:AB269)</f>
        <v>135</v>
      </c>
      <c r="X269" s="54">
        <v>135</v>
      </c>
      <c r="Y269" s="55"/>
      <c r="Z269" s="54"/>
      <c r="AA269" s="54"/>
      <c r="AB269" s="203"/>
      <c r="AC269" s="318">
        <f t="shared" si="198"/>
        <v>135</v>
      </c>
      <c r="AD269" s="593"/>
      <c r="AE269" s="593">
        <v>135</v>
      </c>
      <c r="AF269" s="593"/>
      <c r="AG269" s="593"/>
      <c r="AH269" s="593"/>
      <c r="AI269" s="593"/>
      <c r="AJ269" s="601"/>
      <c r="AK269" s="160">
        <f t="shared" si="199"/>
        <v>35</v>
      </c>
      <c r="AL269" s="149">
        <v>10</v>
      </c>
      <c r="AM269" s="180">
        <v>25</v>
      </c>
      <c r="AN269" s="718"/>
      <c r="AO269" s="643"/>
      <c r="AP269" s="663"/>
      <c r="AQ269" s="683"/>
    </row>
    <row r="270" spans="1:43" ht="18.600000000000001" customHeight="1" thickBot="1">
      <c r="A270" s="1">
        <v>3</v>
      </c>
      <c r="B270" s="337" t="str">
        <f t="shared" si="200"/>
        <v>区南部</v>
      </c>
      <c r="C270" s="437" t="str">
        <f t="shared" si="201"/>
        <v>大田区</v>
      </c>
      <c r="D270" s="305"/>
      <c r="E270" s="632"/>
      <c r="F270" s="334" t="s">
        <v>78</v>
      </c>
      <c r="G270" s="690"/>
      <c r="H270" s="121" t="s">
        <v>628</v>
      </c>
      <c r="I270" s="71"/>
      <c r="J270" s="71"/>
      <c r="K270" s="71"/>
      <c r="L270" s="71" t="s">
        <v>629</v>
      </c>
      <c r="M270" s="122" t="s">
        <v>629</v>
      </c>
      <c r="N270" s="71"/>
      <c r="O270" s="71"/>
      <c r="P270" s="71"/>
      <c r="Q270" s="71"/>
      <c r="R270" s="71"/>
      <c r="S270" s="71"/>
      <c r="T270" s="71"/>
      <c r="U270" s="71" t="s">
        <v>629</v>
      </c>
      <c r="V270" s="123"/>
      <c r="W270" s="111"/>
      <c r="X270" s="112"/>
      <c r="Y270" s="113"/>
      <c r="Z270" s="112"/>
      <c r="AA270" s="112"/>
      <c r="AB270" s="206"/>
      <c r="AC270" s="319">
        <f t="shared" si="198"/>
        <v>135</v>
      </c>
      <c r="AD270" s="594"/>
      <c r="AE270" s="594">
        <v>135</v>
      </c>
      <c r="AF270" s="594" t="s">
        <v>3</v>
      </c>
      <c r="AG270" s="594" t="s">
        <v>3</v>
      </c>
      <c r="AH270" s="594" t="s">
        <v>3</v>
      </c>
      <c r="AI270" s="594" t="s">
        <v>3</v>
      </c>
      <c r="AJ270" s="520" t="s">
        <v>3</v>
      </c>
      <c r="AK270" s="161">
        <f t="shared" si="199"/>
        <v>0</v>
      </c>
      <c r="AL270" s="174"/>
      <c r="AM270" s="181"/>
      <c r="AN270" s="719"/>
      <c r="AO270" s="643"/>
      <c r="AP270" s="663"/>
      <c r="AQ270" s="683"/>
    </row>
    <row r="271" spans="1:43" ht="18.600000000000001" customHeight="1">
      <c r="A271" s="1">
        <v>1</v>
      </c>
      <c r="B271" s="331" t="s">
        <v>832</v>
      </c>
      <c r="C271" s="265"/>
      <c r="D271" s="299"/>
      <c r="E271" s="299"/>
      <c r="F271" s="369"/>
      <c r="G271" s="700"/>
      <c r="H271" s="266"/>
      <c r="I271" s="268"/>
      <c r="J271" s="235"/>
      <c r="K271" s="235"/>
      <c r="L271" s="235"/>
      <c r="M271" s="271"/>
      <c r="N271" s="235"/>
      <c r="O271" s="235"/>
      <c r="P271" s="235"/>
      <c r="Q271" s="235"/>
      <c r="R271" s="268"/>
      <c r="S271" s="268"/>
      <c r="T271" s="235"/>
      <c r="U271" s="270"/>
      <c r="V271" s="285"/>
      <c r="W271" s="351"/>
      <c r="X271" s="352"/>
      <c r="Y271" s="352"/>
      <c r="Z271" s="352"/>
      <c r="AA271" s="358"/>
      <c r="AB271" s="359"/>
      <c r="AC271" s="312">
        <f t="shared" si="198"/>
        <v>6650</v>
      </c>
      <c r="AD271" s="277">
        <f>SUMIF($A$151:$A$270,1,AD$151:AD$270)</f>
        <v>1517</v>
      </c>
      <c r="AE271" s="277">
        <f t="shared" ref="AE271:AI271" si="202">SUMIF($A$151:$A$270,1,AE$151:AE$270)</f>
        <v>3664</v>
      </c>
      <c r="AF271" s="277">
        <f t="shared" si="202"/>
        <v>592</v>
      </c>
      <c r="AG271" s="277">
        <f t="shared" si="202"/>
        <v>793</v>
      </c>
      <c r="AH271" s="277">
        <f t="shared" si="202"/>
        <v>84</v>
      </c>
      <c r="AI271" s="277">
        <f t="shared" si="202"/>
        <v>0</v>
      </c>
      <c r="AJ271" s="278"/>
      <c r="AK271" s="281">
        <f t="shared" si="199"/>
        <v>0</v>
      </c>
      <c r="AL271" s="277"/>
      <c r="AM271" s="405"/>
      <c r="AN271" s="714"/>
      <c r="AO271" s="643"/>
      <c r="AP271" s="527"/>
      <c r="AQ271" s="683"/>
    </row>
    <row r="272" spans="1:43" ht="18.600000000000001" customHeight="1">
      <c r="A272" s="1">
        <v>2</v>
      </c>
      <c r="B272" s="346"/>
      <c r="C272" s="439"/>
      <c r="D272" s="300"/>
      <c r="E272" s="300"/>
      <c r="F272" s="370"/>
      <c r="G272" s="701"/>
      <c r="H272" s="267">
        <f>COUNTA(H151:H270)/2</f>
        <v>16</v>
      </c>
      <c r="I272" s="269">
        <f t="shared" ref="I272:V272" si="203">COUNTA(I151:I270)/2</f>
        <v>2</v>
      </c>
      <c r="J272" s="270">
        <f t="shared" si="203"/>
        <v>4.5</v>
      </c>
      <c r="K272" s="270">
        <f t="shared" si="203"/>
        <v>2</v>
      </c>
      <c r="L272" s="270">
        <f t="shared" si="203"/>
        <v>19</v>
      </c>
      <c r="M272" s="269">
        <f t="shared" si="203"/>
        <v>21</v>
      </c>
      <c r="N272" s="270">
        <f t="shared" si="203"/>
        <v>15</v>
      </c>
      <c r="O272" s="270">
        <f t="shared" si="203"/>
        <v>0</v>
      </c>
      <c r="P272" s="270">
        <f t="shared" si="203"/>
        <v>3</v>
      </c>
      <c r="Q272" s="270">
        <f t="shared" si="203"/>
        <v>2</v>
      </c>
      <c r="R272" s="269">
        <f t="shared" si="203"/>
        <v>4.5</v>
      </c>
      <c r="S272" s="269">
        <f t="shared" si="203"/>
        <v>13</v>
      </c>
      <c r="T272" s="270">
        <f t="shared" si="203"/>
        <v>7.5</v>
      </c>
      <c r="U272" s="270">
        <f t="shared" si="203"/>
        <v>9</v>
      </c>
      <c r="V272" s="272">
        <f t="shared" si="203"/>
        <v>7</v>
      </c>
      <c r="W272" s="353">
        <f>SUM(X272:AB272)</f>
        <v>7772</v>
      </c>
      <c r="X272" s="343">
        <f>SUM(X151:X270)</f>
        <v>6228</v>
      </c>
      <c r="Y272" s="343">
        <f t="shared" ref="Y272:AB272" si="204">SUM(Y151:Y270)</f>
        <v>1408</v>
      </c>
      <c r="Z272" s="343">
        <f t="shared" si="204"/>
        <v>116</v>
      </c>
      <c r="AA272" s="343">
        <f t="shared" si="204"/>
        <v>0</v>
      </c>
      <c r="AB272" s="343">
        <f t="shared" si="204"/>
        <v>20</v>
      </c>
      <c r="AC272" s="312">
        <f t="shared" si="198"/>
        <v>7050</v>
      </c>
      <c r="AD272" s="279">
        <f>SUMIF($A$151:$A$270,2,AD$151:AD$270)</f>
        <v>1563</v>
      </c>
      <c r="AE272" s="279">
        <f t="shared" ref="AE272:AI272" si="205">SUMIF($A$151:$A$270,2,AE$151:AE$270)</f>
        <v>3946</v>
      </c>
      <c r="AF272" s="279">
        <f t="shared" si="205"/>
        <v>757</v>
      </c>
      <c r="AG272" s="279">
        <f t="shared" si="205"/>
        <v>764</v>
      </c>
      <c r="AH272" s="279">
        <f t="shared" si="205"/>
        <v>20</v>
      </c>
      <c r="AI272" s="279">
        <f t="shared" si="205"/>
        <v>0</v>
      </c>
      <c r="AJ272" s="280"/>
      <c r="AK272" s="281">
        <f t="shared" si="199"/>
        <v>841</v>
      </c>
      <c r="AL272" s="279">
        <f>SUMIF($A$151:$A$270,2,AL$151:AL$270)</f>
        <v>589</v>
      </c>
      <c r="AM272" s="403">
        <f>SUMIF($A$151:$A$270,2,AM$151:AM$270)</f>
        <v>252</v>
      </c>
      <c r="AN272" s="715"/>
      <c r="AO272" s="650"/>
      <c r="AP272" s="663"/>
      <c r="AQ272" s="683"/>
    </row>
    <row r="273" spans="1:43" ht="18.600000000000001" customHeight="1" thickBot="1">
      <c r="A273" s="1">
        <v>3</v>
      </c>
      <c r="B273" s="347" t="s">
        <v>1061</v>
      </c>
      <c r="C273" s="439"/>
      <c r="D273" s="633"/>
      <c r="E273" s="633"/>
      <c r="F273" s="335" t="s">
        <v>831</v>
      </c>
      <c r="G273" s="702"/>
      <c r="H273" s="236"/>
      <c r="I273" s="237"/>
      <c r="J273" s="237"/>
      <c r="K273" s="237"/>
      <c r="L273" s="237"/>
      <c r="M273" s="238"/>
      <c r="N273" s="237"/>
      <c r="O273" s="237"/>
      <c r="P273" s="237"/>
      <c r="Q273" s="237"/>
      <c r="R273" s="237"/>
      <c r="S273" s="237"/>
      <c r="T273" s="237"/>
      <c r="U273" s="237"/>
      <c r="V273" s="239"/>
      <c r="W273" s="349"/>
      <c r="X273" s="350"/>
      <c r="Y273" s="350"/>
      <c r="Z273" s="356"/>
      <c r="AA273" s="356"/>
      <c r="AB273" s="357"/>
      <c r="AC273" s="312">
        <f t="shared" si="198"/>
        <v>7127</v>
      </c>
      <c r="AD273" s="282">
        <f>SUMIF($A$151:$A$270,3,AD$151:AD$270)</f>
        <v>1583</v>
      </c>
      <c r="AE273" s="282">
        <f t="shared" ref="AE273:AJ273" si="206">SUMIF($A$151:$A$270,3,AE$151:AE$270)</f>
        <v>4027</v>
      </c>
      <c r="AF273" s="282">
        <f t="shared" si="206"/>
        <v>753</v>
      </c>
      <c r="AG273" s="282">
        <f t="shared" si="206"/>
        <v>764</v>
      </c>
      <c r="AH273" s="282">
        <f t="shared" si="206"/>
        <v>0</v>
      </c>
      <c r="AI273" s="282">
        <f t="shared" si="206"/>
        <v>0</v>
      </c>
      <c r="AJ273" s="282">
        <f t="shared" si="206"/>
        <v>0</v>
      </c>
      <c r="AK273" s="281">
        <f t="shared" si="199"/>
        <v>0</v>
      </c>
      <c r="AL273" s="284"/>
      <c r="AM273" s="404"/>
      <c r="AN273" s="716"/>
      <c r="AO273" s="644"/>
      <c r="AP273" s="663"/>
      <c r="AQ273" s="683"/>
    </row>
    <row r="274" spans="1:43" ht="18.600000000000001" customHeight="1">
      <c r="A274" s="1">
        <v>1</v>
      </c>
      <c r="B274" s="309" t="s">
        <v>80</v>
      </c>
      <c r="C274" s="310" t="s">
        <v>81</v>
      </c>
      <c r="D274" s="567" t="s">
        <v>687</v>
      </c>
      <c r="E274" s="567" t="s">
        <v>789</v>
      </c>
      <c r="F274" s="445" t="s">
        <v>79</v>
      </c>
      <c r="G274" s="691">
        <v>11301139</v>
      </c>
      <c r="H274" s="108"/>
      <c r="I274" s="99"/>
      <c r="J274" s="99"/>
      <c r="K274" s="99"/>
      <c r="L274" s="99"/>
      <c r="M274" s="99"/>
      <c r="N274" s="99"/>
      <c r="O274" s="99"/>
      <c r="P274" s="99"/>
      <c r="Q274" s="99"/>
      <c r="R274" s="99"/>
      <c r="S274" s="99"/>
      <c r="T274" s="99"/>
      <c r="U274" s="99"/>
      <c r="V274" s="100"/>
      <c r="W274" s="107"/>
      <c r="X274" s="85"/>
      <c r="Y274" s="85"/>
      <c r="Z274" s="87"/>
      <c r="AA274" s="87"/>
      <c r="AB274" s="101"/>
      <c r="AC274" s="314">
        <f t="shared" si="198"/>
        <v>374</v>
      </c>
      <c r="AD274" s="654">
        <v>315</v>
      </c>
      <c r="AE274" s="654">
        <v>59</v>
      </c>
      <c r="AF274" s="150"/>
      <c r="AG274" s="150"/>
      <c r="AH274" s="150"/>
      <c r="AI274" s="172"/>
      <c r="AJ274" s="172"/>
      <c r="AK274" s="162">
        <f t="shared" si="199"/>
        <v>0</v>
      </c>
      <c r="AL274" s="172"/>
      <c r="AM274" s="182"/>
      <c r="AN274" s="721"/>
      <c r="AO274" s="644"/>
      <c r="AP274" s="528"/>
      <c r="AQ274" s="683"/>
    </row>
    <row r="275" spans="1:43" ht="18" customHeight="1">
      <c r="A275" s="1">
        <v>2</v>
      </c>
      <c r="B275" s="337" t="str">
        <f>B274</f>
        <v>区西南部</v>
      </c>
      <c r="C275" s="437" t="str">
        <f t="shared" ref="C275:C276" si="207">C274</f>
        <v>目黒区</v>
      </c>
      <c r="D275" s="297"/>
      <c r="E275" s="573"/>
      <c r="F275" s="367" t="s">
        <v>79</v>
      </c>
      <c r="G275" s="690"/>
      <c r="H275" s="109" t="s">
        <v>628</v>
      </c>
      <c r="I275" s="82"/>
      <c r="J275" s="82" t="s">
        <v>629</v>
      </c>
      <c r="K275" s="82"/>
      <c r="L275" s="82" t="s">
        <v>629</v>
      </c>
      <c r="M275" s="82" t="s">
        <v>629</v>
      </c>
      <c r="N275" s="82" t="s">
        <v>630</v>
      </c>
      <c r="O275" s="82"/>
      <c r="P275" s="82" t="s">
        <v>636</v>
      </c>
      <c r="Q275" s="82"/>
      <c r="R275" s="82" t="s">
        <v>631</v>
      </c>
      <c r="S275" s="82" t="s">
        <v>652</v>
      </c>
      <c r="T275" s="82" t="s">
        <v>629</v>
      </c>
      <c r="U275" s="82"/>
      <c r="V275" s="102"/>
      <c r="W275" s="53">
        <f>SUM(X275:AB275)</f>
        <v>320</v>
      </c>
      <c r="X275" s="54">
        <v>320</v>
      </c>
      <c r="Y275" s="54"/>
      <c r="Z275" s="54"/>
      <c r="AA275" s="54"/>
      <c r="AB275" s="103"/>
      <c r="AC275" s="320">
        <f t="shared" si="198"/>
        <v>320</v>
      </c>
      <c r="AD275" s="602">
        <v>320</v>
      </c>
      <c r="AE275" s="602"/>
      <c r="AF275" s="602"/>
      <c r="AG275" s="602"/>
      <c r="AH275" s="602"/>
      <c r="AI275" s="602"/>
      <c r="AJ275" s="601"/>
      <c r="AK275" s="163">
        <f t="shared" si="199"/>
        <v>9</v>
      </c>
      <c r="AL275" s="151">
        <v>5</v>
      </c>
      <c r="AM275" s="183">
        <v>4</v>
      </c>
      <c r="AN275" s="718"/>
      <c r="AO275" s="643"/>
      <c r="AP275" s="663"/>
      <c r="AQ275" s="683"/>
    </row>
    <row r="276" spans="1:43" ht="18.600000000000001" customHeight="1" thickBot="1">
      <c r="A276" s="1">
        <v>3</v>
      </c>
      <c r="B276" s="337" t="str">
        <f>B275</f>
        <v>区西南部</v>
      </c>
      <c r="C276" s="437" t="str">
        <f t="shared" si="207"/>
        <v>目黒区</v>
      </c>
      <c r="D276" s="305"/>
      <c r="E276" s="632"/>
      <c r="F276" s="334" t="s">
        <v>79</v>
      </c>
      <c r="G276" s="689"/>
      <c r="H276" s="31" t="s">
        <v>628</v>
      </c>
      <c r="I276" s="32"/>
      <c r="J276" s="32" t="s">
        <v>629</v>
      </c>
      <c r="K276" s="32"/>
      <c r="L276" s="32" t="s">
        <v>629</v>
      </c>
      <c r="M276" s="32" t="s">
        <v>629</v>
      </c>
      <c r="N276" s="32" t="s">
        <v>630</v>
      </c>
      <c r="O276" s="32"/>
      <c r="P276" s="32" t="s">
        <v>636</v>
      </c>
      <c r="Q276" s="32"/>
      <c r="R276" s="32" t="s">
        <v>631</v>
      </c>
      <c r="S276" s="32" t="s">
        <v>652</v>
      </c>
      <c r="T276" s="32" t="s">
        <v>629</v>
      </c>
      <c r="U276" s="32"/>
      <c r="V276" s="34"/>
      <c r="W276" s="59"/>
      <c r="X276" s="60"/>
      <c r="Y276" s="60"/>
      <c r="Z276" s="60"/>
      <c r="AA276" s="60"/>
      <c r="AB276" s="104"/>
      <c r="AC276" s="321">
        <f t="shared" si="198"/>
        <v>320</v>
      </c>
      <c r="AD276" s="598">
        <v>320</v>
      </c>
      <c r="AE276" s="598" t="s">
        <v>3</v>
      </c>
      <c r="AF276" s="598" t="s">
        <v>3</v>
      </c>
      <c r="AG276" s="598" t="s">
        <v>3</v>
      </c>
      <c r="AH276" s="598" t="s">
        <v>3</v>
      </c>
      <c r="AI276" s="598" t="s">
        <v>3</v>
      </c>
      <c r="AJ276" s="598" t="s">
        <v>3</v>
      </c>
      <c r="AK276" s="164">
        <f t="shared" si="199"/>
        <v>0</v>
      </c>
      <c r="AL276" s="174"/>
      <c r="AM276" s="181"/>
      <c r="AN276" s="719"/>
      <c r="AO276" s="643"/>
      <c r="AP276" s="663"/>
      <c r="AQ276" s="683"/>
    </row>
    <row r="277" spans="1:43" ht="18.600000000000001" customHeight="1">
      <c r="A277" s="1">
        <v>1</v>
      </c>
      <c r="B277" s="309" t="s">
        <v>80</v>
      </c>
      <c r="C277" s="310" t="s">
        <v>81</v>
      </c>
      <c r="D277" s="567"/>
      <c r="E277" s="567" t="s">
        <v>914</v>
      </c>
      <c r="F277" s="445" t="s">
        <v>82</v>
      </c>
      <c r="G277" s="691">
        <v>11301140</v>
      </c>
      <c r="H277" s="110"/>
      <c r="I277" s="105"/>
      <c r="J277" s="105"/>
      <c r="K277" s="105"/>
      <c r="L277" s="105"/>
      <c r="M277" s="105"/>
      <c r="N277" s="105"/>
      <c r="O277" s="105"/>
      <c r="P277" s="105"/>
      <c r="Q277" s="105"/>
      <c r="R277" s="105"/>
      <c r="S277" s="105"/>
      <c r="T277" s="105"/>
      <c r="U277" s="105"/>
      <c r="V277" s="106"/>
      <c r="W277" s="107"/>
      <c r="X277" s="86"/>
      <c r="Y277" s="86"/>
      <c r="Z277" s="87"/>
      <c r="AA277" s="87"/>
      <c r="AB277" s="101"/>
      <c r="AC277" s="314">
        <f t="shared" si="198"/>
        <v>72</v>
      </c>
      <c r="AD277" s="153"/>
      <c r="AE277" s="153">
        <v>29</v>
      </c>
      <c r="AF277" s="153"/>
      <c r="AG277" s="153">
        <v>43</v>
      </c>
      <c r="AH277" s="153"/>
      <c r="AI277" s="173"/>
      <c r="AJ277" s="172"/>
      <c r="AK277" s="162">
        <f t="shared" si="199"/>
        <v>0</v>
      </c>
      <c r="AL277" s="172"/>
      <c r="AM277" s="182"/>
      <c r="AN277" s="718" t="s">
        <v>1063</v>
      </c>
      <c r="AO277" s="643"/>
      <c r="AP277" s="526"/>
      <c r="AQ277" s="683"/>
    </row>
    <row r="278" spans="1:43" ht="18" customHeight="1">
      <c r="A278" s="1">
        <v>2</v>
      </c>
      <c r="B278" s="337" t="str">
        <f t="shared" ref="B278:B279" si="208">B277</f>
        <v>区西南部</v>
      </c>
      <c r="C278" s="437" t="str">
        <f t="shared" ref="C278:C279" si="209">C277</f>
        <v>目黒区</v>
      </c>
      <c r="D278" s="297"/>
      <c r="E278" s="573"/>
      <c r="F278" s="367" t="s">
        <v>82</v>
      </c>
      <c r="G278" s="690"/>
      <c r="H278" s="109"/>
      <c r="I278" s="82"/>
      <c r="J278" s="82"/>
      <c r="K278" s="82"/>
      <c r="L278" s="82" t="s">
        <v>629</v>
      </c>
      <c r="M278" s="82" t="s">
        <v>629</v>
      </c>
      <c r="N278" s="82"/>
      <c r="O278" s="82"/>
      <c r="P278" s="82"/>
      <c r="Q278" s="82"/>
      <c r="R278" s="82"/>
      <c r="S278" s="82" t="s">
        <v>652</v>
      </c>
      <c r="T278" s="82"/>
      <c r="U278" s="82" t="s">
        <v>629</v>
      </c>
      <c r="V278" s="102"/>
      <c r="W278" s="53">
        <f>SUM(X278:AB278)</f>
        <v>72</v>
      </c>
      <c r="X278" s="54">
        <v>29</v>
      </c>
      <c r="Y278" s="54">
        <v>43</v>
      </c>
      <c r="Z278" s="54"/>
      <c r="AA278" s="54"/>
      <c r="AB278" s="103"/>
      <c r="AC278" s="320">
        <f t="shared" si="198"/>
        <v>72</v>
      </c>
      <c r="AD278" s="602"/>
      <c r="AE278" s="602">
        <v>29</v>
      </c>
      <c r="AF278" s="602"/>
      <c r="AG278" s="602">
        <v>43</v>
      </c>
      <c r="AH278" s="602"/>
      <c r="AI278" s="602"/>
      <c r="AJ278" s="601"/>
      <c r="AK278" s="163">
        <f t="shared" si="199"/>
        <v>0</v>
      </c>
      <c r="AL278" s="151" t="s">
        <v>3</v>
      </c>
      <c r="AM278" s="183" t="s">
        <v>3</v>
      </c>
      <c r="AN278" s="718"/>
      <c r="AO278" s="643"/>
      <c r="AP278" s="663"/>
      <c r="AQ278" s="683"/>
    </row>
    <row r="279" spans="1:43" ht="18.600000000000001" customHeight="1" thickBot="1">
      <c r="A279" s="1">
        <v>3</v>
      </c>
      <c r="B279" s="337" t="str">
        <f t="shared" si="208"/>
        <v>区西南部</v>
      </c>
      <c r="C279" s="437" t="str">
        <f t="shared" si="209"/>
        <v>目黒区</v>
      </c>
      <c r="D279" s="305"/>
      <c r="E279" s="632"/>
      <c r="F279" s="334" t="s">
        <v>82</v>
      </c>
      <c r="G279" s="689"/>
      <c r="H279" s="31"/>
      <c r="I279" s="32"/>
      <c r="J279" s="32"/>
      <c r="K279" s="32"/>
      <c r="L279" s="32" t="s">
        <v>629</v>
      </c>
      <c r="M279" s="32" t="s">
        <v>629</v>
      </c>
      <c r="N279" s="32"/>
      <c r="O279" s="32"/>
      <c r="P279" s="32"/>
      <c r="Q279" s="32"/>
      <c r="R279" s="32"/>
      <c r="S279" s="32"/>
      <c r="T279" s="32"/>
      <c r="U279" s="32" t="s">
        <v>629</v>
      </c>
      <c r="V279" s="34"/>
      <c r="W279" s="59"/>
      <c r="X279" s="60"/>
      <c r="Y279" s="60"/>
      <c r="Z279" s="60"/>
      <c r="AA279" s="60"/>
      <c r="AB279" s="104"/>
      <c r="AC279" s="321">
        <f t="shared" si="198"/>
        <v>72</v>
      </c>
      <c r="AD279" s="598"/>
      <c r="AE279" s="598">
        <v>72</v>
      </c>
      <c r="AF279" s="598" t="s">
        <v>3</v>
      </c>
      <c r="AG279" s="598">
        <v>0</v>
      </c>
      <c r="AH279" s="598" t="s">
        <v>3</v>
      </c>
      <c r="AI279" s="598" t="s">
        <v>3</v>
      </c>
      <c r="AJ279" s="598" t="s">
        <v>3</v>
      </c>
      <c r="AK279" s="164">
        <f t="shared" si="199"/>
        <v>0</v>
      </c>
      <c r="AL279" s="174"/>
      <c r="AM279" s="181"/>
      <c r="AN279" s="719"/>
      <c r="AO279" s="643"/>
      <c r="AP279" s="663"/>
      <c r="AQ279" s="683"/>
    </row>
    <row r="280" spans="1:43" ht="18.600000000000001" customHeight="1">
      <c r="A280" s="1">
        <v>1</v>
      </c>
      <c r="B280" s="309" t="s">
        <v>80</v>
      </c>
      <c r="C280" s="310" t="s">
        <v>81</v>
      </c>
      <c r="D280" s="567" t="s">
        <v>687</v>
      </c>
      <c r="E280" s="567" t="s">
        <v>785</v>
      </c>
      <c r="F280" s="445" t="s">
        <v>83</v>
      </c>
      <c r="G280" s="691" t="s">
        <v>870</v>
      </c>
      <c r="H280" s="110"/>
      <c r="I280" s="105"/>
      <c r="J280" s="105"/>
      <c r="K280" s="105"/>
      <c r="L280" s="105"/>
      <c r="M280" s="105"/>
      <c r="N280" s="105"/>
      <c r="O280" s="105"/>
      <c r="P280" s="105"/>
      <c r="Q280" s="105"/>
      <c r="R280" s="105"/>
      <c r="S280" s="105"/>
      <c r="T280" s="105"/>
      <c r="U280" s="105"/>
      <c r="V280" s="106"/>
      <c r="W280" s="107"/>
      <c r="X280" s="86"/>
      <c r="Y280" s="86"/>
      <c r="Z280" s="87"/>
      <c r="AA280" s="87"/>
      <c r="AB280" s="101"/>
      <c r="AC280" s="314">
        <f t="shared" si="198"/>
        <v>350</v>
      </c>
      <c r="AD280" s="153">
        <v>4</v>
      </c>
      <c r="AE280" s="153">
        <v>306</v>
      </c>
      <c r="AF280" s="153">
        <v>40</v>
      </c>
      <c r="AG280" s="153"/>
      <c r="AH280" s="153"/>
      <c r="AI280" s="173"/>
      <c r="AJ280" s="172"/>
      <c r="AK280" s="162">
        <f t="shared" si="199"/>
        <v>0</v>
      </c>
      <c r="AL280" s="172"/>
      <c r="AM280" s="182"/>
      <c r="AN280" s="718"/>
      <c r="AO280" s="643"/>
      <c r="AP280" s="526"/>
      <c r="AQ280" s="683"/>
    </row>
    <row r="281" spans="1:43" ht="18" customHeight="1">
      <c r="A281" s="1">
        <v>2</v>
      </c>
      <c r="B281" s="337" t="str">
        <f t="shared" ref="B281:B282" si="210">B280</f>
        <v>区西南部</v>
      </c>
      <c r="C281" s="437" t="str">
        <f t="shared" ref="C281:C282" si="211">C280</f>
        <v>目黒区</v>
      </c>
      <c r="D281" s="297"/>
      <c r="E281" s="573"/>
      <c r="F281" s="367" t="s">
        <v>83</v>
      </c>
      <c r="G281" s="690"/>
      <c r="H281" s="109" t="s">
        <v>628</v>
      </c>
      <c r="I281" s="82"/>
      <c r="J281" s="82" t="s">
        <v>629</v>
      </c>
      <c r="K281" s="82"/>
      <c r="L281" s="82" t="s">
        <v>629</v>
      </c>
      <c r="M281" s="82" t="s">
        <v>629</v>
      </c>
      <c r="N281" s="82" t="s">
        <v>630</v>
      </c>
      <c r="O281" s="82"/>
      <c r="P281" s="82"/>
      <c r="Q281" s="82"/>
      <c r="R281" s="82" t="s">
        <v>631</v>
      </c>
      <c r="S281" s="82" t="s">
        <v>652</v>
      </c>
      <c r="T281" s="82"/>
      <c r="U281" s="82"/>
      <c r="V281" s="102" t="s">
        <v>629</v>
      </c>
      <c r="W281" s="53">
        <f>SUM(X281:AB281)</f>
        <v>350</v>
      </c>
      <c r="X281" s="54">
        <v>350</v>
      </c>
      <c r="Y281" s="54"/>
      <c r="Z281" s="54"/>
      <c r="AA281" s="54"/>
      <c r="AB281" s="103"/>
      <c r="AC281" s="320">
        <f t="shared" si="198"/>
        <v>253</v>
      </c>
      <c r="AD281" s="602">
        <v>4</v>
      </c>
      <c r="AE281" s="602">
        <v>249</v>
      </c>
      <c r="AF281" s="602"/>
      <c r="AG281" s="602"/>
      <c r="AH281" s="602"/>
      <c r="AI281" s="602"/>
      <c r="AJ281" s="601"/>
      <c r="AK281" s="163">
        <f t="shared" si="199"/>
        <v>97</v>
      </c>
      <c r="AL281" s="629">
        <v>44</v>
      </c>
      <c r="AM281" s="630">
        <v>53</v>
      </c>
      <c r="AN281" s="718"/>
      <c r="AO281" s="643"/>
      <c r="AP281" s="663"/>
      <c r="AQ281" s="683"/>
    </row>
    <row r="282" spans="1:43" ht="18.600000000000001" customHeight="1" thickBot="1">
      <c r="A282" s="1">
        <v>3</v>
      </c>
      <c r="B282" s="337" t="str">
        <f t="shared" si="210"/>
        <v>区西南部</v>
      </c>
      <c r="C282" s="437" t="str">
        <f t="shared" si="211"/>
        <v>目黒区</v>
      </c>
      <c r="D282" s="305"/>
      <c r="E282" s="632"/>
      <c r="F282" s="334" t="s">
        <v>83</v>
      </c>
      <c r="G282" s="689"/>
      <c r="H282" s="31" t="s">
        <v>628</v>
      </c>
      <c r="I282" s="32"/>
      <c r="J282" s="32" t="s">
        <v>629</v>
      </c>
      <c r="K282" s="32"/>
      <c r="L282" s="32" t="s">
        <v>629</v>
      </c>
      <c r="M282" s="32" t="s">
        <v>629</v>
      </c>
      <c r="N282" s="32" t="s">
        <v>630</v>
      </c>
      <c r="O282" s="32"/>
      <c r="P282" s="32"/>
      <c r="Q282" s="32"/>
      <c r="R282" s="32" t="s">
        <v>631</v>
      </c>
      <c r="S282" s="32" t="s">
        <v>652</v>
      </c>
      <c r="T282" s="32"/>
      <c r="U282" s="32"/>
      <c r="V282" s="34" t="s">
        <v>629</v>
      </c>
      <c r="W282" s="59"/>
      <c r="X282" s="60"/>
      <c r="Y282" s="60"/>
      <c r="Z282" s="60"/>
      <c r="AA282" s="60"/>
      <c r="AB282" s="104"/>
      <c r="AC282" s="321">
        <f t="shared" si="198"/>
        <v>350</v>
      </c>
      <c r="AD282" s="598">
        <v>4</v>
      </c>
      <c r="AE282" s="598">
        <v>306</v>
      </c>
      <c r="AF282" s="598">
        <v>40</v>
      </c>
      <c r="AG282" s="598" t="s">
        <v>3</v>
      </c>
      <c r="AH282" s="598" t="s">
        <v>3</v>
      </c>
      <c r="AI282" s="598" t="s">
        <v>3</v>
      </c>
      <c r="AJ282" s="598" t="s">
        <v>3</v>
      </c>
      <c r="AK282" s="164">
        <f t="shared" si="199"/>
        <v>0</v>
      </c>
      <c r="AL282" s="174"/>
      <c r="AM282" s="184"/>
      <c r="AN282" s="719"/>
      <c r="AO282" s="643"/>
      <c r="AP282" s="663"/>
      <c r="AQ282" s="683"/>
    </row>
    <row r="283" spans="1:43" ht="18.600000000000001" customHeight="1">
      <c r="A283" s="1">
        <v>1</v>
      </c>
      <c r="B283" s="309" t="s">
        <v>80</v>
      </c>
      <c r="C283" s="310" t="s">
        <v>81</v>
      </c>
      <c r="D283" s="567" t="s">
        <v>687</v>
      </c>
      <c r="E283" s="567" t="s">
        <v>941</v>
      </c>
      <c r="F283" s="445" t="s">
        <v>84</v>
      </c>
      <c r="G283" s="691">
        <v>11301142</v>
      </c>
      <c r="H283" s="110"/>
      <c r="I283" s="105"/>
      <c r="J283" s="105"/>
      <c r="K283" s="105"/>
      <c r="L283" s="105"/>
      <c r="M283" s="105"/>
      <c r="N283" s="105"/>
      <c r="O283" s="105"/>
      <c r="P283" s="105"/>
      <c r="Q283" s="105"/>
      <c r="R283" s="105"/>
      <c r="S283" s="105"/>
      <c r="T283" s="105"/>
      <c r="U283" s="105"/>
      <c r="V283" s="106"/>
      <c r="W283" s="107"/>
      <c r="X283" s="86"/>
      <c r="Y283" s="86"/>
      <c r="Z283" s="87"/>
      <c r="AA283" s="87"/>
      <c r="AB283" s="101"/>
      <c r="AC283" s="314">
        <f t="shared" si="198"/>
        <v>244</v>
      </c>
      <c r="AD283" s="153">
        <v>12</v>
      </c>
      <c r="AE283" s="153">
        <v>194</v>
      </c>
      <c r="AF283" s="153">
        <v>38</v>
      </c>
      <c r="AG283" s="153"/>
      <c r="AH283" s="153"/>
      <c r="AI283" s="173"/>
      <c r="AJ283" s="172"/>
      <c r="AK283" s="162">
        <f t="shared" si="199"/>
        <v>0</v>
      </c>
      <c r="AL283" s="172"/>
      <c r="AM283" s="198"/>
      <c r="AN283" s="718"/>
      <c r="AO283" s="643"/>
      <c r="AP283" s="526"/>
      <c r="AQ283" s="683">
        <v>2</v>
      </c>
    </row>
    <row r="284" spans="1:43" ht="18" customHeight="1">
      <c r="A284" s="1">
        <v>2</v>
      </c>
      <c r="B284" s="337" t="str">
        <f t="shared" ref="B284:B285" si="212">B283</f>
        <v>区西南部</v>
      </c>
      <c r="C284" s="437" t="str">
        <f t="shared" ref="C284:C285" si="213">C283</f>
        <v>目黒区</v>
      </c>
      <c r="D284" s="297"/>
      <c r="E284" s="573"/>
      <c r="F284" s="367" t="s">
        <v>84</v>
      </c>
      <c r="G284" s="690"/>
      <c r="H284" s="109" t="s">
        <v>628</v>
      </c>
      <c r="I284" s="82"/>
      <c r="J284" s="82"/>
      <c r="K284" s="82"/>
      <c r="L284" s="82" t="s">
        <v>629</v>
      </c>
      <c r="M284" s="82" t="s">
        <v>629</v>
      </c>
      <c r="N284" s="82"/>
      <c r="O284" s="82"/>
      <c r="P284" s="82"/>
      <c r="Q284" s="82"/>
      <c r="R284" s="82"/>
      <c r="S284" s="82" t="s">
        <v>652</v>
      </c>
      <c r="T284" s="82" t="s">
        <v>629</v>
      </c>
      <c r="U284" s="82"/>
      <c r="V284" s="102" t="s">
        <v>629</v>
      </c>
      <c r="W284" s="53">
        <f>SUM(X284:AB284)</f>
        <v>244</v>
      </c>
      <c r="X284" s="54">
        <v>206</v>
      </c>
      <c r="Y284" s="54">
        <v>38</v>
      </c>
      <c r="Z284" s="54"/>
      <c r="AA284" s="54"/>
      <c r="AB284" s="103"/>
      <c r="AC284" s="320">
        <f t="shared" si="198"/>
        <v>244</v>
      </c>
      <c r="AD284" s="602">
        <v>12</v>
      </c>
      <c r="AE284" s="602">
        <v>194</v>
      </c>
      <c r="AF284" s="602">
        <v>38</v>
      </c>
      <c r="AG284" s="602"/>
      <c r="AH284" s="602"/>
      <c r="AI284" s="602"/>
      <c r="AJ284" s="601"/>
      <c r="AK284" s="163">
        <f t="shared" si="199"/>
        <v>49</v>
      </c>
      <c r="AL284" s="151">
        <v>20</v>
      </c>
      <c r="AM284" s="183">
        <v>29</v>
      </c>
      <c r="AN284" s="718"/>
      <c r="AO284" s="643"/>
      <c r="AP284" s="663"/>
      <c r="AQ284" s="683"/>
    </row>
    <row r="285" spans="1:43" ht="18.600000000000001" customHeight="1" thickBot="1">
      <c r="A285" s="1">
        <v>3</v>
      </c>
      <c r="B285" s="337" t="str">
        <f t="shared" si="212"/>
        <v>区西南部</v>
      </c>
      <c r="C285" s="437" t="str">
        <f t="shared" si="213"/>
        <v>目黒区</v>
      </c>
      <c r="D285" s="305"/>
      <c r="E285" s="632"/>
      <c r="F285" s="334" t="s">
        <v>84</v>
      </c>
      <c r="G285" s="689"/>
      <c r="H285" s="31" t="s">
        <v>628</v>
      </c>
      <c r="I285" s="32"/>
      <c r="J285" s="32"/>
      <c r="K285" s="32"/>
      <c r="L285" s="32" t="s">
        <v>629</v>
      </c>
      <c r="M285" s="32" t="s">
        <v>629</v>
      </c>
      <c r="N285" s="32"/>
      <c r="O285" s="32"/>
      <c r="P285" s="32"/>
      <c r="Q285" s="32"/>
      <c r="R285" s="32"/>
      <c r="S285" s="32" t="s">
        <v>652</v>
      </c>
      <c r="T285" s="32" t="s">
        <v>629</v>
      </c>
      <c r="U285" s="32"/>
      <c r="V285" s="34" t="s">
        <v>629</v>
      </c>
      <c r="W285" s="59"/>
      <c r="X285" s="60"/>
      <c r="Y285" s="60"/>
      <c r="Z285" s="60"/>
      <c r="AA285" s="60"/>
      <c r="AB285" s="104"/>
      <c r="AC285" s="321">
        <f t="shared" si="198"/>
        <v>244</v>
      </c>
      <c r="AD285" s="598">
        <v>16</v>
      </c>
      <c r="AE285" s="598">
        <v>190</v>
      </c>
      <c r="AF285" s="598">
        <v>38</v>
      </c>
      <c r="AG285" s="598" t="s">
        <v>3</v>
      </c>
      <c r="AH285" s="598" t="s">
        <v>3</v>
      </c>
      <c r="AI285" s="598" t="s">
        <v>3</v>
      </c>
      <c r="AJ285" s="598" t="s">
        <v>3</v>
      </c>
      <c r="AK285" s="164">
        <f t="shared" si="199"/>
        <v>0</v>
      </c>
      <c r="AL285" s="174"/>
      <c r="AM285" s="184"/>
      <c r="AN285" s="719"/>
      <c r="AO285" s="643"/>
      <c r="AP285" s="663"/>
      <c r="AQ285" s="683"/>
    </row>
    <row r="286" spans="1:43" ht="18.600000000000001" customHeight="1">
      <c r="A286" s="1">
        <v>1</v>
      </c>
      <c r="B286" s="309" t="s">
        <v>80</v>
      </c>
      <c r="C286" s="310" t="s">
        <v>81</v>
      </c>
      <c r="D286" s="567"/>
      <c r="E286" s="567"/>
      <c r="F286" s="368" t="s">
        <v>85</v>
      </c>
      <c r="G286" s="691"/>
      <c r="H286" s="110"/>
      <c r="I286" s="105"/>
      <c r="J286" s="105"/>
      <c r="K286" s="105"/>
      <c r="L286" s="105"/>
      <c r="M286" s="105"/>
      <c r="N286" s="105"/>
      <c r="O286" s="105"/>
      <c r="P286" s="105"/>
      <c r="Q286" s="105"/>
      <c r="R286" s="105"/>
      <c r="S286" s="105"/>
      <c r="T286" s="105"/>
      <c r="U286" s="105"/>
      <c r="V286" s="106"/>
      <c r="W286" s="107"/>
      <c r="X286" s="86"/>
      <c r="Y286" s="86"/>
      <c r="Z286" s="87"/>
      <c r="AA286" s="87"/>
      <c r="AB286" s="101"/>
      <c r="AC286" s="314">
        <f t="shared" si="198"/>
        <v>0</v>
      </c>
      <c r="AD286" s="603"/>
      <c r="AE286" s="603"/>
      <c r="AF286" s="603"/>
      <c r="AG286" s="603"/>
      <c r="AH286" s="603"/>
      <c r="AI286" s="604"/>
      <c r="AJ286" s="604"/>
      <c r="AK286" s="162">
        <f t="shared" si="199"/>
        <v>0</v>
      </c>
      <c r="AL286" s="172"/>
      <c r="AM286" s="198"/>
      <c r="AN286" s="718"/>
      <c r="AO286" s="643"/>
      <c r="AP286" s="526"/>
      <c r="AQ286" s="683"/>
    </row>
    <row r="287" spans="1:43" ht="18" customHeight="1">
      <c r="A287" s="1">
        <v>2</v>
      </c>
      <c r="B287" s="337" t="str">
        <f t="shared" ref="B287:B288" si="214">B286</f>
        <v>区西南部</v>
      </c>
      <c r="C287" s="437" t="str">
        <f t="shared" ref="C287:C288" si="215">C286</f>
        <v>目黒区</v>
      </c>
      <c r="D287" s="297"/>
      <c r="E287" s="573"/>
      <c r="F287" s="367" t="s">
        <v>85</v>
      </c>
      <c r="G287" s="690"/>
      <c r="H287" s="109"/>
      <c r="I287" s="82"/>
      <c r="J287" s="82"/>
      <c r="K287" s="82"/>
      <c r="L287" s="82" t="s">
        <v>629</v>
      </c>
      <c r="M287" s="82" t="s">
        <v>629</v>
      </c>
      <c r="N287" s="82" t="s">
        <v>630</v>
      </c>
      <c r="O287" s="82"/>
      <c r="P287" s="82"/>
      <c r="Q287" s="82"/>
      <c r="R287" s="82"/>
      <c r="S287" s="82"/>
      <c r="T287" s="82"/>
      <c r="U287" s="82"/>
      <c r="V287" s="102"/>
      <c r="W287" s="53">
        <f>SUM(X287:AB287)</f>
        <v>60</v>
      </c>
      <c r="X287" s="54">
        <v>60</v>
      </c>
      <c r="Y287" s="54"/>
      <c r="Z287" s="54"/>
      <c r="AA287" s="54"/>
      <c r="AB287" s="103"/>
      <c r="AC287" s="320">
        <f t="shared" si="198"/>
        <v>0</v>
      </c>
      <c r="AD287" s="602"/>
      <c r="AE287" s="602"/>
      <c r="AF287" s="602"/>
      <c r="AG287" s="602"/>
      <c r="AH287" s="602"/>
      <c r="AI287" s="602"/>
      <c r="AJ287" s="601"/>
      <c r="AK287" s="163">
        <f t="shared" si="199"/>
        <v>0</v>
      </c>
      <c r="AL287" s="151" t="s">
        <v>3</v>
      </c>
      <c r="AM287" s="183" t="s">
        <v>3</v>
      </c>
      <c r="AN287" s="718"/>
      <c r="AO287" s="643"/>
      <c r="AP287" s="663"/>
      <c r="AQ287" s="683"/>
    </row>
    <row r="288" spans="1:43" ht="18.600000000000001" customHeight="1" thickBot="1">
      <c r="A288" s="1">
        <v>3</v>
      </c>
      <c r="B288" s="337" t="str">
        <f t="shared" si="214"/>
        <v>区西南部</v>
      </c>
      <c r="C288" s="437" t="str">
        <f t="shared" si="215"/>
        <v>目黒区</v>
      </c>
      <c r="D288" s="305"/>
      <c r="E288" s="632"/>
      <c r="F288" s="334" t="s">
        <v>85</v>
      </c>
      <c r="G288" s="689"/>
      <c r="H288" s="31"/>
      <c r="I288" s="32"/>
      <c r="J288" s="32"/>
      <c r="K288" s="32"/>
      <c r="L288" s="32" t="s">
        <v>629</v>
      </c>
      <c r="M288" s="32" t="s">
        <v>629</v>
      </c>
      <c r="N288" s="32" t="s">
        <v>630</v>
      </c>
      <c r="O288" s="32"/>
      <c r="P288" s="32"/>
      <c r="Q288" s="32"/>
      <c r="R288" s="32"/>
      <c r="S288" s="32"/>
      <c r="T288" s="32"/>
      <c r="U288" s="32"/>
      <c r="V288" s="34"/>
      <c r="W288" s="59"/>
      <c r="X288" s="60"/>
      <c r="Y288" s="60"/>
      <c r="Z288" s="60"/>
      <c r="AA288" s="60"/>
      <c r="AB288" s="104"/>
      <c r="AC288" s="321">
        <f t="shared" si="198"/>
        <v>0</v>
      </c>
      <c r="AD288" s="598"/>
      <c r="AE288" s="598"/>
      <c r="AF288" s="598" t="s">
        <v>3</v>
      </c>
      <c r="AG288" s="598" t="s">
        <v>3</v>
      </c>
      <c r="AH288" s="598" t="s">
        <v>3</v>
      </c>
      <c r="AI288" s="598" t="s">
        <v>3</v>
      </c>
      <c r="AJ288" s="598" t="s">
        <v>3</v>
      </c>
      <c r="AK288" s="164">
        <f t="shared" si="199"/>
        <v>0</v>
      </c>
      <c r="AL288" s="174"/>
      <c r="AM288" s="184"/>
      <c r="AN288" s="719"/>
      <c r="AO288" s="643"/>
      <c r="AP288" s="663"/>
      <c r="AQ288" s="683"/>
    </row>
    <row r="289" spans="1:44" ht="18.600000000000001" customHeight="1">
      <c r="A289" s="1">
        <v>1</v>
      </c>
      <c r="B289" s="309" t="s">
        <v>80</v>
      </c>
      <c r="C289" s="310" t="s">
        <v>81</v>
      </c>
      <c r="D289" s="567" t="s">
        <v>687</v>
      </c>
      <c r="E289" s="567" t="s">
        <v>1000</v>
      </c>
      <c r="F289" s="445" t="s">
        <v>86</v>
      </c>
      <c r="G289" s="691">
        <v>11301144</v>
      </c>
      <c r="H289" s="110"/>
      <c r="I289" s="105"/>
      <c r="J289" s="105"/>
      <c r="K289" s="105"/>
      <c r="L289" s="105"/>
      <c r="M289" s="105"/>
      <c r="N289" s="105"/>
      <c r="O289" s="105"/>
      <c r="P289" s="105"/>
      <c r="Q289" s="105"/>
      <c r="R289" s="105"/>
      <c r="S289" s="105"/>
      <c r="T289" s="105"/>
      <c r="U289" s="105"/>
      <c r="V289" s="106"/>
      <c r="W289" s="107"/>
      <c r="X289" s="86"/>
      <c r="Y289" s="86"/>
      <c r="Z289" s="87"/>
      <c r="AA289" s="87"/>
      <c r="AB289" s="101"/>
      <c r="AC289" s="314">
        <f t="shared" si="198"/>
        <v>320</v>
      </c>
      <c r="AD289" s="153"/>
      <c r="AE289" s="153">
        <v>275</v>
      </c>
      <c r="AF289" s="153">
        <v>45</v>
      </c>
      <c r="AG289" s="153"/>
      <c r="AH289" s="153"/>
      <c r="AI289" s="173"/>
      <c r="AJ289" s="172"/>
      <c r="AK289" s="162">
        <f t="shared" si="199"/>
        <v>0</v>
      </c>
      <c r="AL289" s="172"/>
      <c r="AM289" s="182"/>
      <c r="AN289" s="718"/>
      <c r="AO289" s="643"/>
      <c r="AP289" s="526"/>
      <c r="AQ289" s="683"/>
    </row>
    <row r="290" spans="1:44" ht="18" customHeight="1">
      <c r="A290" s="1">
        <v>2</v>
      </c>
      <c r="B290" s="337" t="str">
        <f t="shared" ref="B290:B291" si="216">B289</f>
        <v>区西南部</v>
      </c>
      <c r="C290" s="437" t="str">
        <f t="shared" ref="C290:C291" si="217">C289</f>
        <v>目黒区</v>
      </c>
      <c r="D290" s="297"/>
      <c r="E290" s="573"/>
      <c r="F290" s="367" t="s">
        <v>86</v>
      </c>
      <c r="G290" s="690"/>
      <c r="H290" s="109" t="s">
        <v>628</v>
      </c>
      <c r="I290" s="82"/>
      <c r="J290" s="82"/>
      <c r="K290" s="82"/>
      <c r="L290" s="82" t="s">
        <v>629</v>
      </c>
      <c r="M290" s="82" t="s">
        <v>629</v>
      </c>
      <c r="N290" s="82" t="s">
        <v>630</v>
      </c>
      <c r="O290" s="82"/>
      <c r="P290" s="82"/>
      <c r="Q290" s="82"/>
      <c r="R290" s="82"/>
      <c r="S290" s="82" t="s">
        <v>652</v>
      </c>
      <c r="T290" s="82"/>
      <c r="U290" s="82"/>
      <c r="V290" s="102" t="s">
        <v>629</v>
      </c>
      <c r="W290" s="53">
        <f>SUM(X290:AB290)</f>
        <v>320</v>
      </c>
      <c r="X290" s="54">
        <v>320</v>
      </c>
      <c r="Y290" s="54"/>
      <c r="Z290" s="54"/>
      <c r="AA290" s="54"/>
      <c r="AB290" s="103"/>
      <c r="AC290" s="320">
        <f t="shared" si="198"/>
        <v>320</v>
      </c>
      <c r="AD290" s="602"/>
      <c r="AE290" s="602">
        <v>275</v>
      </c>
      <c r="AF290" s="602">
        <v>45</v>
      </c>
      <c r="AG290" s="602"/>
      <c r="AH290" s="602"/>
      <c r="AI290" s="602"/>
      <c r="AJ290" s="601"/>
      <c r="AK290" s="163">
        <f t="shared" si="199"/>
        <v>46</v>
      </c>
      <c r="AL290" s="151">
        <v>25</v>
      </c>
      <c r="AM290" s="183">
        <v>21</v>
      </c>
      <c r="AN290" s="718"/>
      <c r="AO290" s="643"/>
      <c r="AP290" s="663"/>
      <c r="AQ290" s="683"/>
    </row>
    <row r="291" spans="1:44" ht="18.600000000000001" customHeight="1" thickBot="1">
      <c r="A291" s="1">
        <v>3</v>
      </c>
      <c r="B291" s="337" t="str">
        <f t="shared" si="216"/>
        <v>区西南部</v>
      </c>
      <c r="C291" s="437" t="str">
        <f t="shared" si="217"/>
        <v>目黒区</v>
      </c>
      <c r="D291" s="305"/>
      <c r="E291" s="632"/>
      <c r="F291" s="334" t="s">
        <v>86</v>
      </c>
      <c r="G291" s="689"/>
      <c r="H291" s="31" t="s">
        <v>628</v>
      </c>
      <c r="I291" s="32"/>
      <c r="J291" s="32"/>
      <c r="K291" s="32"/>
      <c r="L291" s="32" t="s">
        <v>629</v>
      </c>
      <c r="M291" s="32" t="s">
        <v>629</v>
      </c>
      <c r="N291" s="32" t="s">
        <v>630</v>
      </c>
      <c r="O291" s="32"/>
      <c r="P291" s="32"/>
      <c r="Q291" s="32"/>
      <c r="R291" s="32"/>
      <c r="S291" s="32" t="s">
        <v>652</v>
      </c>
      <c r="T291" s="32"/>
      <c r="U291" s="32"/>
      <c r="V291" s="34" t="s">
        <v>629</v>
      </c>
      <c r="W291" s="655"/>
      <c r="X291" s="656"/>
      <c r="Y291" s="656"/>
      <c r="Z291" s="656"/>
      <c r="AA291" s="656"/>
      <c r="AB291" s="657"/>
      <c r="AC291" s="321">
        <f t="shared" si="198"/>
        <v>320</v>
      </c>
      <c r="AD291" s="598"/>
      <c r="AE291" s="598">
        <v>275</v>
      </c>
      <c r="AF291" s="598">
        <v>45</v>
      </c>
      <c r="AG291" s="598" t="s">
        <v>3</v>
      </c>
      <c r="AH291" s="598" t="s">
        <v>3</v>
      </c>
      <c r="AI291" s="598" t="s">
        <v>3</v>
      </c>
      <c r="AJ291" s="598" t="s">
        <v>3</v>
      </c>
      <c r="AK291" s="164">
        <f t="shared" si="199"/>
        <v>0</v>
      </c>
      <c r="AL291" s="174"/>
      <c r="AM291" s="184"/>
      <c r="AN291" s="719"/>
      <c r="AO291" s="643"/>
      <c r="AP291" s="663"/>
      <c r="AQ291" s="683"/>
    </row>
    <row r="292" spans="1:44" ht="18.600000000000001" customHeight="1">
      <c r="A292" s="1">
        <v>1</v>
      </c>
      <c r="B292" s="309" t="s">
        <v>80</v>
      </c>
      <c r="C292" s="310" t="s">
        <v>81</v>
      </c>
      <c r="D292" s="567"/>
      <c r="E292" s="567" t="s">
        <v>1033</v>
      </c>
      <c r="F292" s="734" t="s">
        <v>645</v>
      </c>
      <c r="G292" s="691" t="s">
        <v>1173</v>
      </c>
      <c r="H292" s="110"/>
      <c r="I292" s="105"/>
      <c r="J292" s="105"/>
      <c r="K292" s="105"/>
      <c r="L292" s="105"/>
      <c r="M292" s="105"/>
      <c r="N292" s="105"/>
      <c r="O292" s="105"/>
      <c r="P292" s="105"/>
      <c r="Q292" s="105"/>
      <c r="R292" s="105"/>
      <c r="S292" s="105"/>
      <c r="T292" s="105"/>
      <c r="U292" s="105"/>
      <c r="V292" s="106"/>
      <c r="W292" s="107"/>
      <c r="X292" s="86"/>
      <c r="Y292" s="86"/>
      <c r="Z292" s="87"/>
      <c r="AA292" s="87"/>
      <c r="AB292" s="101"/>
      <c r="AC292" s="314">
        <f t="shared" si="198"/>
        <v>72</v>
      </c>
      <c r="AD292" s="603"/>
      <c r="AE292" s="603">
        <v>34</v>
      </c>
      <c r="AF292" s="603"/>
      <c r="AG292" s="603">
        <v>38</v>
      </c>
      <c r="AH292" s="603"/>
      <c r="AI292" s="604"/>
      <c r="AJ292" s="604"/>
      <c r="AK292" s="162">
        <f t="shared" si="199"/>
        <v>0</v>
      </c>
      <c r="AL292" s="172"/>
      <c r="AM292" s="198"/>
      <c r="AN292" s="713" t="s">
        <v>1222</v>
      </c>
      <c r="AO292" s="643"/>
      <c r="AP292" s="526"/>
      <c r="AQ292" s="683"/>
      <c r="AR292" s="1">
        <v>1</v>
      </c>
    </row>
    <row r="293" spans="1:44" ht="18" customHeight="1">
      <c r="A293" s="1">
        <v>2</v>
      </c>
      <c r="B293" s="337" t="str">
        <f t="shared" ref="B293:B294" si="218">B292</f>
        <v>区西南部</v>
      </c>
      <c r="C293" s="437" t="str">
        <f t="shared" ref="C293:C294" si="219">C292</f>
        <v>目黒区</v>
      </c>
      <c r="D293" s="297"/>
      <c r="E293" s="573"/>
      <c r="F293" s="367" t="s">
        <v>645</v>
      </c>
      <c r="G293" s="690"/>
      <c r="H293" s="109"/>
      <c r="I293" s="82"/>
      <c r="J293" s="82"/>
      <c r="K293" s="82"/>
      <c r="L293" s="82" t="s">
        <v>629</v>
      </c>
      <c r="M293" s="82" t="s">
        <v>629</v>
      </c>
      <c r="N293" s="82"/>
      <c r="O293" s="82"/>
      <c r="P293" s="82"/>
      <c r="Q293" s="82"/>
      <c r="R293" s="82"/>
      <c r="S293" s="82"/>
      <c r="T293" s="82"/>
      <c r="U293" s="82"/>
      <c r="V293" s="102"/>
      <c r="W293" s="53">
        <f>SUM(X293:AB293)</f>
        <v>72</v>
      </c>
      <c r="X293" s="54">
        <v>34</v>
      </c>
      <c r="Y293" s="54">
        <v>38</v>
      </c>
      <c r="Z293" s="54"/>
      <c r="AA293" s="54"/>
      <c r="AB293" s="103"/>
      <c r="AC293" s="320">
        <f t="shared" si="198"/>
        <v>72</v>
      </c>
      <c r="AD293" s="602"/>
      <c r="AE293" s="602">
        <v>34</v>
      </c>
      <c r="AF293" s="602"/>
      <c r="AG293" s="602">
        <v>38</v>
      </c>
      <c r="AH293" s="602"/>
      <c r="AI293" s="602"/>
      <c r="AJ293" s="601"/>
      <c r="AK293" s="163">
        <f t="shared" si="199"/>
        <v>0</v>
      </c>
      <c r="AL293" s="151" t="s">
        <v>3</v>
      </c>
      <c r="AM293" s="183" t="s">
        <v>3</v>
      </c>
      <c r="AN293" s="711"/>
      <c r="AO293" s="652"/>
      <c r="AP293" s="663"/>
      <c r="AQ293" s="683"/>
    </row>
    <row r="294" spans="1:44" ht="18.600000000000001" customHeight="1" thickBot="1">
      <c r="A294" s="1">
        <v>3</v>
      </c>
      <c r="B294" s="337" t="str">
        <f t="shared" si="218"/>
        <v>区西南部</v>
      </c>
      <c r="C294" s="437" t="str">
        <f t="shared" si="219"/>
        <v>目黒区</v>
      </c>
      <c r="D294" s="305"/>
      <c r="E294" s="632"/>
      <c r="F294" s="334" t="s">
        <v>645</v>
      </c>
      <c r="G294" s="689"/>
      <c r="H294" s="31"/>
      <c r="I294" s="32"/>
      <c r="J294" s="32"/>
      <c r="K294" s="32"/>
      <c r="L294" s="32" t="s">
        <v>629</v>
      </c>
      <c r="M294" s="32" t="s">
        <v>629</v>
      </c>
      <c r="N294" s="32"/>
      <c r="O294" s="32"/>
      <c r="P294" s="32"/>
      <c r="Q294" s="32"/>
      <c r="R294" s="32"/>
      <c r="S294" s="32"/>
      <c r="T294" s="32"/>
      <c r="U294" s="32"/>
      <c r="V294" s="34"/>
      <c r="W294" s="59"/>
      <c r="X294" s="60"/>
      <c r="Y294" s="60"/>
      <c r="Z294" s="60"/>
      <c r="AA294" s="60"/>
      <c r="AB294" s="104"/>
      <c r="AC294" s="321">
        <f t="shared" si="198"/>
        <v>72</v>
      </c>
      <c r="AD294" s="598"/>
      <c r="AE294" s="598">
        <v>34</v>
      </c>
      <c r="AF294" s="598" t="s">
        <v>3</v>
      </c>
      <c r="AG294" s="598">
        <v>38</v>
      </c>
      <c r="AH294" s="598" t="s">
        <v>3</v>
      </c>
      <c r="AI294" s="598" t="s">
        <v>3</v>
      </c>
      <c r="AJ294" s="598" t="s">
        <v>3</v>
      </c>
      <c r="AK294" s="164">
        <f t="shared" si="199"/>
        <v>0</v>
      </c>
      <c r="AL294" s="174"/>
      <c r="AM294" s="184"/>
      <c r="AN294" s="712"/>
      <c r="AO294" s="652"/>
      <c r="AP294" s="663"/>
      <c r="AQ294" s="683"/>
    </row>
    <row r="295" spans="1:44" ht="18.600000000000001" customHeight="1">
      <c r="A295" s="1">
        <v>1</v>
      </c>
      <c r="B295" s="309" t="s">
        <v>80</v>
      </c>
      <c r="C295" s="310" t="s">
        <v>81</v>
      </c>
      <c r="D295" s="567" t="s">
        <v>687</v>
      </c>
      <c r="E295" s="567" t="s">
        <v>770</v>
      </c>
      <c r="F295" s="445" t="s">
        <v>87</v>
      </c>
      <c r="G295" s="691" t="s">
        <v>871</v>
      </c>
      <c r="H295" s="110"/>
      <c r="I295" s="105"/>
      <c r="J295" s="105"/>
      <c r="K295" s="105"/>
      <c r="L295" s="105"/>
      <c r="M295" s="105"/>
      <c r="N295" s="105"/>
      <c r="O295" s="105"/>
      <c r="P295" s="105"/>
      <c r="Q295" s="105"/>
      <c r="R295" s="105"/>
      <c r="S295" s="105"/>
      <c r="T295" s="105"/>
      <c r="U295" s="105"/>
      <c r="V295" s="106"/>
      <c r="W295" s="107"/>
      <c r="X295" s="86"/>
      <c r="Y295" s="86"/>
      <c r="Z295" s="87"/>
      <c r="AA295" s="87"/>
      <c r="AB295" s="101"/>
      <c r="AC295" s="314">
        <f t="shared" si="198"/>
        <v>730</v>
      </c>
      <c r="AD295" s="153">
        <v>291</v>
      </c>
      <c r="AE295" s="153">
        <v>439</v>
      </c>
      <c r="AF295" s="153"/>
      <c r="AG295" s="153"/>
      <c r="AH295" s="153"/>
      <c r="AI295" s="173"/>
      <c r="AJ295" s="172"/>
      <c r="AK295" s="162">
        <f t="shared" si="199"/>
        <v>0</v>
      </c>
      <c r="AL295" s="172"/>
      <c r="AM295" s="198"/>
      <c r="AN295" s="718"/>
      <c r="AO295" s="643"/>
      <c r="AP295" s="526"/>
      <c r="AQ295" s="683"/>
    </row>
    <row r="296" spans="1:44" ht="18" customHeight="1">
      <c r="A296" s="1">
        <v>2</v>
      </c>
      <c r="B296" s="337" t="str">
        <f t="shared" ref="B296:B297" si="220">B295</f>
        <v>区西南部</v>
      </c>
      <c r="C296" s="437" t="str">
        <f t="shared" ref="C296:C297" si="221">C295</f>
        <v>目黒区</v>
      </c>
      <c r="D296" s="297"/>
      <c r="E296" s="573"/>
      <c r="F296" s="367" t="s">
        <v>87</v>
      </c>
      <c r="G296" s="690"/>
      <c r="H296" s="109" t="s">
        <v>633</v>
      </c>
      <c r="I296" s="82"/>
      <c r="J296" s="82" t="s">
        <v>629</v>
      </c>
      <c r="K296" s="82" t="s">
        <v>629</v>
      </c>
      <c r="L296" s="82" t="s">
        <v>629</v>
      </c>
      <c r="M296" s="82" t="s">
        <v>629</v>
      </c>
      <c r="N296" s="82" t="s">
        <v>634</v>
      </c>
      <c r="O296" s="82"/>
      <c r="P296" s="82"/>
      <c r="Q296" s="82" t="s">
        <v>630</v>
      </c>
      <c r="R296" s="82" t="s">
        <v>637</v>
      </c>
      <c r="S296" s="82" t="s">
        <v>652</v>
      </c>
      <c r="T296" s="82" t="s">
        <v>629</v>
      </c>
      <c r="U296" s="82"/>
      <c r="V296" s="102"/>
      <c r="W296" s="53">
        <f>SUM(X296:AB296)</f>
        <v>640</v>
      </c>
      <c r="X296" s="54">
        <v>640</v>
      </c>
      <c r="Y296" s="54"/>
      <c r="Z296" s="54"/>
      <c r="AA296" s="54"/>
      <c r="AB296" s="103"/>
      <c r="AC296" s="320">
        <f t="shared" si="198"/>
        <v>640</v>
      </c>
      <c r="AD296" s="602">
        <v>274</v>
      </c>
      <c r="AE296" s="602">
        <v>366</v>
      </c>
      <c r="AF296" s="602"/>
      <c r="AG296" s="602"/>
      <c r="AH296" s="602"/>
      <c r="AI296" s="602"/>
      <c r="AJ296" s="601"/>
      <c r="AK296" s="163">
        <f t="shared" si="199"/>
        <v>78</v>
      </c>
      <c r="AL296" s="151">
        <v>49</v>
      </c>
      <c r="AM296" s="183">
        <v>29</v>
      </c>
      <c r="AN296" s="718"/>
      <c r="AO296" s="643"/>
      <c r="AP296" s="663"/>
      <c r="AQ296" s="683"/>
    </row>
    <row r="297" spans="1:44" ht="18.600000000000001" customHeight="1" thickBot="1">
      <c r="A297" s="1">
        <v>3</v>
      </c>
      <c r="B297" s="337" t="str">
        <f t="shared" si="220"/>
        <v>区西南部</v>
      </c>
      <c r="C297" s="437" t="str">
        <f t="shared" si="221"/>
        <v>目黒区</v>
      </c>
      <c r="D297" s="305"/>
      <c r="E297" s="632"/>
      <c r="F297" s="334" t="s">
        <v>87</v>
      </c>
      <c r="G297" s="689"/>
      <c r="H297" s="31" t="s">
        <v>633</v>
      </c>
      <c r="I297" s="32"/>
      <c r="J297" s="32" t="s">
        <v>629</v>
      </c>
      <c r="K297" s="32" t="s">
        <v>629</v>
      </c>
      <c r="L297" s="32" t="s">
        <v>629</v>
      </c>
      <c r="M297" s="32" t="s">
        <v>629</v>
      </c>
      <c r="N297" s="32" t="s">
        <v>634</v>
      </c>
      <c r="O297" s="32"/>
      <c r="P297" s="32"/>
      <c r="Q297" s="32" t="s">
        <v>630</v>
      </c>
      <c r="R297" s="32" t="s">
        <v>637</v>
      </c>
      <c r="S297" s="32" t="s">
        <v>652</v>
      </c>
      <c r="T297" s="32" t="s">
        <v>629</v>
      </c>
      <c r="U297" s="32"/>
      <c r="V297" s="34"/>
      <c r="W297" s="59"/>
      <c r="X297" s="60"/>
      <c r="Y297" s="60"/>
      <c r="Z297" s="60"/>
      <c r="AA297" s="60"/>
      <c r="AB297" s="104"/>
      <c r="AC297" s="321">
        <f t="shared" si="198"/>
        <v>640</v>
      </c>
      <c r="AD297" s="598">
        <v>274</v>
      </c>
      <c r="AE297" s="598">
        <v>366</v>
      </c>
      <c r="AF297" s="598" t="s">
        <v>3</v>
      </c>
      <c r="AG297" s="598" t="s">
        <v>3</v>
      </c>
      <c r="AH297" s="598" t="s">
        <v>3</v>
      </c>
      <c r="AI297" s="598" t="s">
        <v>3</v>
      </c>
      <c r="AJ297" s="598" t="s">
        <v>3</v>
      </c>
      <c r="AK297" s="164">
        <f t="shared" si="199"/>
        <v>0</v>
      </c>
      <c r="AL297" s="174"/>
      <c r="AM297" s="184"/>
      <c r="AN297" s="719"/>
      <c r="AO297" s="643"/>
      <c r="AP297" s="663"/>
      <c r="AQ297" s="683"/>
    </row>
    <row r="298" spans="1:44" ht="18.600000000000001" customHeight="1">
      <c r="A298" s="1">
        <v>1</v>
      </c>
      <c r="B298" s="309" t="s">
        <v>80</v>
      </c>
      <c r="C298" s="310" t="s">
        <v>81</v>
      </c>
      <c r="D298" s="567"/>
      <c r="E298" s="567" t="s">
        <v>1033</v>
      </c>
      <c r="F298" s="445" t="s">
        <v>88</v>
      </c>
      <c r="G298" s="691">
        <v>11301147</v>
      </c>
      <c r="H298" s="110"/>
      <c r="I298" s="105"/>
      <c r="J298" s="105"/>
      <c r="K298" s="105"/>
      <c r="L298" s="105"/>
      <c r="M298" s="105"/>
      <c r="N298" s="105"/>
      <c r="O298" s="105"/>
      <c r="P298" s="105"/>
      <c r="Q298" s="105"/>
      <c r="R298" s="105"/>
      <c r="S298" s="105"/>
      <c r="T298" s="105"/>
      <c r="U298" s="105"/>
      <c r="V298" s="106"/>
      <c r="W298" s="107"/>
      <c r="X298" s="86"/>
      <c r="Y298" s="86"/>
      <c r="Z298" s="87"/>
      <c r="AA298" s="87"/>
      <c r="AB298" s="101"/>
      <c r="AC298" s="314">
        <v>0</v>
      </c>
      <c r="AD298" s="153"/>
      <c r="AE298" s="153"/>
      <c r="AF298" s="153"/>
      <c r="AG298" s="153"/>
      <c r="AH298" s="153"/>
      <c r="AI298" s="173"/>
      <c r="AJ298" s="172"/>
      <c r="AK298" s="162">
        <v>0</v>
      </c>
      <c r="AL298" s="172"/>
      <c r="AM298" s="182"/>
      <c r="AN298" s="718"/>
      <c r="AO298" s="643"/>
      <c r="AP298" s="526"/>
      <c r="AQ298" s="683"/>
    </row>
    <row r="299" spans="1:44" ht="18" customHeight="1">
      <c r="A299" s="1">
        <v>2</v>
      </c>
      <c r="B299" s="337" t="str">
        <f t="shared" ref="B299:B300" si="222">B298</f>
        <v>区西南部</v>
      </c>
      <c r="C299" s="437" t="str">
        <f t="shared" ref="C299:C300" si="223">C298</f>
        <v>目黒区</v>
      </c>
      <c r="D299" s="297"/>
      <c r="E299" s="573"/>
      <c r="F299" s="367" t="s">
        <v>88</v>
      </c>
      <c r="G299" s="690"/>
      <c r="H299" s="109"/>
      <c r="I299" s="82"/>
      <c r="J299" s="82"/>
      <c r="K299" s="82"/>
      <c r="L299" s="82"/>
      <c r="M299" s="82" t="s">
        <v>629</v>
      </c>
      <c r="N299" s="82"/>
      <c r="O299" s="82"/>
      <c r="P299" s="82"/>
      <c r="Q299" s="82"/>
      <c r="R299" s="82"/>
      <c r="S299" s="82"/>
      <c r="T299" s="82"/>
      <c r="U299" s="82" t="s">
        <v>629</v>
      </c>
      <c r="V299" s="102"/>
      <c r="W299" s="53">
        <f>SUM(X299:AB299)</f>
        <v>46</v>
      </c>
      <c r="X299" s="54">
        <v>46</v>
      </c>
      <c r="Y299" s="54"/>
      <c r="Z299" s="54"/>
      <c r="AA299" s="54"/>
      <c r="AB299" s="103"/>
      <c r="AC299" s="320">
        <f>SUM(AD299:AJ299)</f>
        <v>46</v>
      </c>
      <c r="AD299" s="602"/>
      <c r="AE299" s="602"/>
      <c r="AF299" s="602">
        <v>46</v>
      </c>
      <c r="AG299" s="602"/>
      <c r="AH299" s="602"/>
      <c r="AI299" s="602"/>
      <c r="AJ299" s="601"/>
      <c r="AK299" s="163">
        <v>0</v>
      </c>
      <c r="AL299" s="151" t="s">
        <v>3</v>
      </c>
      <c r="AM299" s="183" t="s">
        <v>3</v>
      </c>
      <c r="AN299" s="718"/>
      <c r="AO299" s="643"/>
      <c r="AP299" s="663"/>
      <c r="AQ299" s="683"/>
    </row>
    <row r="300" spans="1:44" ht="18.600000000000001" customHeight="1" thickBot="1">
      <c r="A300" s="1">
        <v>3</v>
      </c>
      <c r="B300" s="337" t="str">
        <f t="shared" si="222"/>
        <v>区西南部</v>
      </c>
      <c r="C300" s="437" t="str">
        <f t="shared" si="223"/>
        <v>目黒区</v>
      </c>
      <c r="D300" s="305"/>
      <c r="E300" s="632"/>
      <c r="F300" s="334" t="s">
        <v>88</v>
      </c>
      <c r="G300" s="689"/>
      <c r="H300" s="31"/>
      <c r="I300" s="32"/>
      <c r="J300" s="32"/>
      <c r="K300" s="32"/>
      <c r="L300" s="32"/>
      <c r="M300" s="32" t="s">
        <v>629</v>
      </c>
      <c r="N300" s="32"/>
      <c r="O300" s="32"/>
      <c r="P300" s="32"/>
      <c r="Q300" s="32"/>
      <c r="R300" s="32"/>
      <c r="S300" s="32"/>
      <c r="T300" s="32"/>
      <c r="U300" s="32" t="s">
        <v>629</v>
      </c>
      <c r="V300" s="34"/>
      <c r="W300" s="59"/>
      <c r="X300" s="60"/>
      <c r="Y300" s="60"/>
      <c r="Z300" s="60"/>
      <c r="AA300" s="60"/>
      <c r="AB300" s="104"/>
      <c r="AC300" s="321">
        <f>SUM(AD300:AJ300)</f>
        <v>46</v>
      </c>
      <c r="AD300" s="598"/>
      <c r="AE300" s="598" t="s">
        <v>3</v>
      </c>
      <c r="AF300" s="598">
        <v>46</v>
      </c>
      <c r="AG300" s="598" t="s">
        <v>3</v>
      </c>
      <c r="AH300" s="598" t="s">
        <v>3</v>
      </c>
      <c r="AI300" s="598" t="s">
        <v>3</v>
      </c>
      <c r="AJ300" s="598" t="s">
        <v>3</v>
      </c>
      <c r="AK300" s="164">
        <v>0</v>
      </c>
      <c r="AL300" s="174"/>
      <c r="AM300" s="184"/>
      <c r="AN300" s="719"/>
      <c r="AO300" s="643"/>
      <c r="AP300" s="663"/>
      <c r="AQ300" s="683"/>
    </row>
    <row r="301" spans="1:44" ht="18.600000000000001" customHeight="1">
      <c r="A301" s="1">
        <v>1</v>
      </c>
      <c r="B301" s="309" t="s">
        <v>80</v>
      </c>
      <c r="C301" s="310" t="s">
        <v>90</v>
      </c>
      <c r="D301" s="567"/>
      <c r="E301" s="567" t="s">
        <v>1034</v>
      </c>
      <c r="F301" s="445" t="s">
        <v>89</v>
      </c>
      <c r="G301" s="691">
        <v>11301151</v>
      </c>
      <c r="H301" s="110"/>
      <c r="I301" s="105"/>
      <c r="J301" s="105"/>
      <c r="K301" s="105"/>
      <c r="L301" s="105"/>
      <c r="M301" s="105"/>
      <c r="N301" s="105"/>
      <c r="O301" s="105"/>
      <c r="P301" s="105"/>
      <c r="Q301" s="105"/>
      <c r="R301" s="105"/>
      <c r="S301" s="105"/>
      <c r="T301" s="105"/>
      <c r="U301" s="105"/>
      <c r="V301" s="106"/>
      <c r="W301" s="107"/>
      <c r="X301" s="86"/>
      <c r="Y301" s="86"/>
      <c r="Z301" s="87"/>
      <c r="AA301" s="87"/>
      <c r="AB301" s="101"/>
      <c r="AC301" s="314">
        <f t="shared" si="198"/>
        <v>389</v>
      </c>
      <c r="AD301" s="153">
        <v>8</v>
      </c>
      <c r="AE301" s="153">
        <v>300</v>
      </c>
      <c r="AF301" s="153">
        <v>81</v>
      </c>
      <c r="AG301" s="153"/>
      <c r="AH301" s="153"/>
      <c r="AI301" s="173"/>
      <c r="AJ301" s="172"/>
      <c r="AK301" s="162">
        <f t="shared" si="199"/>
        <v>0</v>
      </c>
      <c r="AL301" s="172"/>
      <c r="AM301" s="198"/>
      <c r="AN301" s="718"/>
      <c r="AO301" s="643"/>
      <c r="AP301" s="526"/>
      <c r="AQ301" s="683"/>
    </row>
    <row r="302" spans="1:44" ht="18" customHeight="1">
      <c r="A302" s="1">
        <v>2</v>
      </c>
      <c r="B302" s="337" t="str">
        <f t="shared" ref="B302:B303" si="224">B301</f>
        <v>区西南部</v>
      </c>
      <c r="C302" s="437" t="str">
        <f t="shared" ref="C302:C303" si="225">C301</f>
        <v>世田谷区</v>
      </c>
      <c r="D302" s="297"/>
      <c r="E302" s="573"/>
      <c r="F302" s="367" t="s">
        <v>89</v>
      </c>
      <c r="G302" s="690"/>
      <c r="H302" s="109" t="s">
        <v>628</v>
      </c>
      <c r="I302" s="82"/>
      <c r="J302" s="82"/>
      <c r="K302" s="82"/>
      <c r="L302" s="82" t="s">
        <v>629</v>
      </c>
      <c r="M302" s="82" t="s">
        <v>629</v>
      </c>
      <c r="N302" s="82" t="s">
        <v>634</v>
      </c>
      <c r="O302" s="82"/>
      <c r="P302" s="82"/>
      <c r="Q302" s="82"/>
      <c r="R302" s="82"/>
      <c r="S302" s="82" t="s">
        <v>652</v>
      </c>
      <c r="T302" s="82"/>
      <c r="U302" s="82"/>
      <c r="V302" s="102" t="s">
        <v>629</v>
      </c>
      <c r="W302" s="53">
        <f>SUM(X302:AB302)</f>
        <v>381</v>
      </c>
      <c r="X302" s="54">
        <v>381</v>
      </c>
      <c r="Y302" s="54"/>
      <c r="Z302" s="54"/>
      <c r="AA302" s="54"/>
      <c r="AB302" s="103"/>
      <c r="AC302" s="320">
        <f t="shared" si="198"/>
        <v>381</v>
      </c>
      <c r="AD302" s="602">
        <v>8</v>
      </c>
      <c r="AE302" s="602">
        <v>292</v>
      </c>
      <c r="AF302" s="602">
        <v>81</v>
      </c>
      <c r="AG302" s="602"/>
      <c r="AH302" s="602"/>
      <c r="AI302" s="602"/>
      <c r="AJ302" s="601"/>
      <c r="AK302" s="163">
        <f t="shared" si="199"/>
        <v>27</v>
      </c>
      <c r="AL302" s="151">
        <v>27</v>
      </c>
      <c r="AM302" s="183" t="s">
        <v>3</v>
      </c>
      <c r="AN302" s="718"/>
      <c r="AO302" s="643"/>
      <c r="AP302" s="663"/>
      <c r="AQ302" s="683"/>
    </row>
    <row r="303" spans="1:44" ht="18.600000000000001" customHeight="1" thickBot="1">
      <c r="A303" s="1">
        <v>3</v>
      </c>
      <c r="B303" s="337" t="str">
        <f t="shared" si="224"/>
        <v>区西南部</v>
      </c>
      <c r="C303" s="437" t="str">
        <f t="shared" si="225"/>
        <v>世田谷区</v>
      </c>
      <c r="D303" s="305"/>
      <c r="E303" s="632"/>
      <c r="F303" s="334" t="s">
        <v>89</v>
      </c>
      <c r="G303" s="689"/>
      <c r="H303" s="31" t="s">
        <v>628</v>
      </c>
      <c r="I303" s="32"/>
      <c r="J303" s="32" t="s">
        <v>629</v>
      </c>
      <c r="K303" s="32"/>
      <c r="L303" s="32" t="s">
        <v>629</v>
      </c>
      <c r="M303" s="32" t="s">
        <v>629</v>
      </c>
      <c r="N303" s="32" t="s">
        <v>634</v>
      </c>
      <c r="O303" s="32"/>
      <c r="P303" s="32"/>
      <c r="Q303" s="32"/>
      <c r="R303" s="32"/>
      <c r="S303" s="32" t="s">
        <v>652</v>
      </c>
      <c r="T303" s="32"/>
      <c r="U303" s="32"/>
      <c r="V303" s="34" t="s">
        <v>629</v>
      </c>
      <c r="W303" s="59"/>
      <c r="X303" s="60"/>
      <c r="Y303" s="60"/>
      <c r="Z303" s="60"/>
      <c r="AA303" s="60"/>
      <c r="AB303" s="104"/>
      <c r="AC303" s="321">
        <f t="shared" si="198"/>
        <v>381</v>
      </c>
      <c r="AD303" s="598">
        <v>8</v>
      </c>
      <c r="AE303" s="598">
        <v>292</v>
      </c>
      <c r="AF303" s="598">
        <v>81</v>
      </c>
      <c r="AG303" s="598" t="s">
        <v>3</v>
      </c>
      <c r="AH303" s="598" t="s">
        <v>3</v>
      </c>
      <c r="AI303" s="598" t="s">
        <v>3</v>
      </c>
      <c r="AJ303" s="598" t="s">
        <v>3</v>
      </c>
      <c r="AK303" s="164">
        <f t="shared" si="199"/>
        <v>0</v>
      </c>
      <c r="AL303" s="174"/>
      <c r="AM303" s="184"/>
      <c r="AN303" s="719"/>
      <c r="AO303" s="643"/>
      <c r="AP303" s="663"/>
      <c r="AQ303" s="683"/>
    </row>
    <row r="304" spans="1:44" ht="18.600000000000001" customHeight="1">
      <c r="A304" s="1">
        <v>1</v>
      </c>
      <c r="B304" s="309" t="s">
        <v>80</v>
      </c>
      <c r="C304" s="310" t="s">
        <v>90</v>
      </c>
      <c r="D304" s="567" t="s">
        <v>1211</v>
      </c>
      <c r="E304" s="567" t="s">
        <v>1022</v>
      </c>
      <c r="F304" s="733" t="s">
        <v>1217</v>
      </c>
      <c r="G304" s="691">
        <v>11304016</v>
      </c>
      <c r="H304" s="110"/>
      <c r="I304" s="105"/>
      <c r="J304" s="105"/>
      <c r="K304" s="105"/>
      <c r="L304" s="105"/>
      <c r="M304" s="105"/>
      <c r="N304" s="105"/>
      <c r="O304" s="105"/>
      <c r="P304" s="105"/>
      <c r="Q304" s="105"/>
      <c r="R304" s="105"/>
      <c r="S304" s="105"/>
      <c r="T304" s="105"/>
      <c r="U304" s="105"/>
      <c r="V304" s="106"/>
      <c r="W304" s="107"/>
      <c r="X304" s="86"/>
      <c r="Y304" s="86"/>
      <c r="Z304" s="87"/>
      <c r="AA304" s="87"/>
      <c r="AB304" s="101"/>
      <c r="AC304" s="314">
        <v>90</v>
      </c>
      <c r="AD304" s="153"/>
      <c r="AE304" s="153">
        <v>90</v>
      </c>
      <c r="AF304" s="153"/>
      <c r="AG304" s="153"/>
      <c r="AH304" s="153"/>
      <c r="AI304" s="173"/>
      <c r="AJ304" s="172"/>
      <c r="AK304" s="162">
        <f t="shared" si="199"/>
        <v>0</v>
      </c>
      <c r="AL304" s="172"/>
      <c r="AM304" s="198"/>
      <c r="AN304" s="753" t="s">
        <v>1247</v>
      </c>
      <c r="AO304" s="643"/>
      <c r="AP304" s="526"/>
      <c r="AQ304" s="683"/>
      <c r="AR304" s="1">
        <v>2</v>
      </c>
    </row>
    <row r="305" spans="1:44" ht="18" customHeight="1">
      <c r="A305" s="1">
        <v>2</v>
      </c>
      <c r="B305" s="337" t="str">
        <f t="shared" ref="B305:B306" si="226">B304</f>
        <v>区西南部</v>
      </c>
      <c r="C305" s="437" t="str">
        <f t="shared" ref="C305:C306" si="227">C304</f>
        <v>世田谷区</v>
      </c>
      <c r="D305" s="297"/>
      <c r="E305" s="573"/>
      <c r="F305" s="367" t="s">
        <v>91</v>
      </c>
      <c r="G305" s="690"/>
      <c r="H305" s="109"/>
      <c r="I305" s="82"/>
      <c r="J305" s="82"/>
      <c r="K305" s="82"/>
      <c r="L305" s="82"/>
      <c r="M305" s="82" t="s">
        <v>629</v>
      </c>
      <c r="N305" s="82" t="s">
        <v>1216</v>
      </c>
      <c r="O305" s="82"/>
      <c r="P305" s="82"/>
      <c r="Q305" s="82"/>
      <c r="R305" s="82"/>
      <c r="S305" s="82"/>
      <c r="T305" s="82"/>
      <c r="U305" s="82"/>
      <c r="V305" s="102"/>
      <c r="W305" s="53">
        <f>SUM(X305:AB305)</f>
        <v>898</v>
      </c>
      <c r="X305" s="54">
        <v>90</v>
      </c>
      <c r="Y305" s="54"/>
      <c r="Z305" s="54">
        <v>808</v>
      </c>
      <c r="AA305" s="54"/>
      <c r="AB305" s="103"/>
      <c r="AC305" s="320">
        <f t="shared" ref="AC305:AC306" si="228">SUM(AD305:AJ305)</f>
        <v>90</v>
      </c>
      <c r="AD305" s="602"/>
      <c r="AE305" s="602">
        <v>45</v>
      </c>
      <c r="AF305" s="602"/>
      <c r="AG305" s="602"/>
      <c r="AH305" s="602">
        <v>45</v>
      </c>
      <c r="AI305" s="602"/>
      <c r="AJ305" s="601"/>
      <c r="AK305" s="163">
        <f t="shared" si="199"/>
        <v>84</v>
      </c>
      <c r="AL305" s="151">
        <v>28</v>
      </c>
      <c r="AM305" s="183">
        <v>56</v>
      </c>
      <c r="AN305" s="754"/>
      <c r="AO305" s="643"/>
      <c r="AP305" s="663"/>
      <c r="AQ305" s="683"/>
    </row>
    <row r="306" spans="1:44" ht="18.600000000000001" customHeight="1" thickBot="1">
      <c r="A306" s="1">
        <v>3</v>
      </c>
      <c r="B306" s="337" t="str">
        <f t="shared" si="226"/>
        <v>区西南部</v>
      </c>
      <c r="C306" s="437" t="str">
        <f t="shared" si="227"/>
        <v>世田谷区</v>
      </c>
      <c r="D306" s="305"/>
      <c r="E306" s="632"/>
      <c r="F306" s="334" t="s">
        <v>91</v>
      </c>
      <c r="G306" s="689"/>
      <c r="H306" s="31"/>
      <c r="I306" s="32"/>
      <c r="J306" s="32"/>
      <c r="K306" s="32"/>
      <c r="L306" s="32"/>
      <c r="M306" s="32" t="s">
        <v>629</v>
      </c>
      <c r="N306" s="32" t="s">
        <v>1216</v>
      </c>
      <c r="O306" s="32"/>
      <c r="P306" s="32"/>
      <c r="Q306" s="32"/>
      <c r="R306" s="32"/>
      <c r="S306" s="32"/>
      <c r="T306" s="32"/>
      <c r="U306" s="32"/>
      <c r="V306" s="34"/>
      <c r="W306" s="59"/>
      <c r="X306" s="60"/>
      <c r="Y306" s="60"/>
      <c r="Z306" s="60"/>
      <c r="AA306" s="60"/>
      <c r="AB306" s="104"/>
      <c r="AC306" s="321">
        <f t="shared" si="228"/>
        <v>90</v>
      </c>
      <c r="AD306" s="598"/>
      <c r="AE306" s="598">
        <v>90</v>
      </c>
      <c r="AF306" s="598" t="s">
        <v>3</v>
      </c>
      <c r="AG306" s="598" t="s">
        <v>3</v>
      </c>
      <c r="AH306" s="598" t="s">
        <v>3</v>
      </c>
      <c r="AI306" s="598" t="s">
        <v>3</v>
      </c>
      <c r="AJ306" s="598" t="s">
        <v>3</v>
      </c>
      <c r="AK306" s="164">
        <f t="shared" si="199"/>
        <v>0</v>
      </c>
      <c r="AL306" s="174"/>
      <c r="AM306" s="184"/>
      <c r="AN306" s="755"/>
      <c r="AO306" s="643"/>
      <c r="AP306" s="663"/>
      <c r="AQ306" s="683"/>
    </row>
    <row r="307" spans="1:44" ht="18.600000000000001" customHeight="1">
      <c r="A307" s="1">
        <v>1</v>
      </c>
      <c r="B307" s="309" t="s">
        <v>80</v>
      </c>
      <c r="C307" s="310" t="s">
        <v>90</v>
      </c>
      <c r="D307" s="567"/>
      <c r="E307" s="567" t="s">
        <v>1010</v>
      </c>
      <c r="F307" s="733" t="s">
        <v>1172</v>
      </c>
      <c r="G307" s="691">
        <v>11301155</v>
      </c>
      <c r="H307" s="110"/>
      <c r="I307" s="105"/>
      <c r="J307" s="105"/>
      <c r="K307" s="105"/>
      <c r="L307" s="105"/>
      <c r="M307" s="105"/>
      <c r="N307" s="105"/>
      <c r="O307" s="105"/>
      <c r="P307" s="105"/>
      <c r="Q307" s="105"/>
      <c r="R307" s="105"/>
      <c r="S307" s="105"/>
      <c r="T307" s="105"/>
      <c r="U307" s="105"/>
      <c r="V307" s="106"/>
      <c r="W307" s="107"/>
      <c r="X307" s="86"/>
      <c r="Y307" s="86"/>
      <c r="Z307" s="87"/>
      <c r="AA307" s="87"/>
      <c r="AB307" s="101"/>
      <c r="AC307" s="314">
        <f t="shared" si="198"/>
        <v>82</v>
      </c>
      <c r="AD307" s="153"/>
      <c r="AE307" s="153">
        <v>82</v>
      </c>
      <c r="AF307" s="153"/>
      <c r="AG307" s="153"/>
      <c r="AH307" s="153"/>
      <c r="AI307" s="173"/>
      <c r="AJ307" s="172"/>
      <c r="AK307" s="162">
        <f t="shared" si="199"/>
        <v>0</v>
      </c>
      <c r="AL307" s="172"/>
      <c r="AM307" s="198"/>
      <c r="AN307" s="718" t="s">
        <v>1170</v>
      </c>
      <c r="AO307" s="643"/>
      <c r="AP307" s="526"/>
      <c r="AQ307" s="683"/>
      <c r="AR307" s="1">
        <v>2</v>
      </c>
    </row>
    <row r="308" spans="1:44" ht="23.25" customHeight="1">
      <c r="A308" s="1">
        <v>2</v>
      </c>
      <c r="B308" s="337" t="str">
        <f t="shared" ref="B308:B309" si="229">B307</f>
        <v>区西南部</v>
      </c>
      <c r="C308" s="437" t="str">
        <f t="shared" ref="C308:C309" si="230">C307</f>
        <v>世田谷区</v>
      </c>
      <c r="D308" s="297"/>
      <c r="E308" s="573"/>
      <c r="F308" s="367" t="s">
        <v>92</v>
      </c>
      <c r="G308" s="690"/>
      <c r="H308" s="109" t="s">
        <v>628</v>
      </c>
      <c r="I308" s="82"/>
      <c r="J308" s="82"/>
      <c r="K308" s="82"/>
      <c r="L308" s="82"/>
      <c r="M308" s="82" t="s">
        <v>629</v>
      </c>
      <c r="N308" s="82"/>
      <c r="O308" s="82"/>
      <c r="P308" s="82"/>
      <c r="Q308" s="82"/>
      <c r="R308" s="82"/>
      <c r="S308" s="82"/>
      <c r="T308" s="82"/>
      <c r="U308" s="82" t="s">
        <v>629</v>
      </c>
      <c r="V308" s="102"/>
      <c r="W308" s="53">
        <f>SUM(X308:AB308)</f>
        <v>82</v>
      </c>
      <c r="X308" s="54">
        <v>82</v>
      </c>
      <c r="Y308" s="54"/>
      <c r="Z308" s="54"/>
      <c r="AA308" s="54"/>
      <c r="AB308" s="103"/>
      <c r="AC308" s="320">
        <f t="shared" si="198"/>
        <v>82</v>
      </c>
      <c r="AD308" s="602"/>
      <c r="AE308" s="602">
        <v>30</v>
      </c>
      <c r="AF308" s="602">
        <v>52</v>
      </c>
      <c r="AG308" s="602"/>
      <c r="AH308" s="602"/>
      <c r="AI308" s="602"/>
      <c r="AJ308" s="601"/>
      <c r="AK308" s="163">
        <f t="shared" si="199"/>
        <v>0</v>
      </c>
      <c r="AL308" s="151" t="s">
        <v>3</v>
      </c>
      <c r="AM308" s="183" t="s">
        <v>3</v>
      </c>
      <c r="AN308" s="718" t="s">
        <v>1171</v>
      </c>
      <c r="AO308" s="643"/>
      <c r="AP308" s="663"/>
      <c r="AQ308" s="683"/>
    </row>
    <row r="309" spans="1:44" ht="77.25" customHeight="1" thickBot="1">
      <c r="A309" s="1">
        <v>3</v>
      </c>
      <c r="B309" s="337" t="str">
        <f t="shared" si="229"/>
        <v>区西南部</v>
      </c>
      <c r="C309" s="437" t="str">
        <f t="shared" si="230"/>
        <v>世田谷区</v>
      </c>
      <c r="D309" s="305"/>
      <c r="E309" s="632"/>
      <c r="F309" s="334" t="s">
        <v>92</v>
      </c>
      <c r="G309" s="689"/>
      <c r="H309" s="31"/>
      <c r="I309" s="32"/>
      <c r="J309" s="32"/>
      <c r="K309" s="32"/>
      <c r="L309" s="32"/>
      <c r="M309" s="32"/>
      <c r="N309" s="32"/>
      <c r="O309" s="32"/>
      <c r="P309" s="32"/>
      <c r="Q309" s="32"/>
      <c r="R309" s="32"/>
      <c r="S309" s="32"/>
      <c r="T309" s="32"/>
      <c r="U309" s="32"/>
      <c r="V309" s="34"/>
      <c r="W309" s="59"/>
      <c r="X309" s="60"/>
      <c r="Y309" s="60"/>
      <c r="Z309" s="60"/>
      <c r="AA309" s="60"/>
      <c r="AB309" s="104"/>
      <c r="AC309" s="321">
        <f t="shared" si="198"/>
        <v>82</v>
      </c>
      <c r="AD309" s="598"/>
      <c r="AE309" s="598">
        <v>0</v>
      </c>
      <c r="AF309" s="598">
        <v>82</v>
      </c>
      <c r="AG309" s="598" t="s">
        <v>3</v>
      </c>
      <c r="AH309" s="598" t="s">
        <v>3</v>
      </c>
      <c r="AI309" s="598" t="s">
        <v>3</v>
      </c>
      <c r="AJ309" s="598" t="s">
        <v>3</v>
      </c>
      <c r="AK309" s="164">
        <f t="shared" si="199"/>
        <v>0</v>
      </c>
      <c r="AL309" s="174"/>
      <c r="AM309" s="184"/>
      <c r="AN309" s="742" t="s">
        <v>1246</v>
      </c>
      <c r="AO309" s="643"/>
      <c r="AP309" s="663"/>
      <c r="AQ309" s="683"/>
    </row>
    <row r="310" spans="1:44" ht="18.600000000000001" customHeight="1">
      <c r="A310" s="1">
        <v>1</v>
      </c>
      <c r="B310" s="309" t="s">
        <v>80</v>
      </c>
      <c r="C310" s="310" t="s">
        <v>90</v>
      </c>
      <c r="D310" s="567" t="s">
        <v>687</v>
      </c>
      <c r="E310" s="567" t="s">
        <v>924</v>
      </c>
      <c r="F310" s="445" t="s">
        <v>93</v>
      </c>
      <c r="G310" s="691" t="s">
        <v>872</v>
      </c>
      <c r="H310" s="110"/>
      <c r="I310" s="105"/>
      <c r="J310" s="105"/>
      <c r="K310" s="105"/>
      <c r="L310" s="105"/>
      <c r="M310" s="105"/>
      <c r="N310" s="105"/>
      <c r="O310" s="105"/>
      <c r="P310" s="105"/>
      <c r="Q310" s="105"/>
      <c r="R310" s="105"/>
      <c r="S310" s="105"/>
      <c r="T310" s="105"/>
      <c r="U310" s="105"/>
      <c r="V310" s="106"/>
      <c r="W310" s="107"/>
      <c r="X310" s="86"/>
      <c r="Y310" s="86"/>
      <c r="Z310" s="87"/>
      <c r="AA310" s="87"/>
      <c r="AB310" s="101"/>
      <c r="AC310" s="314">
        <f t="shared" si="198"/>
        <v>490</v>
      </c>
      <c r="AD310" s="153">
        <v>77</v>
      </c>
      <c r="AE310" s="153">
        <v>413</v>
      </c>
      <c r="AF310" s="153"/>
      <c r="AG310" s="153"/>
      <c r="AH310" s="153"/>
      <c r="AI310" s="173"/>
      <c r="AJ310" s="172"/>
      <c r="AK310" s="162">
        <f t="shared" si="199"/>
        <v>0</v>
      </c>
      <c r="AL310" s="172"/>
      <c r="AM310" s="198"/>
      <c r="AN310" s="718"/>
      <c r="AO310" s="643"/>
      <c r="AP310" s="526"/>
      <c r="AQ310" s="683"/>
    </row>
    <row r="311" spans="1:44" ht="18" customHeight="1">
      <c r="A311" s="1">
        <v>2</v>
      </c>
      <c r="B311" s="337" t="str">
        <f t="shared" ref="B311:B312" si="231">B310</f>
        <v>区西南部</v>
      </c>
      <c r="C311" s="437" t="str">
        <f t="shared" ref="C311:C312" si="232">C310</f>
        <v>世田谷区</v>
      </c>
      <c r="D311" s="297"/>
      <c r="E311" s="573"/>
      <c r="F311" s="367" t="s">
        <v>93</v>
      </c>
      <c r="G311" s="690"/>
      <c r="H311" s="109" t="s">
        <v>628</v>
      </c>
      <c r="I311" s="82"/>
      <c r="J311" s="82" t="s">
        <v>629</v>
      </c>
      <c r="K311" s="82"/>
      <c r="L311" s="82" t="s">
        <v>629</v>
      </c>
      <c r="M311" s="82" t="s">
        <v>629</v>
      </c>
      <c r="N311" s="82" t="s">
        <v>916</v>
      </c>
      <c r="O311" s="82"/>
      <c r="P311" s="82" t="s">
        <v>946</v>
      </c>
      <c r="Q311" s="82" t="s">
        <v>925</v>
      </c>
      <c r="R311" s="82"/>
      <c r="S311" s="82"/>
      <c r="T311" s="82"/>
      <c r="U311" s="82"/>
      <c r="V311" s="102" t="s">
        <v>629</v>
      </c>
      <c r="W311" s="53">
        <f>SUM(X311:AB311)</f>
        <v>490</v>
      </c>
      <c r="X311" s="54">
        <v>490</v>
      </c>
      <c r="Y311" s="54"/>
      <c r="Z311" s="54"/>
      <c r="AA311" s="54"/>
      <c r="AB311" s="103"/>
      <c r="AC311" s="320">
        <f t="shared" si="198"/>
        <v>490</v>
      </c>
      <c r="AD311" s="602">
        <v>77</v>
      </c>
      <c r="AE311" s="602">
        <v>413</v>
      </c>
      <c r="AF311" s="602"/>
      <c r="AG311" s="602"/>
      <c r="AH311" s="602"/>
      <c r="AI311" s="602"/>
      <c r="AJ311" s="601"/>
      <c r="AK311" s="163">
        <f t="shared" si="199"/>
        <v>40</v>
      </c>
      <c r="AL311" s="151">
        <v>40</v>
      </c>
      <c r="AM311" s="183" t="s">
        <v>3</v>
      </c>
      <c r="AN311" s="718"/>
      <c r="AO311" s="643"/>
      <c r="AP311" s="663"/>
      <c r="AQ311" s="683"/>
    </row>
    <row r="312" spans="1:44" ht="18.600000000000001" customHeight="1" thickBot="1">
      <c r="A312" s="1">
        <v>3</v>
      </c>
      <c r="B312" s="337" t="str">
        <f t="shared" si="231"/>
        <v>区西南部</v>
      </c>
      <c r="C312" s="437" t="str">
        <f t="shared" si="232"/>
        <v>世田谷区</v>
      </c>
      <c r="D312" s="305"/>
      <c r="E312" s="632"/>
      <c r="F312" s="334" t="s">
        <v>93</v>
      </c>
      <c r="G312" s="689"/>
      <c r="H312" s="31" t="s">
        <v>628</v>
      </c>
      <c r="I312" s="32"/>
      <c r="J312" s="32" t="s">
        <v>629</v>
      </c>
      <c r="K312" s="32"/>
      <c r="L312" s="32" t="s">
        <v>629</v>
      </c>
      <c r="M312" s="32" t="s">
        <v>629</v>
      </c>
      <c r="N312" s="32" t="s">
        <v>634</v>
      </c>
      <c r="O312" s="32"/>
      <c r="P312" s="32" t="s">
        <v>946</v>
      </c>
      <c r="Q312" s="32" t="s">
        <v>925</v>
      </c>
      <c r="R312" s="32"/>
      <c r="S312" s="32"/>
      <c r="T312" s="32"/>
      <c r="U312" s="32"/>
      <c r="V312" s="34" t="s">
        <v>629</v>
      </c>
      <c r="W312" s="59"/>
      <c r="X312" s="60"/>
      <c r="Y312" s="60"/>
      <c r="Z312" s="60"/>
      <c r="AA312" s="60"/>
      <c r="AB312" s="104"/>
      <c r="AC312" s="321">
        <f t="shared" si="198"/>
        <v>490</v>
      </c>
      <c r="AD312" s="598">
        <v>77</v>
      </c>
      <c r="AE312" s="598">
        <v>413</v>
      </c>
      <c r="AF312" s="598" t="s">
        <v>3</v>
      </c>
      <c r="AG312" s="598" t="s">
        <v>3</v>
      </c>
      <c r="AH312" s="598" t="s">
        <v>3</v>
      </c>
      <c r="AI312" s="598" t="s">
        <v>3</v>
      </c>
      <c r="AJ312" s="598" t="s">
        <v>3</v>
      </c>
      <c r="AK312" s="164">
        <f t="shared" si="199"/>
        <v>0</v>
      </c>
      <c r="AL312" s="174"/>
      <c r="AM312" s="184"/>
      <c r="AN312" s="719"/>
      <c r="AO312" s="643"/>
      <c r="AP312" s="663"/>
      <c r="AQ312" s="683"/>
    </row>
    <row r="313" spans="1:44" ht="18.600000000000001" customHeight="1">
      <c r="A313" s="1">
        <v>1</v>
      </c>
      <c r="B313" s="309" t="s">
        <v>80</v>
      </c>
      <c r="C313" s="310" t="s">
        <v>90</v>
      </c>
      <c r="D313" s="567"/>
      <c r="E313" s="567" t="s">
        <v>978</v>
      </c>
      <c r="F313" s="445" t="s">
        <v>94</v>
      </c>
      <c r="G313" s="691">
        <v>11301157</v>
      </c>
      <c r="H313" s="110"/>
      <c r="I313" s="105"/>
      <c r="J313" s="105"/>
      <c r="K313" s="105"/>
      <c r="L313" s="105"/>
      <c r="M313" s="105"/>
      <c r="N313" s="105"/>
      <c r="O313" s="105"/>
      <c r="P313" s="105"/>
      <c r="Q313" s="105"/>
      <c r="R313" s="105"/>
      <c r="S313" s="105"/>
      <c r="T313" s="105"/>
      <c r="U313" s="105"/>
      <c r="V313" s="106"/>
      <c r="W313" s="107"/>
      <c r="X313" s="86"/>
      <c r="Y313" s="86"/>
      <c r="Z313" s="87"/>
      <c r="AA313" s="87"/>
      <c r="AB313" s="101"/>
      <c r="AC313" s="314">
        <f t="shared" si="198"/>
        <v>120</v>
      </c>
      <c r="AD313" s="603"/>
      <c r="AE313" s="603"/>
      <c r="AF313" s="603"/>
      <c r="AG313" s="603">
        <v>120</v>
      </c>
      <c r="AH313" s="603"/>
      <c r="AI313" s="604"/>
      <c r="AJ313" s="604"/>
      <c r="AK313" s="162">
        <f t="shared" si="199"/>
        <v>0</v>
      </c>
      <c r="AL313" s="172"/>
      <c r="AM313" s="198"/>
      <c r="AN313" s="753" t="s">
        <v>1113</v>
      </c>
      <c r="AO313" s="643"/>
      <c r="AP313" s="526"/>
      <c r="AQ313" s="683">
        <v>1</v>
      </c>
    </row>
    <row r="314" spans="1:44" ht="18" customHeight="1">
      <c r="A314" s="1">
        <v>2</v>
      </c>
      <c r="B314" s="337" t="str">
        <f t="shared" ref="B314:B315" si="233">B313</f>
        <v>区西南部</v>
      </c>
      <c r="C314" s="437" t="str">
        <f t="shared" ref="C314:C315" si="234">C313</f>
        <v>世田谷区</v>
      </c>
      <c r="D314" s="297"/>
      <c r="E314" s="573"/>
      <c r="F314" s="367" t="s">
        <v>94</v>
      </c>
      <c r="G314" s="690"/>
      <c r="H314" s="109"/>
      <c r="I314" s="82"/>
      <c r="J314" s="82"/>
      <c r="K314" s="82"/>
      <c r="L314" s="82"/>
      <c r="M314" s="82"/>
      <c r="N314" s="82" t="s">
        <v>1084</v>
      </c>
      <c r="O314" s="82"/>
      <c r="P314" s="82"/>
      <c r="Q314" s="82"/>
      <c r="R314" s="82"/>
      <c r="S314" s="82"/>
      <c r="T314" s="82"/>
      <c r="U314" s="82"/>
      <c r="V314" s="102"/>
      <c r="W314" s="53">
        <f>SUM(X314:AB314)</f>
        <v>120</v>
      </c>
      <c r="X314" s="54"/>
      <c r="Y314" s="54">
        <v>120</v>
      </c>
      <c r="Z314" s="54"/>
      <c r="AA314" s="54"/>
      <c r="AB314" s="103"/>
      <c r="AC314" s="320">
        <f t="shared" si="198"/>
        <v>120</v>
      </c>
      <c r="AD314" s="602"/>
      <c r="AE314" s="602"/>
      <c r="AF314" s="602"/>
      <c r="AG314" s="602">
        <v>120</v>
      </c>
      <c r="AH314" s="602"/>
      <c r="AI314" s="602"/>
      <c r="AJ314" s="601"/>
      <c r="AK314" s="163">
        <f t="shared" si="199"/>
        <v>0</v>
      </c>
      <c r="AL314" s="151" t="s">
        <v>3</v>
      </c>
      <c r="AM314" s="183" t="s">
        <v>3</v>
      </c>
      <c r="AN314" s="754"/>
      <c r="AO314" s="643"/>
      <c r="AP314" s="663"/>
      <c r="AQ314" s="683"/>
    </row>
    <row r="315" spans="1:44" ht="18.600000000000001" customHeight="1" thickBot="1">
      <c r="A315" s="1">
        <v>3</v>
      </c>
      <c r="B315" s="337" t="str">
        <f t="shared" si="233"/>
        <v>区西南部</v>
      </c>
      <c r="C315" s="437" t="str">
        <f t="shared" si="234"/>
        <v>世田谷区</v>
      </c>
      <c r="D315" s="305"/>
      <c r="E315" s="632"/>
      <c r="F315" s="334" t="s">
        <v>94</v>
      </c>
      <c r="G315" s="689"/>
      <c r="H315" s="31"/>
      <c r="I315" s="32"/>
      <c r="J315" s="32"/>
      <c r="K315" s="32"/>
      <c r="L315" s="32"/>
      <c r="M315" s="32"/>
      <c r="N315" s="32" t="s">
        <v>1084</v>
      </c>
      <c r="O315" s="32"/>
      <c r="P315" s="32"/>
      <c r="Q315" s="32"/>
      <c r="R315" s="32"/>
      <c r="S315" s="32"/>
      <c r="T315" s="32"/>
      <c r="U315" s="32" t="s">
        <v>1112</v>
      </c>
      <c r="V315" s="34"/>
      <c r="W315" s="59"/>
      <c r="X315" s="60"/>
      <c r="Y315" s="60"/>
      <c r="Z315" s="60"/>
      <c r="AA315" s="60"/>
      <c r="AB315" s="104"/>
      <c r="AC315" s="322">
        <f t="shared" si="198"/>
        <v>120</v>
      </c>
      <c r="AD315" s="605"/>
      <c r="AE315" s="605" t="s">
        <v>3</v>
      </c>
      <c r="AF315" s="605">
        <v>8</v>
      </c>
      <c r="AG315" s="605">
        <v>112</v>
      </c>
      <c r="AH315" s="605" t="s">
        <v>3</v>
      </c>
      <c r="AI315" s="605" t="s">
        <v>3</v>
      </c>
      <c r="AJ315" s="605" t="s">
        <v>3</v>
      </c>
      <c r="AK315" s="165">
        <f t="shared" si="199"/>
        <v>0</v>
      </c>
      <c r="AL315" s="174"/>
      <c r="AM315" s="185"/>
      <c r="AN315" s="755"/>
      <c r="AO315" s="643"/>
      <c r="AP315" s="663"/>
      <c r="AQ315" s="683"/>
    </row>
    <row r="316" spans="1:44" ht="18.600000000000001" customHeight="1">
      <c r="A316" s="1">
        <v>1</v>
      </c>
      <c r="B316" s="309" t="s">
        <v>80</v>
      </c>
      <c r="C316" s="310" t="s">
        <v>90</v>
      </c>
      <c r="D316" s="567"/>
      <c r="E316" s="567"/>
      <c r="F316" s="368" t="s">
        <v>95</v>
      </c>
      <c r="G316" s="692"/>
      <c r="H316" s="110"/>
      <c r="I316" s="105"/>
      <c r="J316" s="105"/>
      <c r="K316" s="105"/>
      <c r="L316" s="105"/>
      <c r="M316" s="105"/>
      <c r="N316" s="105"/>
      <c r="O316" s="105"/>
      <c r="P316" s="105"/>
      <c r="Q316" s="105"/>
      <c r="R316" s="105"/>
      <c r="S316" s="105"/>
      <c r="T316" s="105"/>
      <c r="U316" s="105"/>
      <c r="V316" s="106"/>
      <c r="W316" s="107"/>
      <c r="X316" s="86"/>
      <c r="Y316" s="86"/>
      <c r="Z316" s="87"/>
      <c r="AA316" s="87"/>
      <c r="AB316" s="101"/>
      <c r="AC316" s="314">
        <f t="shared" si="198"/>
        <v>0</v>
      </c>
      <c r="AD316" s="603"/>
      <c r="AE316" s="603"/>
      <c r="AF316" s="603"/>
      <c r="AG316" s="603"/>
      <c r="AH316" s="603"/>
      <c r="AI316" s="604"/>
      <c r="AJ316" s="604"/>
      <c r="AK316" s="162">
        <f t="shared" si="199"/>
        <v>0</v>
      </c>
      <c r="AL316" s="172"/>
      <c r="AM316" s="198"/>
      <c r="AN316" s="713"/>
      <c r="AO316" s="643"/>
      <c r="AP316" s="526"/>
      <c r="AQ316" s="683"/>
    </row>
    <row r="317" spans="1:44" ht="18" customHeight="1">
      <c r="A317" s="1">
        <v>2</v>
      </c>
      <c r="B317" s="337" t="str">
        <f t="shared" ref="B317:B318" si="235">B316</f>
        <v>区西南部</v>
      </c>
      <c r="C317" s="437" t="str">
        <f t="shared" ref="C317:C318" si="236">C316</f>
        <v>世田谷区</v>
      </c>
      <c r="D317" s="297"/>
      <c r="E317" s="573"/>
      <c r="F317" s="367" t="s">
        <v>95</v>
      </c>
      <c r="G317" s="690"/>
      <c r="H317" s="109"/>
      <c r="I317" s="82"/>
      <c r="J317" s="82"/>
      <c r="K317" s="82"/>
      <c r="L317" s="82"/>
      <c r="M317" s="82"/>
      <c r="N317" s="82"/>
      <c r="O317" s="82"/>
      <c r="P317" s="82"/>
      <c r="Q317" s="82"/>
      <c r="R317" s="82"/>
      <c r="S317" s="82"/>
      <c r="T317" s="82"/>
      <c r="U317" s="82"/>
      <c r="V317" s="102"/>
      <c r="W317" s="53">
        <f>SUM(X317:AB317)</f>
        <v>36</v>
      </c>
      <c r="X317" s="54">
        <v>36</v>
      </c>
      <c r="Y317" s="54"/>
      <c r="Z317" s="54"/>
      <c r="AA317" s="54"/>
      <c r="AB317" s="103"/>
      <c r="AC317" s="320">
        <f t="shared" si="198"/>
        <v>0</v>
      </c>
      <c r="AD317" s="602"/>
      <c r="AE317" s="602"/>
      <c r="AF317" s="602"/>
      <c r="AG317" s="602"/>
      <c r="AH317" s="602"/>
      <c r="AI317" s="602"/>
      <c r="AJ317" s="601"/>
      <c r="AK317" s="163">
        <f t="shared" si="199"/>
        <v>0</v>
      </c>
      <c r="AL317" s="151" t="s">
        <v>3</v>
      </c>
      <c r="AM317" s="183" t="s">
        <v>3</v>
      </c>
      <c r="AN317" s="718"/>
      <c r="AO317" s="643"/>
      <c r="AP317" s="663"/>
      <c r="AQ317" s="683"/>
    </row>
    <row r="318" spans="1:44" ht="18.600000000000001" customHeight="1" thickBot="1">
      <c r="A318" s="1">
        <v>3</v>
      </c>
      <c r="B318" s="337" t="str">
        <f t="shared" si="235"/>
        <v>区西南部</v>
      </c>
      <c r="C318" s="437" t="str">
        <f t="shared" si="236"/>
        <v>世田谷区</v>
      </c>
      <c r="D318" s="305"/>
      <c r="E318" s="632"/>
      <c r="F318" s="334" t="s">
        <v>95</v>
      </c>
      <c r="G318" s="689"/>
      <c r="H318" s="31"/>
      <c r="I318" s="32"/>
      <c r="J318" s="32"/>
      <c r="K318" s="32"/>
      <c r="L318" s="32"/>
      <c r="M318" s="32"/>
      <c r="N318" s="32"/>
      <c r="O318" s="32"/>
      <c r="P318" s="32"/>
      <c r="Q318" s="32"/>
      <c r="R318" s="32"/>
      <c r="S318" s="32"/>
      <c r="T318" s="32"/>
      <c r="U318" s="32"/>
      <c r="V318" s="34"/>
      <c r="W318" s="59"/>
      <c r="X318" s="60"/>
      <c r="Y318" s="60"/>
      <c r="Z318" s="60"/>
      <c r="AA318" s="60"/>
      <c r="AB318" s="104"/>
      <c r="AC318" s="321">
        <f t="shared" si="198"/>
        <v>0</v>
      </c>
      <c r="AD318" s="598"/>
      <c r="AE318" s="598"/>
      <c r="AF318" s="598" t="s">
        <v>3</v>
      </c>
      <c r="AG318" s="598" t="s">
        <v>3</v>
      </c>
      <c r="AH318" s="598" t="s">
        <v>3</v>
      </c>
      <c r="AI318" s="598" t="s">
        <v>3</v>
      </c>
      <c r="AJ318" s="598" t="s">
        <v>3</v>
      </c>
      <c r="AK318" s="164">
        <f t="shared" si="199"/>
        <v>0</v>
      </c>
      <c r="AL318" s="174"/>
      <c r="AM318" s="184"/>
      <c r="AN318" s="719"/>
      <c r="AO318" s="643"/>
      <c r="AP318" s="663"/>
      <c r="AQ318" s="683"/>
    </row>
    <row r="319" spans="1:44" ht="18.600000000000001" customHeight="1">
      <c r="A319" s="1">
        <v>1</v>
      </c>
      <c r="B319" s="309" t="s">
        <v>80</v>
      </c>
      <c r="C319" s="310" t="s">
        <v>90</v>
      </c>
      <c r="D319" s="567"/>
      <c r="E319" s="567" t="s">
        <v>915</v>
      </c>
      <c r="F319" s="445" t="s">
        <v>96</v>
      </c>
      <c r="G319" s="691">
        <v>11301159</v>
      </c>
      <c r="H319" s="110"/>
      <c r="I319" s="105"/>
      <c r="J319" s="105"/>
      <c r="K319" s="105"/>
      <c r="L319" s="105"/>
      <c r="M319" s="105"/>
      <c r="N319" s="105"/>
      <c r="O319" s="105"/>
      <c r="P319" s="105"/>
      <c r="Q319" s="105"/>
      <c r="R319" s="105"/>
      <c r="S319" s="105"/>
      <c r="T319" s="105"/>
      <c r="U319" s="105"/>
      <c r="V319" s="106"/>
      <c r="W319" s="107"/>
      <c r="X319" s="86"/>
      <c r="Y319" s="86"/>
      <c r="Z319" s="87"/>
      <c r="AA319" s="87"/>
      <c r="AB319" s="101"/>
      <c r="AC319" s="314">
        <f t="shared" si="198"/>
        <v>251</v>
      </c>
      <c r="AD319" s="153"/>
      <c r="AE319" s="153">
        <v>50</v>
      </c>
      <c r="AF319" s="153">
        <v>98</v>
      </c>
      <c r="AG319" s="153">
        <v>103</v>
      </c>
      <c r="AH319" s="153"/>
      <c r="AI319" s="173"/>
      <c r="AJ319" s="172"/>
      <c r="AK319" s="162">
        <f t="shared" si="199"/>
        <v>0</v>
      </c>
      <c r="AL319" s="172"/>
      <c r="AM319" s="198"/>
      <c r="AN319" s="718"/>
      <c r="AO319" s="643"/>
      <c r="AP319" s="526"/>
      <c r="AQ319" s="683">
        <v>2</v>
      </c>
    </row>
    <row r="320" spans="1:44" ht="18" customHeight="1">
      <c r="A320" s="1">
        <v>2</v>
      </c>
      <c r="B320" s="337" t="str">
        <f t="shared" ref="B320:B321" si="237">B319</f>
        <v>区西南部</v>
      </c>
      <c r="C320" s="437" t="str">
        <f t="shared" ref="C320:C321" si="238">C319</f>
        <v>世田谷区</v>
      </c>
      <c r="D320" s="637"/>
      <c r="E320" s="400"/>
      <c r="F320" s="367" t="s">
        <v>96</v>
      </c>
      <c r="G320" s="690"/>
      <c r="H320" s="109"/>
      <c r="I320" s="82"/>
      <c r="J320" s="82"/>
      <c r="K320" s="82"/>
      <c r="L320" s="82"/>
      <c r="M320" s="82"/>
      <c r="N320" s="82"/>
      <c r="O320" s="82"/>
      <c r="P320" s="82"/>
      <c r="Q320" s="82"/>
      <c r="R320" s="82"/>
      <c r="S320" s="82"/>
      <c r="T320" s="82"/>
      <c r="U320" s="82"/>
      <c r="V320" s="102"/>
      <c r="W320" s="53">
        <f>SUM(X320:AB320)</f>
        <v>199</v>
      </c>
      <c r="X320" s="54">
        <v>50</v>
      </c>
      <c r="Y320" s="54">
        <v>149</v>
      </c>
      <c r="Z320" s="54"/>
      <c r="AA320" s="54"/>
      <c r="AB320" s="103"/>
      <c r="AC320" s="320">
        <f t="shared" si="198"/>
        <v>199</v>
      </c>
      <c r="AD320" s="602"/>
      <c r="AE320" s="602">
        <v>50</v>
      </c>
      <c r="AF320" s="602">
        <v>99</v>
      </c>
      <c r="AG320" s="602">
        <v>50</v>
      </c>
      <c r="AH320" s="602"/>
      <c r="AI320" s="602"/>
      <c r="AJ320" s="601"/>
      <c r="AK320" s="163">
        <f t="shared" si="199"/>
        <v>0</v>
      </c>
      <c r="AL320" s="151" t="s">
        <v>3</v>
      </c>
      <c r="AM320" s="183" t="s">
        <v>3</v>
      </c>
      <c r="AN320" s="718"/>
      <c r="AO320" s="643"/>
      <c r="AP320" s="663"/>
      <c r="AQ320" s="683"/>
    </row>
    <row r="321" spans="1:44" ht="18.600000000000001" customHeight="1" thickBot="1">
      <c r="A321" s="1">
        <v>3</v>
      </c>
      <c r="B321" s="337" t="str">
        <f t="shared" si="237"/>
        <v>区西南部</v>
      </c>
      <c r="C321" s="437" t="str">
        <f t="shared" si="238"/>
        <v>世田谷区</v>
      </c>
      <c r="D321" s="305"/>
      <c r="E321" s="632"/>
      <c r="F321" s="334" t="s">
        <v>96</v>
      </c>
      <c r="G321" s="689"/>
      <c r="H321" s="31"/>
      <c r="I321" s="32"/>
      <c r="J321" s="32"/>
      <c r="K321" s="32"/>
      <c r="L321" s="32"/>
      <c r="M321" s="32"/>
      <c r="N321" s="32"/>
      <c r="O321" s="32"/>
      <c r="P321" s="32"/>
      <c r="Q321" s="32"/>
      <c r="R321" s="32"/>
      <c r="S321" s="32"/>
      <c r="T321" s="32"/>
      <c r="U321" s="32"/>
      <c r="V321" s="34"/>
      <c r="W321" s="59"/>
      <c r="X321" s="60"/>
      <c r="Y321" s="60"/>
      <c r="Z321" s="60"/>
      <c r="AA321" s="60"/>
      <c r="AB321" s="104"/>
      <c r="AC321" s="321">
        <f t="shared" si="198"/>
        <v>199</v>
      </c>
      <c r="AD321" s="598"/>
      <c r="AE321" s="598">
        <v>49</v>
      </c>
      <c r="AF321" s="598">
        <v>101</v>
      </c>
      <c r="AG321" s="598">
        <v>49</v>
      </c>
      <c r="AH321" s="598" t="s">
        <v>3</v>
      </c>
      <c r="AI321" s="598" t="s">
        <v>3</v>
      </c>
      <c r="AJ321" s="598" t="s">
        <v>3</v>
      </c>
      <c r="AK321" s="164">
        <f t="shared" si="199"/>
        <v>0</v>
      </c>
      <c r="AL321" s="174"/>
      <c r="AM321" s="184"/>
      <c r="AN321" s="719"/>
      <c r="AO321" s="643"/>
      <c r="AP321" s="663"/>
      <c r="AQ321" s="683"/>
    </row>
    <row r="322" spans="1:44" ht="18.600000000000001" customHeight="1">
      <c r="A322" s="1">
        <v>1</v>
      </c>
      <c r="B322" s="309" t="s">
        <v>80</v>
      </c>
      <c r="C322" s="310" t="s">
        <v>90</v>
      </c>
      <c r="D322" s="567"/>
      <c r="E322" s="567" t="s">
        <v>951</v>
      </c>
      <c r="F322" s="445" t="s">
        <v>97</v>
      </c>
      <c r="G322" s="691">
        <v>11301160</v>
      </c>
      <c r="H322" s="110"/>
      <c r="I322" s="105"/>
      <c r="J322" s="105"/>
      <c r="K322" s="105"/>
      <c r="L322" s="105"/>
      <c r="M322" s="105"/>
      <c r="N322" s="105"/>
      <c r="O322" s="105"/>
      <c r="P322" s="105"/>
      <c r="Q322" s="105"/>
      <c r="R322" s="105"/>
      <c r="S322" s="105"/>
      <c r="T322" s="105"/>
      <c r="U322" s="105"/>
      <c r="V322" s="106"/>
      <c r="W322" s="107"/>
      <c r="X322" s="86"/>
      <c r="Y322" s="86"/>
      <c r="Z322" s="87"/>
      <c r="AA322" s="87"/>
      <c r="AB322" s="101"/>
      <c r="AC322" s="314">
        <f t="shared" si="198"/>
        <v>53</v>
      </c>
      <c r="AD322" s="153"/>
      <c r="AE322" s="153">
        <v>43</v>
      </c>
      <c r="AF322" s="153">
        <v>10</v>
      </c>
      <c r="AG322" s="153"/>
      <c r="AH322" s="153"/>
      <c r="AI322" s="173"/>
      <c r="AJ322" s="172"/>
      <c r="AK322" s="162">
        <f t="shared" si="199"/>
        <v>0</v>
      </c>
      <c r="AL322" s="172"/>
      <c r="AM322" s="182"/>
      <c r="AN322" s="718"/>
      <c r="AO322" s="643"/>
      <c r="AP322" s="526"/>
      <c r="AQ322" s="683"/>
    </row>
    <row r="323" spans="1:44" ht="18" customHeight="1">
      <c r="A323" s="1">
        <v>2</v>
      </c>
      <c r="B323" s="337" t="str">
        <f t="shared" ref="B323:B324" si="239">B322</f>
        <v>区西南部</v>
      </c>
      <c r="C323" s="437" t="str">
        <f t="shared" ref="C323:C324" si="240">C322</f>
        <v>世田谷区</v>
      </c>
      <c r="D323" s="297"/>
      <c r="E323" s="573"/>
      <c r="F323" s="367" t="s">
        <v>97</v>
      </c>
      <c r="G323" s="690"/>
      <c r="H323" s="109"/>
      <c r="I323" s="82"/>
      <c r="J323" s="82"/>
      <c r="K323" s="82"/>
      <c r="L323" s="82"/>
      <c r="M323" s="82"/>
      <c r="N323" s="82"/>
      <c r="O323" s="82"/>
      <c r="P323" s="82"/>
      <c r="Q323" s="82"/>
      <c r="R323" s="82"/>
      <c r="S323" s="82"/>
      <c r="T323" s="82"/>
      <c r="U323" s="82"/>
      <c r="V323" s="102"/>
      <c r="W323" s="53">
        <f>SUM(X323:AB323)</f>
        <v>53</v>
      </c>
      <c r="X323" s="54">
        <v>53</v>
      </c>
      <c r="Y323" s="54"/>
      <c r="Z323" s="54"/>
      <c r="AA323" s="54"/>
      <c r="AB323" s="103"/>
      <c r="AC323" s="320">
        <f t="shared" si="198"/>
        <v>53</v>
      </c>
      <c r="AD323" s="602"/>
      <c r="AE323" s="602">
        <v>43</v>
      </c>
      <c r="AF323" s="602">
        <v>10</v>
      </c>
      <c r="AG323" s="602"/>
      <c r="AH323" s="602"/>
      <c r="AI323" s="602"/>
      <c r="AJ323" s="601"/>
      <c r="AK323" s="163">
        <f t="shared" si="199"/>
        <v>0</v>
      </c>
      <c r="AL323" s="151" t="s">
        <v>3</v>
      </c>
      <c r="AM323" s="183" t="s">
        <v>3</v>
      </c>
      <c r="AN323" s="718"/>
      <c r="AO323" s="643"/>
      <c r="AP323" s="663"/>
      <c r="AQ323" s="683"/>
    </row>
    <row r="324" spans="1:44" ht="18.600000000000001" customHeight="1" thickBot="1">
      <c r="A324" s="1">
        <v>3</v>
      </c>
      <c r="B324" s="337" t="str">
        <f t="shared" si="239"/>
        <v>区西南部</v>
      </c>
      <c r="C324" s="437" t="str">
        <f t="shared" si="240"/>
        <v>世田谷区</v>
      </c>
      <c r="D324" s="305"/>
      <c r="E324" s="632"/>
      <c r="F324" s="334" t="s">
        <v>97</v>
      </c>
      <c r="G324" s="689"/>
      <c r="H324" s="31"/>
      <c r="I324" s="32"/>
      <c r="J324" s="32"/>
      <c r="K324" s="32"/>
      <c r="L324" s="32"/>
      <c r="M324" s="32"/>
      <c r="N324" s="32"/>
      <c r="O324" s="32"/>
      <c r="P324" s="32"/>
      <c r="Q324" s="32"/>
      <c r="R324" s="32"/>
      <c r="S324" s="32"/>
      <c r="T324" s="32"/>
      <c r="U324" s="32"/>
      <c r="V324" s="34"/>
      <c r="W324" s="59"/>
      <c r="X324" s="60"/>
      <c r="Y324" s="60"/>
      <c r="Z324" s="60"/>
      <c r="AA324" s="60"/>
      <c r="AB324" s="104"/>
      <c r="AC324" s="321">
        <f t="shared" si="198"/>
        <v>53</v>
      </c>
      <c r="AD324" s="598"/>
      <c r="AE324" s="598">
        <v>43</v>
      </c>
      <c r="AF324" s="598">
        <v>10</v>
      </c>
      <c r="AG324" s="598" t="s">
        <v>3</v>
      </c>
      <c r="AH324" s="598" t="s">
        <v>3</v>
      </c>
      <c r="AI324" s="598" t="s">
        <v>3</v>
      </c>
      <c r="AJ324" s="598" t="s">
        <v>3</v>
      </c>
      <c r="AK324" s="164">
        <f t="shared" si="199"/>
        <v>0</v>
      </c>
      <c r="AL324" s="174"/>
      <c r="AM324" s="184"/>
      <c r="AN324" s="719"/>
      <c r="AO324" s="643"/>
      <c r="AP324" s="663"/>
      <c r="AQ324" s="683"/>
    </row>
    <row r="325" spans="1:44" ht="18.600000000000001" customHeight="1">
      <c r="A325" s="1">
        <v>1</v>
      </c>
      <c r="B325" s="309" t="s">
        <v>80</v>
      </c>
      <c r="C325" s="310" t="s">
        <v>90</v>
      </c>
      <c r="D325" s="567"/>
      <c r="E325" s="567" t="s">
        <v>1033</v>
      </c>
      <c r="F325" s="445" t="s">
        <v>610</v>
      </c>
      <c r="G325" s="691">
        <v>11301161</v>
      </c>
      <c r="H325" s="110"/>
      <c r="I325" s="105"/>
      <c r="J325" s="105"/>
      <c r="K325" s="105"/>
      <c r="L325" s="105"/>
      <c r="M325" s="105"/>
      <c r="N325" s="105"/>
      <c r="O325" s="105"/>
      <c r="P325" s="105"/>
      <c r="Q325" s="105"/>
      <c r="R325" s="105"/>
      <c r="S325" s="105"/>
      <c r="T325" s="105"/>
      <c r="U325" s="105"/>
      <c r="V325" s="106"/>
      <c r="W325" s="107"/>
      <c r="X325" s="86"/>
      <c r="Y325" s="86"/>
      <c r="Z325" s="87"/>
      <c r="AA325" s="87"/>
      <c r="AB325" s="101"/>
      <c r="AC325" s="750">
        <f>SUM(AD325:AJ325)</f>
        <v>247</v>
      </c>
      <c r="AD325" s="153"/>
      <c r="AE325" s="153"/>
      <c r="AF325" s="153">
        <v>60</v>
      </c>
      <c r="AG325" s="153">
        <v>187</v>
      </c>
      <c r="AH325" s="153"/>
      <c r="AI325" s="173"/>
      <c r="AJ325" s="172"/>
      <c r="AK325" s="162">
        <v>0</v>
      </c>
      <c r="AL325" s="172"/>
      <c r="AM325" s="198"/>
      <c r="AN325" s="713"/>
      <c r="AO325" s="643"/>
      <c r="AP325" s="526"/>
      <c r="AQ325" s="683"/>
    </row>
    <row r="326" spans="1:44" ht="18" customHeight="1">
      <c r="A326" s="1">
        <v>2</v>
      </c>
      <c r="B326" s="337" t="str">
        <f t="shared" ref="B326:B327" si="241">B325</f>
        <v>区西南部</v>
      </c>
      <c r="C326" s="437" t="str">
        <f t="shared" ref="C326:C327" si="242">C325</f>
        <v>世田谷区</v>
      </c>
      <c r="D326" s="297"/>
      <c r="E326" s="573"/>
      <c r="F326" s="367" t="s">
        <v>610</v>
      </c>
      <c r="G326" s="690"/>
      <c r="H326" s="109"/>
      <c r="I326" s="82"/>
      <c r="J326" s="82"/>
      <c r="K326" s="82"/>
      <c r="L326" s="82"/>
      <c r="M326" s="82" t="s">
        <v>629</v>
      </c>
      <c r="N326" s="82"/>
      <c r="O326" s="82"/>
      <c r="P326" s="82"/>
      <c r="Q326" s="82"/>
      <c r="R326" s="82"/>
      <c r="S326" s="82"/>
      <c r="T326" s="82"/>
      <c r="U326" s="82"/>
      <c r="V326" s="102" t="s">
        <v>629</v>
      </c>
      <c r="W326" s="53">
        <f>SUM(X326:AB326)</f>
        <v>247</v>
      </c>
      <c r="X326" s="54">
        <v>135</v>
      </c>
      <c r="Y326" s="54">
        <v>112</v>
      </c>
      <c r="Z326" s="54"/>
      <c r="AA326" s="54"/>
      <c r="AB326" s="103"/>
      <c r="AC326" s="751">
        <f t="shared" ref="AC326:AC327" si="243">SUM(AD326:AJ326)</f>
        <v>247</v>
      </c>
      <c r="AD326" s="602"/>
      <c r="AE326" s="602"/>
      <c r="AF326" s="602">
        <v>42</v>
      </c>
      <c r="AG326" s="602">
        <v>205</v>
      </c>
      <c r="AH326" s="602"/>
      <c r="AI326" s="602"/>
      <c r="AJ326" s="601"/>
      <c r="AK326" s="163">
        <v>33</v>
      </c>
      <c r="AL326" s="151">
        <v>11</v>
      </c>
      <c r="AM326" s="183">
        <v>22</v>
      </c>
      <c r="AN326" s="711"/>
      <c r="AO326" s="652"/>
      <c r="AP326" s="663"/>
      <c r="AQ326" s="683"/>
    </row>
    <row r="327" spans="1:44" ht="18.600000000000001" customHeight="1" thickBot="1">
      <c r="A327" s="1">
        <v>3</v>
      </c>
      <c r="B327" s="337" t="str">
        <f t="shared" si="241"/>
        <v>区西南部</v>
      </c>
      <c r="C327" s="437" t="str">
        <f t="shared" si="242"/>
        <v>世田谷区</v>
      </c>
      <c r="D327" s="305"/>
      <c r="E327" s="632"/>
      <c r="F327" s="334" t="s">
        <v>610</v>
      </c>
      <c r="G327" s="689"/>
      <c r="H327" s="31"/>
      <c r="I327" s="32"/>
      <c r="J327" s="32"/>
      <c r="K327" s="32"/>
      <c r="L327" s="32"/>
      <c r="M327" s="32" t="s">
        <v>629</v>
      </c>
      <c r="N327" s="32"/>
      <c r="O327" s="32"/>
      <c r="P327" s="32"/>
      <c r="Q327" s="32"/>
      <c r="R327" s="32"/>
      <c r="S327" s="32"/>
      <c r="T327" s="32"/>
      <c r="U327" s="32"/>
      <c r="V327" s="34" t="s">
        <v>629</v>
      </c>
      <c r="W327" s="59"/>
      <c r="X327" s="60"/>
      <c r="Y327" s="60"/>
      <c r="Z327" s="60"/>
      <c r="AA327" s="60"/>
      <c r="AB327" s="104"/>
      <c r="AC327" s="320">
        <f t="shared" si="243"/>
        <v>247</v>
      </c>
      <c r="AD327" s="598"/>
      <c r="AE327" s="598" t="s">
        <v>3</v>
      </c>
      <c r="AF327" s="598">
        <v>42</v>
      </c>
      <c r="AG327" s="598">
        <v>205</v>
      </c>
      <c r="AH327" s="598" t="s">
        <v>3</v>
      </c>
      <c r="AI327" s="598" t="s">
        <v>3</v>
      </c>
      <c r="AJ327" s="598" t="s">
        <v>3</v>
      </c>
      <c r="AK327" s="164">
        <v>0</v>
      </c>
      <c r="AL327" s="174"/>
      <c r="AM327" s="184"/>
      <c r="AN327" s="712"/>
      <c r="AO327" s="652"/>
      <c r="AP327" s="663"/>
      <c r="AQ327" s="683"/>
    </row>
    <row r="328" spans="1:44" ht="18.600000000000001" customHeight="1">
      <c r="A328" s="1">
        <v>1</v>
      </c>
      <c r="B328" s="309" t="s">
        <v>80</v>
      </c>
      <c r="C328" s="310" t="s">
        <v>90</v>
      </c>
      <c r="D328" s="567"/>
      <c r="E328" s="567" t="s">
        <v>1045</v>
      </c>
      <c r="F328" s="734" t="s">
        <v>1158</v>
      </c>
      <c r="G328" s="691">
        <v>11301162</v>
      </c>
      <c r="H328" s="110"/>
      <c r="I328" s="105"/>
      <c r="J328" s="105"/>
      <c r="K328" s="105"/>
      <c r="L328" s="105"/>
      <c r="M328" s="105"/>
      <c r="N328" s="105"/>
      <c r="O328" s="105"/>
      <c r="P328" s="105"/>
      <c r="Q328" s="105"/>
      <c r="R328" s="105"/>
      <c r="S328" s="105"/>
      <c r="T328" s="105"/>
      <c r="U328" s="105"/>
      <c r="V328" s="106"/>
      <c r="W328" s="107"/>
      <c r="X328" s="86"/>
      <c r="Y328" s="86"/>
      <c r="Z328" s="87"/>
      <c r="AA328" s="87"/>
      <c r="AB328" s="101"/>
      <c r="AC328" s="314">
        <f t="shared" si="198"/>
        <v>157</v>
      </c>
      <c r="AD328" s="603"/>
      <c r="AE328" s="603"/>
      <c r="AF328" s="603">
        <v>58</v>
      </c>
      <c r="AG328" s="603">
        <v>99</v>
      </c>
      <c r="AH328" s="603"/>
      <c r="AI328" s="604"/>
      <c r="AJ328" s="604"/>
      <c r="AK328" s="162">
        <f t="shared" si="199"/>
        <v>0</v>
      </c>
      <c r="AL328" s="172"/>
      <c r="AM328" s="198"/>
      <c r="AN328" s="713" t="s">
        <v>1222</v>
      </c>
      <c r="AO328" s="643"/>
      <c r="AP328" s="526"/>
      <c r="AQ328" s="683"/>
      <c r="AR328" s="1">
        <v>1</v>
      </c>
    </row>
    <row r="329" spans="1:44" ht="18" customHeight="1">
      <c r="A329" s="1">
        <v>2</v>
      </c>
      <c r="B329" s="337" t="str">
        <f t="shared" ref="B329:B330" si="244">B328</f>
        <v>区西南部</v>
      </c>
      <c r="C329" s="437" t="str">
        <f t="shared" ref="C329:C330" si="245">C328</f>
        <v>世田谷区</v>
      </c>
      <c r="D329" s="297"/>
      <c r="E329" s="573"/>
      <c r="F329" s="367" t="s">
        <v>98</v>
      </c>
      <c r="G329" s="690"/>
      <c r="H329" s="109"/>
      <c r="I329" s="82"/>
      <c r="J329" s="82"/>
      <c r="K329" s="82"/>
      <c r="L329" s="82"/>
      <c r="M329" s="82"/>
      <c r="N329" s="82"/>
      <c r="O329" s="82"/>
      <c r="P329" s="82"/>
      <c r="Q329" s="82"/>
      <c r="R329" s="82"/>
      <c r="S329" s="82"/>
      <c r="T329" s="82"/>
      <c r="U329" s="82"/>
      <c r="V329" s="102"/>
      <c r="W329" s="53">
        <f>SUM(X329:AB329)</f>
        <v>157</v>
      </c>
      <c r="X329" s="54">
        <v>58</v>
      </c>
      <c r="Y329" s="54">
        <v>99</v>
      </c>
      <c r="Z329" s="54"/>
      <c r="AA329" s="54"/>
      <c r="AB329" s="103"/>
      <c r="AC329" s="320">
        <f t="shared" si="198"/>
        <v>157</v>
      </c>
      <c r="AD329" s="602"/>
      <c r="AE329" s="602"/>
      <c r="AF329" s="602">
        <v>58</v>
      </c>
      <c r="AG329" s="602">
        <v>99</v>
      </c>
      <c r="AH329" s="602"/>
      <c r="AI329" s="602"/>
      <c r="AJ329" s="601"/>
      <c r="AK329" s="163">
        <f t="shared" si="199"/>
        <v>0</v>
      </c>
      <c r="AL329" s="151" t="s">
        <v>3</v>
      </c>
      <c r="AM329" s="183" t="s">
        <v>3</v>
      </c>
      <c r="AN329" s="718"/>
      <c r="AO329" s="643"/>
      <c r="AP329" s="663"/>
      <c r="AQ329" s="683"/>
    </row>
    <row r="330" spans="1:44" ht="18.600000000000001" customHeight="1" thickBot="1">
      <c r="A330" s="1">
        <v>3</v>
      </c>
      <c r="B330" s="337" t="str">
        <f t="shared" si="244"/>
        <v>区西南部</v>
      </c>
      <c r="C330" s="437" t="str">
        <f t="shared" si="245"/>
        <v>世田谷区</v>
      </c>
      <c r="D330" s="305"/>
      <c r="E330" s="632"/>
      <c r="F330" s="334" t="s">
        <v>98</v>
      </c>
      <c r="G330" s="689"/>
      <c r="H330" s="31"/>
      <c r="I330" s="32"/>
      <c r="J330" s="32"/>
      <c r="K330" s="32"/>
      <c r="L330" s="32"/>
      <c r="M330" s="32"/>
      <c r="N330" s="32"/>
      <c r="O330" s="32"/>
      <c r="P330" s="32"/>
      <c r="Q330" s="32"/>
      <c r="R330" s="32"/>
      <c r="S330" s="32"/>
      <c r="T330" s="32"/>
      <c r="U330" s="32"/>
      <c r="V330" s="34"/>
      <c r="W330" s="59"/>
      <c r="X330" s="60"/>
      <c r="Y330" s="60"/>
      <c r="Z330" s="60"/>
      <c r="AA330" s="60"/>
      <c r="AB330" s="104"/>
      <c r="AC330" s="321">
        <f t="shared" ref="AC330:AC393" si="246">SUM(AD330:AJ330)</f>
        <v>157</v>
      </c>
      <c r="AD330" s="598"/>
      <c r="AE330" s="598" t="s">
        <v>3</v>
      </c>
      <c r="AF330" s="598">
        <v>58</v>
      </c>
      <c r="AG330" s="598">
        <v>99</v>
      </c>
      <c r="AH330" s="598" t="s">
        <v>3</v>
      </c>
      <c r="AI330" s="598" t="s">
        <v>3</v>
      </c>
      <c r="AJ330" s="598" t="s">
        <v>3</v>
      </c>
      <c r="AK330" s="164">
        <f t="shared" si="199"/>
        <v>0</v>
      </c>
      <c r="AL330" s="174"/>
      <c r="AM330" s="184"/>
      <c r="AN330" s="719"/>
      <c r="AO330" s="643"/>
      <c r="AP330" s="663"/>
      <c r="AQ330" s="683"/>
    </row>
    <row r="331" spans="1:44" ht="18.600000000000001" customHeight="1">
      <c r="A331" s="1">
        <v>1</v>
      </c>
      <c r="B331" s="309" t="s">
        <v>80</v>
      </c>
      <c r="C331" s="310" t="s">
        <v>90</v>
      </c>
      <c r="D331" s="567"/>
      <c r="E331" s="567" t="s">
        <v>1045</v>
      </c>
      <c r="F331" s="445" t="s">
        <v>1100</v>
      </c>
      <c r="G331" s="691">
        <v>11301163</v>
      </c>
      <c r="H331" s="110"/>
      <c r="I331" s="105"/>
      <c r="J331" s="105"/>
      <c r="K331" s="105"/>
      <c r="L331" s="105"/>
      <c r="M331" s="105"/>
      <c r="N331" s="105"/>
      <c r="O331" s="105"/>
      <c r="P331" s="105"/>
      <c r="Q331" s="105"/>
      <c r="R331" s="105"/>
      <c r="S331" s="105"/>
      <c r="T331" s="105"/>
      <c r="U331" s="105"/>
      <c r="V331" s="106"/>
      <c r="W331" s="107"/>
      <c r="X331" s="86"/>
      <c r="Y331" s="86"/>
      <c r="Z331" s="87"/>
      <c r="AA331" s="87"/>
      <c r="AB331" s="101"/>
      <c r="AC331" s="314">
        <f t="shared" si="246"/>
        <v>173</v>
      </c>
      <c r="AD331" s="603"/>
      <c r="AE331" s="603">
        <v>58</v>
      </c>
      <c r="AF331" s="603"/>
      <c r="AG331" s="603">
        <v>115</v>
      </c>
      <c r="AH331" s="603"/>
      <c r="AI331" s="604"/>
      <c r="AJ331" s="604"/>
      <c r="AK331" s="162">
        <f t="shared" ref="AK331:AK394" si="247">SUM(AL331:AM331)</f>
        <v>0</v>
      </c>
      <c r="AL331" s="172"/>
      <c r="AM331" s="198"/>
      <c r="AN331" s="713"/>
      <c r="AO331" s="643"/>
      <c r="AP331" s="526"/>
      <c r="AQ331" s="683">
        <v>1</v>
      </c>
    </row>
    <row r="332" spans="1:44" ht="18" customHeight="1">
      <c r="A332" s="1">
        <v>2</v>
      </c>
      <c r="B332" s="337" t="str">
        <f t="shared" ref="B332:B333" si="248">B331</f>
        <v>区西南部</v>
      </c>
      <c r="C332" s="437" t="str">
        <f t="shared" ref="C332:C333" si="249">C331</f>
        <v>世田谷区</v>
      </c>
      <c r="D332" s="297"/>
      <c r="E332" s="573"/>
      <c r="F332" s="367" t="s">
        <v>99</v>
      </c>
      <c r="G332" s="690"/>
      <c r="H332" s="109"/>
      <c r="I332" s="82"/>
      <c r="J332" s="82"/>
      <c r="K332" s="82"/>
      <c r="L332" s="82"/>
      <c r="M332" s="82" t="s">
        <v>629</v>
      </c>
      <c r="N332" s="82"/>
      <c r="O332" s="82"/>
      <c r="P332" s="82"/>
      <c r="Q332" s="82"/>
      <c r="R332" s="82"/>
      <c r="S332" s="82"/>
      <c r="T332" s="82"/>
      <c r="U332" s="82"/>
      <c r="V332" s="102"/>
      <c r="W332" s="53">
        <f>SUM(X332:AB332)</f>
        <v>173</v>
      </c>
      <c r="X332" s="54">
        <v>58</v>
      </c>
      <c r="Y332" s="54">
        <v>115</v>
      </c>
      <c r="Z332" s="54"/>
      <c r="AA332" s="54"/>
      <c r="AB332" s="103"/>
      <c r="AC332" s="320">
        <f t="shared" si="246"/>
        <v>173</v>
      </c>
      <c r="AD332" s="602"/>
      <c r="AE332" s="602">
        <v>58</v>
      </c>
      <c r="AF332" s="602"/>
      <c r="AG332" s="602">
        <v>115</v>
      </c>
      <c r="AH332" s="602"/>
      <c r="AI332" s="602"/>
      <c r="AJ332" s="601"/>
      <c r="AK332" s="163">
        <f t="shared" si="247"/>
        <v>0</v>
      </c>
      <c r="AL332" s="151" t="s">
        <v>3</v>
      </c>
      <c r="AM332" s="183" t="s">
        <v>3</v>
      </c>
      <c r="AN332" s="718"/>
      <c r="AO332" s="643"/>
      <c r="AP332" s="663"/>
      <c r="AQ332" s="683"/>
    </row>
    <row r="333" spans="1:44" ht="18.600000000000001" customHeight="1" thickBot="1">
      <c r="A333" s="1">
        <v>3</v>
      </c>
      <c r="B333" s="337" t="str">
        <f t="shared" si="248"/>
        <v>区西南部</v>
      </c>
      <c r="C333" s="437" t="str">
        <f t="shared" si="249"/>
        <v>世田谷区</v>
      </c>
      <c r="D333" s="305"/>
      <c r="E333" s="632"/>
      <c r="F333" s="334" t="s">
        <v>99</v>
      </c>
      <c r="G333" s="689"/>
      <c r="H333" s="31"/>
      <c r="I333" s="32"/>
      <c r="J333" s="32"/>
      <c r="K333" s="32"/>
      <c r="L333" s="32"/>
      <c r="M333" s="32" t="s">
        <v>629</v>
      </c>
      <c r="N333" s="32"/>
      <c r="O333" s="32"/>
      <c r="P333" s="32"/>
      <c r="Q333" s="32"/>
      <c r="R333" s="32"/>
      <c r="S333" s="32"/>
      <c r="T333" s="32"/>
      <c r="U333" s="32"/>
      <c r="V333" s="34"/>
      <c r="W333" s="59"/>
      <c r="X333" s="60"/>
      <c r="Y333" s="60"/>
      <c r="Z333" s="60"/>
      <c r="AA333" s="60"/>
      <c r="AB333" s="104"/>
      <c r="AC333" s="321">
        <f t="shared" si="246"/>
        <v>173</v>
      </c>
      <c r="AD333" s="598"/>
      <c r="AE333" s="598">
        <v>58</v>
      </c>
      <c r="AF333" s="598" t="s">
        <v>3</v>
      </c>
      <c r="AG333" s="598">
        <v>115</v>
      </c>
      <c r="AH333" s="598" t="s">
        <v>3</v>
      </c>
      <c r="AI333" s="598" t="s">
        <v>3</v>
      </c>
      <c r="AJ333" s="598" t="s">
        <v>3</v>
      </c>
      <c r="AK333" s="164">
        <f t="shared" si="247"/>
        <v>0</v>
      </c>
      <c r="AL333" s="174"/>
      <c r="AM333" s="184"/>
      <c r="AN333" s="719"/>
      <c r="AO333" s="643"/>
      <c r="AP333" s="663"/>
      <c r="AQ333" s="683"/>
    </row>
    <row r="334" spans="1:44" ht="18.600000000000001" customHeight="1">
      <c r="A334" s="1">
        <v>1</v>
      </c>
      <c r="B334" s="309" t="s">
        <v>80</v>
      </c>
      <c r="C334" s="310" t="s">
        <v>90</v>
      </c>
      <c r="D334" s="567"/>
      <c r="E334" s="567" t="s">
        <v>917</v>
      </c>
      <c r="F334" s="445" t="s">
        <v>1133</v>
      </c>
      <c r="G334" s="691">
        <v>11301164</v>
      </c>
      <c r="H334" s="110"/>
      <c r="I334" s="105"/>
      <c r="J334" s="105"/>
      <c r="K334" s="105"/>
      <c r="L334" s="105"/>
      <c r="M334" s="105"/>
      <c r="N334" s="105"/>
      <c r="O334" s="105"/>
      <c r="P334" s="105"/>
      <c r="Q334" s="105"/>
      <c r="R334" s="105"/>
      <c r="S334" s="105"/>
      <c r="T334" s="105"/>
      <c r="U334" s="105"/>
      <c r="V334" s="106"/>
      <c r="W334" s="107"/>
      <c r="X334" s="86"/>
      <c r="Y334" s="86"/>
      <c r="Z334" s="87"/>
      <c r="AA334" s="87"/>
      <c r="AB334" s="101"/>
      <c r="AC334" s="314">
        <f t="shared" si="246"/>
        <v>301</v>
      </c>
      <c r="AD334" s="153"/>
      <c r="AE334" s="153">
        <v>301</v>
      </c>
      <c r="AF334" s="153"/>
      <c r="AG334" s="153"/>
      <c r="AH334" s="153"/>
      <c r="AI334" s="173"/>
      <c r="AJ334" s="172"/>
      <c r="AK334" s="162">
        <f t="shared" si="247"/>
        <v>0</v>
      </c>
      <c r="AL334" s="172"/>
      <c r="AM334" s="198"/>
      <c r="AN334" s="713"/>
      <c r="AO334" s="643"/>
      <c r="AP334" s="526"/>
      <c r="AQ334" s="683">
        <v>2</v>
      </c>
    </row>
    <row r="335" spans="1:44" ht="18" customHeight="1">
      <c r="A335" s="1">
        <v>2</v>
      </c>
      <c r="B335" s="337" t="str">
        <f t="shared" ref="B335:B336" si="250">B334</f>
        <v>区西南部</v>
      </c>
      <c r="C335" s="437" t="str">
        <f t="shared" ref="C335:C336" si="251">C334</f>
        <v>世田谷区</v>
      </c>
      <c r="D335" s="297"/>
      <c r="E335" s="573"/>
      <c r="F335" s="367" t="s">
        <v>100</v>
      </c>
      <c r="G335" s="690"/>
      <c r="H335" s="109"/>
      <c r="I335" s="82"/>
      <c r="J335" s="82"/>
      <c r="K335" s="82"/>
      <c r="L335" s="82" t="s">
        <v>629</v>
      </c>
      <c r="M335" s="82" t="s">
        <v>629</v>
      </c>
      <c r="N335" s="82" t="s">
        <v>634</v>
      </c>
      <c r="O335" s="82"/>
      <c r="P335" s="82"/>
      <c r="Q335" s="82"/>
      <c r="R335" s="82"/>
      <c r="S335" s="82" t="s">
        <v>652</v>
      </c>
      <c r="T335" s="82"/>
      <c r="U335" s="82"/>
      <c r="V335" s="102"/>
      <c r="W335" s="53">
        <f>SUM(X335:AB335)</f>
        <v>301</v>
      </c>
      <c r="X335" s="54">
        <v>301</v>
      </c>
      <c r="Y335" s="54"/>
      <c r="Z335" s="54"/>
      <c r="AA335" s="54"/>
      <c r="AB335" s="103"/>
      <c r="AC335" s="320">
        <f t="shared" si="246"/>
        <v>301</v>
      </c>
      <c r="AD335" s="602"/>
      <c r="AE335" s="602">
        <v>301</v>
      </c>
      <c r="AF335" s="602"/>
      <c r="AG335" s="602"/>
      <c r="AH335" s="602"/>
      <c r="AI335" s="602"/>
      <c r="AJ335" s="601"/>
      <c r="AK335" s="163">
        <f t="shared" si="247"/>
        <v>22</v>
      </c>
      <c r="AL335" s="151">
        <v>22</v>
      </c>
      <c r="AM335" s="183" t="s">
        <v>3</v>
      </c>
      <c r="AN335" s="718"/>
      <c r="AO335" s="643"/>
      <c r="AP335" s="663"/>
      <c r="AQ335" s="683"/>
    </row>
    <row r="336" spans="1:44" ht="18.600000000000001" customHeight="1" thickBot="1">
      <c r="A336" s="1">
        <v>3</v>
      </c>
      <c r="B336" s="337" t="str">
        <f t="shared" si="250"/>
        <v>区西南部</v>
      </c>
      <c r="C336" s="437" t="str">
        <f t="shared" si="251"/>
        <v>世田谷区</v>
      </c>
      <c r="D336" s="305"/>
      <c r="E336" s="632"/>
      <c r="F336" s="334" t="s">
        <v>100</v>
      </c>
      <c r="G336" s="689"/>
      <c r="H336" s="31"/>
      <c r="I336" s="32"/>
      <c r="J336" s="32"/>
      <c r="K336" s="32"/>
      <c r="L336" s="32" t="s">
        <v>629</v>
      </c>
      <c r="M336" s="32" t="s">
        <v>629</v>
      </c>
      <c r="N336" s="32" t="s">
        <v>634</v>
      </c>
      <c r="O336" s="32"/>
      <c r="P336" s="32"/>
      <c r="Q336" s="32"/>
      <c r="R336" s="32"/>
      <c r="S336" s="32" t="s">
        <v>652</v>
      </c>
      <c r="T336" s="32"/>
      <c r="U336" s="32"/>
      <c r="V336" s="34"/>
      <c r="W336" s="59"/>
      <c r="X336" s="60"/>
      <c r="Y336" s="60"/>
      <c r="Z336" s="60"/>
      <c r="AA336" s="60"/>
      <c r="AB336" s="104"/>
      <c r="AC336" s="321">
        <f t="shared" si="246"/>
        <v>301</v>
      </c>
      <c r="AD336" s="598"/>
      <c r="AE336" s="598">
        <v>301</v>
      </c>
      <c r="AF336" s="598" t="s">
        <v>3</v>
      </c>
      <c r="AG336" s="598" t="s">
        <v>3</v>
      </c>
      <c r="AH336" s="598" t="s">
        <v>3</v>
      </c>
      <c r="AI336" s="598" t="s">
        <v>3</v>
      </c>
      <c r="AJ336" s="598" t="s">
        <v>3</v>
      </c>
      <c r="AK336" s="164">
        <f t="shared" si="247"/>
        <v>0</v>
      </c>
      <c r="AL336" s="174"/>
      <c r="AM336" s="184"/>
      <c r="AN336" s="719"/>
      <c r="AO336" s="643"/>
      <c r="AP336" s="663"/>
      <c r="AQ336" s="683"/>
    </row>
    <row r="337" spans="1:43" ht="18.600000000000001" customHeight="1">
      <c r="A337" s="1">
        <v>1</v>
      </c>
      <c r="B337" s="309" t="s">
        <v>80</v>
      </c>
      <c r="C337" s="310" t="s">
        <v>90</v>
      </c>
      <c r="D337" s="567"/>
      <c r="E337" s="567" t="s">
        <v>953</v>
      </c>
      <c r="F337" s="445" t="s">
        <v>101</v>
      </c>
      <c r="G337" s="691">
        <v>11301165</v>
      </c>
      <c r="H337" s="110"/>
      <c r="I337" s="105"/>
      <c r="J337" s="105"/>
      <c r="K337" s="105"/>
      <c r="L337" s="105"/>
      <c r="M337" s="105"/>
      <c r="N337" s="105"/>
      <c r="O337" s="105"/>
      <c r="P337" s="105"/>
      <c r="Q337" s="105"/>
      <c r="R337" s="105"/>
      <c r="S337" s="105"/>
      <c r="T337" s="105"/>
      <c r="U337" s="105"/>
      <c r="V337" s="106"/>
      <c r="W337" s="107"/>
      <c r="X337" s="86"/>
      <c r="Y337" s="86"/>
      <c r="Z337" s="87"/>
      <c r="AA337" s="87"/>
      <c r="AB337" s="101"/>
      <c r="AC337" s="314">
        <f t="shared" si="246"/>
        <v>199</v>
      </c>
      <c r="AD337" s="153"/>
      <c r="AE337" s="153">
        <v>199</v>
      </c>
      <c r="AF337" s="153"/>
      <c r="AG337" s="153"/>
      <c r="AH337" s="153"/>
      <c r="AI337" s="173"/>
      <c r="AJ337" s="172"/>
      <c r="AK337" s="162">
        <f t="shared" si="247"/>
        <v>0</v>
      </c>
      <c r="AL337" s="172"/>
      <c r="AM337" s="182"/>
      <c r="AN337" s="718"/>
      <c r="AO337" s="643"/>
      <c r="AP337" s="526"/>
      <c r="AQ337" s="683"/>
    </row>
    <row r="338" spans="1:43" ht="18" customHeight="1">
      <c r="A338" s="1">
        <v>2</v>
      </c>
      <c r="B338" s="337" t="str">
        <f t="shared" ref="B338:B339" si="252">B337</f>
        <v>区西南部</v>
      </c>
      <c r="C338" s="437" t="str">
        <f t="shared" ref="C338:C339" si="253">C337</f>
        <v>世田谷区</v>
      </c>
      <c r="D338" s="297"/>
      <c r="E338" s="573"/>
      <c r="F338" s="367" t="s">
        <v>101</v>
      </c>
      <c r="G338" s="690"/>
      <c r="H338" s="109" t="s">
        <v>628</v>
      </c>
      <c r="I338" s="82"/>
      <c r="J338" s="82"/>
      <c r="K338" s="82"/>
      <c r="L338" s="82" t="s">
        <v>629</v>
      </c>
      <c r="M338" s="82" t="s">
        <v>629</v>
      </c>
      <c r="N338" s="82"/>
      <c r="O338" s="82"/>
      <c r="P338" s="82"/>
      <c r="Q338" s="82"/>
      <c r="R338" s="82"/>
      <c r="S338" s="82" t="s">
        <v>652</v>
      </c>
      <c r="T338" s="82"/>
      <c r="U338" s="82"/>
      <c r="V338" s="102"/>
      <c r="W338" s="53">
        <f>SUM(X338:AB338)</f>
        <v>199</v>
      </c>
      <c r="X338" s="54">
        <v>199</v>
      </c>
      <c r="Y338" s="54"/>
      <c r="Z338" s="54"/>
      <c r="AA338" s="54"/>
      <c r="AB338" s="103"/>
      <c r="AC338" s="320">
        <f t="shared" si="246"/>
        <v>199</v>
      </c>
      <c r="AD338" s="602"/>
      <c r="AE338" s="602">
        <v>199</v>
      </c>
      <c r="AF338" s="602"/>
      <c r="AG338" s="602"/>
      <c r="AH338" s="602"/>
      <c r="AI338" s="602"/>
      <c r="AJ338" s="601"/>
      <c r="AK338" s="163">
        <f t="shared" si="247"/>
        <v>42</v>
      </c>
      <c r="AL338" s="151">
        <v>14</v>
      </c>
      <c r="AM338" s="183">
        <v>28</v>
      </c>
      <c r="AN338" s="718"/>
      <c r="AO338" s="643"/>
      <c r="AP338" s="663"/>
      <c r="AQ338" s="683"/>
    </row>
    <row r="339" spans="1:43" ht="18.600000000000001" customHeight="1" thickBot="1">
      <c r="A339" s="1">
        <v>3</v>
      </c>
      <c r="B339" s="337" t="str">
        <f t="shared" si="252"/>
        <v>区西南部</v>
      </c>
      <c r="C339" s="437" t="str">
        <f t="shared" si="253"/>
        <v>世田谷区</v>
      </c>
      <c r="D339" s="305"/>
      <c r="E339" s="632"/>
      <c r="F339" s="334" t="s">
        <v>101</v>
      </c>
      <c r="G339" s="689"/>
      <c r="H339" s="31" t="s">
        <v>628</v>
      </c>
      <c r="I339" s="32"/>
      <c r="J339" s="32"/>
      <c r="K339" s="32"/>
      <c r="L339" s="32" t="s">
        <v>629</v>
      </c>
      <c r="M339" s="32" t="s">
        <v>629</v>
      </c>
      <c r="N339" s="32"/>
      <c r="O339" s="32"/>
      <c r="P339" s="32"/>
      <c r="Q339" s="32"/>
      <c r="R339" s="32"/>
      <c r="S339" s="32" t="s">
        <v>652</v>
      </c>
      <c r="T339" s="32"/>
      <c r="U339" s="32"/>
      <c r="V339" s="34"/>
      <c r="W339" s="59"/>
      <c r="X339" s="60"/>
      <c r="Y339" s="60"/>
      <c r="Z339" s="60"/>
      <c r="AA339" s="60"/>
      <c r="AB339" s="104"/>
      <c r="AC339" s="321">
        <f t="shared" si="246"/>
        <v>199</v>
      </c>
      <c r="AD339" s="598"/>
      <c r="AE339" s="598">
        <v>199</v>
      </c>
      <c r="AF339" s="598" t="s">
        <v>3</v>
      </c>
      <c r="AG339" s="598" t="s">
        <v>3</v>
      </c>
      <c r="AH339" s="598" t="s">
        <v>3</v>
      </c>
      <c r="AI339" s="598" t="s">
        <v>3</v>
      </c>
      <c r="AJ339" s="598" t="s">
        <v>3</v>
      </c>
      <c r="AK339" s="164">
        <f t="shared" si="247"/>
        <v>0</v>
      </c>
      <c r="AL339" s="174"/>
      <c r="AM339" s="184"/>
      <c r="AN339" s="719"/>
      <c r="AO339" s="643"/>
      <c r="AP339" s="663"/>
      <c r="AQ339" s="683"/>
    </row>
    <row r="340" spans="1:43" ht="18.600000000000001" customHeight="1">
      <c r="A340" s="1">
        <v>1</v>
      </c>
      <c r="B340" s="309" t="s">
        <v>80</v>
      </c>
      <c r="C340" s="310" t="s">
        <v>90</v>
      </c>
      <c r="D340" s="567"/>
      <c r="E340" s="567" t="s">
        <v>914</v>
      </c>
      <c r="F340" s="445" t="s">
        <v>102</v>
      </c>
      <c r="G340" s="691">
        <v>11301166</v>
      </c>
      <c r="H340" s="110"/>
      <c r="I340" s="105"/>
      <c r="J340" s="105"/>
      <c r="K340" s="105"/>
      <c r="L340" s="105"/>
      <c r="M340" s="105"/>
      <c r="N340" s="105"/>
      <c r="O340" s="105"/>
      <c r="P340" s="105"/>
      <c r="Q340" s="105"/>
      <c r="R340" s="105"/>
      <c r="S340" s="105"/>
      <c r="T340" s="105"/>
      <c r="U340" s="105"/>
      <c r="V340" s="106"/>
      <c r="W340" s="107"/>
      <c r="X340" s="86"/>
      <c r="Y340" s="86"/>
      <c r="Z340" s="87"/>
      <c r="AA340" s="87"/>
      <c r="AB340" s="101"/>
      <c r="AC340" s="314">
        <f t="shared" si="246"/>
        <v>94</v>
      </c>
      <c r="AD340" s="153"/>
      <c r="AE340" s="153">
        <v>70</v>
      </c>
      <c r="AF340" s="153"/>
      <c r="AG340" s="153">
        <v>24</v>
      </c>
      <c r="AH340" s="153"/>
      <c r="AI340" s="173"/>
      <c r="AJ340" s="172"/>
      <c r="AK340" s="162">
        <f>SUM(AL340:AM340)</f>
        <v>0</v>
      </c>
      <c r="AL340" s="172"/>
      <c r="AM340" s="198"/>
      <c r="AN340" s="718"/>
      <c r="AO340" s="643"/>
      <c r="AP340" s="526"/>
      <c r="AQ340" s="683"/>
    </row>
    <row r="341" spans="1:43" ht="18" customHeight="1">
      <c r="A341" s="1">
        <v>2</v>
      </c>
      <c r="B341" s="337" t="str">
        <f t="shared" ref="B341:B342" si="254">B340</f>
        <v>区西南部</v>
      </c>
      <c r="C341" s="437" t="str">
        <f t="shared" ref="C341:C342" si="255">C340</f>
        <v>世田谷区</v>
      </c>
      <c r="D341" s="297"/>
      <c r="E341" s="573"/>
      <c r="F341" s="367" t="s">
        <v>102</v>
      </c>
      <c r="G341" s="690"/>
      <c r="H341" s="109" t="s">
        <v>628</v>
      </c>
      <c r="I341" s="82"/>
      <c r="J341" s="82"/>
      <c r="K341" s="82"/>
      <c r="L341" s="82" t="s">
        <v>629</v>
      </c>
      <c r="M341" s="82" t="s">
        <v>629</v>
      </c>
      <c r="N341" s="82"/>
      <c r="O341" s="82"/>
      <c r="P341" s="82"/>
      <c r="Q341" s="82"/>
      <c r="R341" s="82"/>
      <c r="S341" s="82"/>
      <c r="T341" s="82"/>
      <c r="U341" s="82"/>
      <c r="V341" s="102"/>
      <c r="W341" s="53">
        <f>SUM(X341:AB341)</f>
        <v>73</v>
      </c>
      <c r="X341" s="54">
        <v>73</v>
      </c>
      <c r="Y341" s="54"/>
      <c r="Z341" s="54"/>
      <c r="AA341" s="54"/>
      <c r="AB341" s="103"/>
      <c r="AC341" s="320">
        <f t="shared" si="246"/>
        <v>73</v>
      </c>
      <c r="AD341" s="602"/>
      <c r="AE341" s="602">
        <v>49</v>
      </c>
      <c r="AF341" s="602"/>
      <c r="AG341" s="602">
        <v>24</v>
      </c>
      <c r="AH341" s="602"/>
      <c r="AI341" s="602"/>
      <c r="AJ341" s="601"/>
      <c r="AK341" s="163">
        <f>SUM(AL341:AM341)</f>
        <v>0</v>
      </c>
      <c r="AL341" s="151" t="s">
        <v>3</v>
      </c>
      <c r="AM341" s="183" t="s">
        <v>3</v>
      </c>
      <c r="AN341" s="718"/>
      <c r="AO341" s="643"/>
      <c r="AP341" s="663"/>
      <c r="AQ341" s="683"/>
    </row>
    <row r="342" spans="1:43" ht="18.600000000000001" customHeight="1" thickBot="1">
      <c r="A342" s="1">
        <v>3</v>
      </c>
      <c r="B342" s="337" t="str">
        <f t="shared" si="254"/>
        <v>区西南部</v>
      </c>
      <c r="C342" s="437" t="str">
        <f t="shared" si="255"/>
        <v>世田谷区</v>
      </c>
      <c r="D342" s="305"/>
      <c r="E342" s="632"/>
      <c r="F342" s="334" t="s">
        <v>102</v>
      </c>
      <c r="G342" s="689"/>
      <c r="H342" s="31" t="s">
        <v>628</v>
      </c>
      <c r="I342" s="32"/>
      <c r="J342" s="32"/>
      <c r="K342" s="32"/>
      <c r="L342" s="32" t="s">
        <v>629</v>
      </c>
      <c r="M342" s="32" t="s">
        <v>629</v>
      </c>
      <c r="N342" s="32"/>
      <c r="O342" s="32"/>
      <c r="P342" s="32"/>
      <c r="Q342" s="32"/>
      <c r="R342" s="32"/>
      <c r="S342" s="32"/>
      <c r="T342" s="32"/>
      <c r="U342" s="32"/>
      <c r="V342" s="34"/>
      <c r="W342" s="59"/>
      <c r="X342" s="60"/>
      <c r="Y342" s="60"/>
      <c r="Z342" s="60"/>
      <c r="AA342" s="60"/>
      <c r="AB342" s="104"/>
      <c r="AC342" s="321">
        <f t="shared" si="246"/>
        <v>73</v>
      </c>
      <c r="AD342" s="598"/>
      <c r="AE342" s="598">
        <v>49</v>
      </c>
      <c r="AF342" s="598" t="s">
        <v>3</v>
      </c>
      <c r="AG342" s="598">
        <v>24</v>
      </c>
      <c r="AH342" s="598" t="s">
        <v>3</v>
      </c>
      <c r="AI342" s="598" t="s">
        <v>3</v>
      </c>
      <c r="AJ342" s="598" t="s">
        <v>3</v>
      </c>
      <c r="AK342" s="164">
        <f t="shared" ref="AK342:AK345" si="256">SUM(AL342:AM342)</f>
        <v>0</v>
      </c>
      <c r="AL342" s="174"/>
      <c r="AM342" s="184"/>
      <c r="AN342" s="719"/>
      <c r="AO342" s="643"/>
      <c r="AP342" s="663"/>
      <c r="AQ342" s="683"/>
    </row>
    <row r="343" spans="1:43" ht="18.600000000000001" customHeight="1">
      <c r="A343" s="1">
        <v>1</v>
      </c>
      <c r="B343" s="309" t="s">
        <v>80</v>
      </c>
      <c r="C343" s="310" t="s">
        <v>90</v>
      </c>
      <c r="D343" s="567" t="s">
        <v>687</v>
      </c>
      <c r="E343" s="567" t="s">
        <v>941</v>
      </c>
      <c r="F343" s="445" t="s">
        <v>103</v>
      </c>
      <c r="G343" s="691">
        <v>11301167</v>
      </c>
      <c r="H343" s="110"/>
      <c r="I343" s="105"/>
      <c r="J343" s="105"/>
      <c r="K343" s="105"/>
      <c r="L343" s="105"/>
      <c r="M343" s="105"/>
      <c r="N343" s="105"/>
      <c r="O343" s="105"/>
      <c r="P343" s="105"/>
      <c r="Q343" s="105"/>
      <c r="R343" s="105"/>
      <c r="S343" s="105"/>
      <c r="T343" s="105"/>
      <c r="U343" s="105"/>
      <c r="V343" s="106"/>
      <c r="W343" s="107"/>
      <c r="X343" s="86"/>
      <c r="Y343" s="86"/>
      <c r="Z343" s="87"/>
      <c r="AA343" s="87"/>
      <c r="AB343" s="101"/>
      <c r="AC343" s="314">
        <f t="shared" si="246"/>
        <v>403</v>
      </c>
      <c r="AD343" s="153">
        <v>6</v>
      </c>
      <c r="AE343" s="153">
        <v>397</v>
      </c>
      <c r="AF343" s="153"/>
      <c r="AG343" s="153"/>
      <c r="AH343" s="153"/>
      <c r="AI343" s="173"/>
      <c r="AJ343" s="172"/>
      <c r="AK343" s="162">
        <f t="shared" si="256"/>
        <v>0</v>
      </c>
      <c r="AL343" s="172"/>
      <c r="AM343" s="198"/>
      <c r="AN343" s="718"/>
      <c r="AO343" s="643"/>
      <c r="AP343" s="526"/>
      <c r="AQ343" s="683"/>
    </row>
    <row r="344" spans="1:43" ht="18" customHeight="1">
      <c r="A344" s="1">
        <v>2</v>
      </c>
      <c r="B344" s="337" t="str">
        <f t="shared" ref="B344:B345" si="257">B343</f>
        <v>区西南部</v>
      </c>
      <c r="C344" s="437" t="str">
        <f t="shared" ref="C344:C345" si="258">C343</f>
        <v>世田谷区</v>
      </c>
      <c r="D344" s="297"/>
      <c r="E344" s="573"/>
      <c r="F344" s="367" t="s">
        <v>103</v>
      </c>
      <c r="G344" s="690"/>
      <c r="H344" s="109" t="s">
        <v>628</v>
      </c>
      <c r="I344" s="82"/>
      <c r="J344" s="82" t="s">
        <v>629</v>
      </c>
      <c r="K344" s="82"/>
      <c r="L344" s="82" t="s">
        <v>629</v>
      </c>
      <c r="M344" s="82" t="s">
        <v>629</v>
      </c>
      <c r="N344" s="82" t="s">
        <v>634</v>
      </c>
      <c r="O344" s="82"/>
      <c r="P344" s="82"/>
      <c r="Q344" s="82"/>
      <c r="R344" s="82" t="s">
        <v>1058</v>
      </c>
      <c r="S344" s="82" t="s">
        <v>652</v>
      </c>
      <c r="T344" s="82" t="s">
        <v>629</v>
      </c>
      <c r="U344" s="82"/>
      <c r="V344" s="102" t="s">
        <v>629</v>
      </c>
      <c r="W344" s="53">
        <f>SUM(X344:AB344)</f>
        <v>383</v>
      </c>
      <c r="X344" s="54">
        <v>383</v>
      </c>
      <c r="Y344" s="54"/>
      <c r="Z344" s="54"/>
      <c r="AA344" s="54"/>
      <c r="AB344" s="103"/>
      <c r="AC344" s="320">
        <f t="shared" si="246"/>
        <v>333</v>
      </c>
      <c r="AD344" s="602">
        <v>6</v>
      </c>
      <c r="AE344" s="602">
        <v>327</v>
      </c>
      <c r="AF344" s="602"/>
      <c r="AG344" s="602"/>
      <c r="AH344" s="602"/>
      <c r="AI344" s="602"/>
      <c r="AJ344" s="601"/>
      <c r="AK344" s="163">
        <f t="shared" si="256"/>
        <v>50</v>
      </c>
      <c r="AL344" s="151">
        <v>20</v>
      </c>
      <c r="AM344" s="183">
        <v>30</v>
      </c>
      <c r="AN344" s="718"/>
      <c r="AO344" s="643"/>
      <c r="AP344" s="663"/>
      <c r="AQ344" s="683"/>
    </row>
    <row r="345" spans="1:43" ht="18.600000000000001" customHeight="1" thickBot="1">
      <c r="A345" s="1">
        <v>3</v>
      </c>
      <c r="B345" s="337" t="str">
        <f t="shared" si="257"/>
        <v>区西南部</v>
      </c>
      <c r="C345" s="437" t="str">
        <f t="shared" si="258"/>
        <v>世田谷区</v>
      </c>
      <c r="D345" s="305"/>
      <c r="E345" s="632"/>
      <c r="F345" s="334" t="s">
        <v>103</v>
      </c>
      <c r="G345" s="690"/>
      <c r="H345" s="31" t="s">
        <v>628</v>
      </c>
      <c r="I345" s="32"/>
      <c r="J345" s="32" t="s">
        <v>629</v>
      </c>
      <c r="K345" s="32"/>
      <c r="L345" s="32" t="s">
        <v>629</v>
      </c>
      <c r="M345" s="32" t="s">
        <v>629</v>
      </c>
      <c r="N345" s="32" t="s">
        <v>634</v>
      </c>
      <c r="O345" s="32"/>
      <c r="P345" s="32"/>
      <c r="Q345" s="32"/>
      <c r="R345" s="32" t="s">
        <v>1058</v>
      </c>
      <c r="S345" s="32" t="s">
        <v>652</v>
      </c>
      <c r="T345" s="32" t="s">
        <v>629</v>
      </c>
      <c r="U345" s="32"/>
      <c r="V345" s="34" t="s">
        <v>629</v>
      </c>
      <c r="W345" s="59"/>
      <c r="X345" s="60"/>
      <c r="Y345" s="60"/>
      <c r="Z345" s="60"/>
      <c r="AA345" s="60"/>
      <c r="AB345" s="104"/>
      <c r="AC345" s="321">
        <f>SUM(AD345:AJ345)</f>
        <v>383</v>
      </c>
      <c r="AD345" s="598">
        <v>6</v>
      </c>
      <c r="AE345" s="598">
        <v>377</v>
      </c>
      <c r="AF345" s="598" t="s">
        <v>3</v>
      </c>
      <c r="AG345" s="598" t="s">
        <v>3</v>
      </c>
      <c r="AH345" s="598" t="s">
        <v>3</v>
      </c>
      <c r="AI345" s="598" t="s">
        <v>3</v>
      </c>
      <c r="AJ345" s="598" t="s">
        <v>3</v>
      </c>
      <c r="AK345" s="164">
        <f t="shared" si="256"/>
        <v>0</v>
      </c>
      <c r="AL345" s="174"/>
      <c r="AM345" s="184"/>
      <c r="AN345" s="719"/>
      <c r="AO345" s="643"/>
      <c r="AP345" s="663"/>
      <c r="AQ345" s="683"/>
    </row>
    <row r="346" spans="1:43" ht="18.600000000000001" customHeight="1">
      <c r="A346" s="1">
        <v>1</v>
      </c>
      <c r="B346" s="309" t="s">
        <v>80</v>
      </c>
      <c r="C346" s="310" t="s">
        <v>90</v>
      </c>
      <c r="D346" s="567"/>
      <c r="E346" s="567"/>
      <c r="F346" s="368" t="s">
        <v>104</v>
      </c>
      <c r="G346" s="691"/>
      <c r="H346" s="110"/>
      <c r="I346" s="105"/>
      <c r="J346" s="105"/>
      <c r="K346" s="105"/>
      <c r="L346" s="105"/>
      <c r="M346" s="105"/>
      <c r="N346" s="105"/>
      <c r="O346" s="105"/>
      <c r="P346" s="105"/>
      <c r="Q346" s="105"/>
      <c r="R346" s="105"/>
      <c r="S346" s="105"/>
      <c r="T346" s="105"/>
      <c r="U346" s="105"/>
      <c r="V346" s="106"/>
      <c r="W346" s="107"/>
      <c r="X346" s="86"/>
      <c r="Y346" s="86"/>
      <c r="Z346" s="87"/>
      <c r="AA346" s="87"/>
      <c r="AB346" s="101"/>
      <c r="AC346" s="314">
        <f t="shared" si="246"/>
        <v>0</v>
      </c>
      <c r="AD346" s="603"/>
      <c r="AE346" s="603"/>
      <c r="AF346" s="603"/>
      <c r="AG346" s="603"/>
      <c r="AH346" s="603"/>
      <c r="AI346" s="604"/>
      <c r="AJ346" s="604"/>
      <c r="AK346" s="162">
        <f t="shared" si="247"/>
        <v>0</v>
      </c>
      <c r="AL346" s="172"/>
      <c r="AM346" s="198"/>
      <c r="AN346" s="718"/>
      <c r="AO346" s="643"/>
      <c r="AP346" s="526"/>
      <c r="AQ346" s="683"/>
    </row>
    <row r="347" spans="1:43" ht="18" customHeight="1">
      <c r="A347" s="1">
        <v>2</v>
      </c>
      <c r="B347" s="337" t="str">
        <f t="shared" ref="B347:B348" si="259">B346</f>
        <v>区西南部</v>
      </c>
      <c r="C347" s="437" t="str">
        <f t="shared" ref="C347:C348" si="260">C346</f>
        <v>世田谷区</v>
      </c>
      <c r="D347" s="297"/>
      <c r="E347" s="573"/>
      <c r="F347" s="367" t="s">
        <v>104</v>
      </c>
      <c r="G347" s="690"/>
      <c r="H347" s="109"/>
      <c r="I347" s="82"/>
      <c r="J347" s="82"/>
      <c r="K347" s="82"/>
      <c r="L347" s="82"/>
      <c r="M347" s="82"/>
      <c r="N347" s="82"/>
      <c r="O347" s="82"/>
      <c r="P347" s="82"/>
      <c r="Q347" s="82"/>
      <c r="R347" s="82"/>
      <c r="S347" s="82"/>
      <c r="T347" s="82"/>
      <c r="U347" s="82"/>
      <c r="V347" s="102"/>
      <c r="W347" s="53">
        <f>SUM(X347:AB347)</f>
        <v>117</v>
      </c>
      <c r="X347" s="54">
        <v>73</v>
      </c>
      <c r="Y347" s="54">
        <v>44</v>
      </c>
      <c r="Z347" s="54"/>
      <c r="AA347" s="54"/>
      <c r="AB347" s="103"/>
      <c r="AC347" s="320">
        <f t="shared" si="246"/>
        <v>0</v>
      </c>
      <c r="AD347" s="602"/>
      <c r="AE347" s="602"/>
      <c r="AF347" s="602"/>
      <c r="AG347" s="602"/>
      <c r="AH347" s="602"/>
      <c r="AI347" s="602"/>
      <c r="AJ347" s="601"/>
      <c r="AK347" s="163">
        <f t="shared" si="247"/>
        <v>0</v>
      </c>
      <c r="AL347" s="151" t="s">
        <v>3</v>
      </c>
      <c r="AM347" s="183" t="s">
        <v>3</v>
      </c>
      <c r="AN347" s="718"/>
      <c r="AO347" s="643"/>
      <c r="AP347" s="663"/>
      <c r="AQ347" s="683"/>
    </row>
    <row r="348" spans="1:43" ht="18.600000000000001" customHeight="1" thickBot="1">
      <c r="A348" s="1">
        <v>3</v>
      </c>
      <c r="B348" s="337" t="str">
        <f t="shared" si="259"/>
        <v>区西南部</v>
      </c>
      <c r="C348" s="437" t="str">
        <f t="shared" si="260"/>
        <v>世田谷区</v>
      </c>
      <c r="D348" s="305"/>
      <c r="E348" s="632"/>
      <c r="F348" s="334" t="s">
        <v>104</v>
      </c>
      <c r="G348" s="689"/>
      <c r="H348" s="31"/>
      <c r="I348" s="32"/>
      <c r="J348" s="32"/>
      <c r="K348" s="32"/>
      <c r="L348" s="32"/>
      <c r="M348" s="32"/>
      <c r="N348" s="32"/>
      <c r="O348" s="32"/>
      <c r="P348" s="32"/>
      <c r="Q348" s="32"/>
      <c r="R348" s="32"/>
      <c r="S348" s="32"/>
      <c r="T348" s="32"/>
      <c r="U348" s="32"/>
      <c r="V348" s="34"/>
      <c r="W348" s="59"/>
      <c r="X348" s="60"/>
      <c r="Y348" s="60"/>
      <c r="Z348" s="60"/>
      <c r="AA348" s="60"/>
      <c r="AB348" s="104"/>
      <c r="AC348" s="321">
        <f t="shared" si="246"/>
        <v>0</v>
      </c>
      <c r="AD348" s="598"/>
      <c r="AE348" s="598" t="s">
        <v>3</v>
      </c>
      <c r="AF348" s="598"/>
      <c r="AG348" s="598"/>
      <c r="AH348" s="598" t="s">
        <v>3</v>
      </c>
      <c r="AI348" s="598" t="s">
        <v>3</v>
      </c>
      <c r="AJ348" s="598" t="s">
        <v>3</v>
      </c>
      <c r="AK348" s="164">
        <f t="shared" si="247"/>
        <v>0</v>
      </c>
      <c r="AL348" s="174"/>
      <c r="AM348" s="184"/>
      <c r="AN348" s="719"/>
      <c r="AO348" s="643"/>
      <c r="AP348" s="663"/>
      <c r="AQ348" s="683"/>
    </row>
    <row r="349" spans="1:43" ht="18.600000000000001" customHeight="1">
      <c r="A349" s="1">
        <v>1</v>
      </c>
      <c r="B349" s="309" t="s">
        <v>80</v>
      </c>
      <c r="C349" s="310" t="s">
        <v>90</v>
      </c>
      <c r="D349" s="567"/>
      <c r="E349" s="567" t="s">
        <v>950</v>
      </c>
      <c r="F349" s="445" t="s">
        <v>105</v>
      </c>
      <c r="G349" s="691">
        <v>11301169</v>
      </c>
      <c r="H349" s="110"/>
      <c r="I349" s="105"/>
      <c r="J349" s="105"/>
      <c r="K349" s="105"/>
      <c r="L349" s="105"/>
      <c r="M349" s="105"/>
      <c r="N349" s="105"/>
      <c r="O349" s="105"/>
      <c r="P349" s="105"/>
      <c r="Q349" s="105"/>
      <c r="R349" s="105"/>
      <c r="S349" s="105"/>
      <c r="T349" s="105"/>
      <c r="U349" s="105"/>
      <c r="V349" s="106"/>
      <c r="W349" s="107"/>
      <c r="X349" s="86"/>
      <c r="Y349" s="86"/>
      <c r="Z349" s="87"/>
      <c r="AA349" s="87"/>
      <c r="AB349" s="101"/>
      <c r="AC349" s="314">
        <f t="shared" si="246"/>
        <v>99</v>
      </c>
      <c r="AD349" s="153"/>
      <c r="AE349" s="153">
        <v>99</v>
      </c>
      <c r="AF349" s="153"/>
      <c r="AG349" s="153"/>
      <c r="AH349" s="153"/>
      <c r="AI349" s="173"/>
      <c r="AJ349" s="172"/>
      <c r="AK349" s="162">
        <f t="shared" si="247"/>
        <v>0</v>
      </c>
      <c r="AL349" s="172"/>
      <c r="AM349" s="198"/>
      <c r="AN349" s="718"/>
      <c r="AO349" s="643"/>
      <c r="AP349" s="526"/>
      <c r="AQ349" s="683"/>
    </row>
    <row r="350" spans="1:43" ht="18" customHeight="1">
      <c r="A350" s="1">
        <v>2</v>
      </c>
      <c r="B350" s="337" t="str">
        <f t="shared" ref="B350:B351" si="261">B349</f>
        <v>区西南部</v>
      </c>
      <c r="C350" s="437" t="str">
        <f t="shared" ref="C350:C351" si="262">C349</f>
        <v>世田谷区</v>
      </c>
      <c r="D350" s="297"/>
      <c r="E350" s="573"/>
      <c r="F350" s="367" t="s">
        <v>105</v>
      </c>
      <c r="G350" s="690"/>
      <c r="H350" s="109"/>
      <c r="I350" s="82"/>
      <c r="J350" s="82"/>
      <c r="K350" s="82"/>
      <c r="L350" s="82" t="s">
        <v>629</v>
      </c>
      <c r="M350" s="82" t="s">
        <v>629</v>
      </c>
      <c r="N350" s="82"/>
      <c r="O350" s="82"/>
      <c r="P350" s="82"/>
      <c r="Q350" s="82"/>
      <c r="R350" s="82"/>
      <c r="S350" s="82"/>
      <c r="T350" s="82"/>
      <c r="U350" s="82"/>
      <c r="V350" s="102"/>
      <c r="W350" s="53">
        <f>SUM(X350:AB350)</f>
        <v>131</v>
      </c>
      <c r="X350" s="54">
        <v>131</v>
      </c>
      <c r="Y350" s="54"/>
      <c r="Z350" s="54"/>
      <c r="AA350" s="54"/>
      <c r="AB350" s="103"/>
      <c r="AC350" s="320">
        <f t="shared" si="246"/>
        <v>131</v>
      </c>
      <c r="AD350" s="602"/>
      <c r="AE350" s="602">
        <v>131</v>
      </c>
      <c r="AF350" s="602"/>
      <c r="AG350" s="602"/>
      <c r="AH350" s="602"/>
      <c r="AI350" s="602"/>
      <c r="AJ350" s="601"/>
      <c r="AK350" s="163">
        <f t="shared" si="247"/>
        <v>3</v>
      </c>
      <c r="AL350" s="151">
        <v>3</v>
      </c>
      <c r="AM350" s="183" t="s">
        <v>3</v>
      </c>
      <c r="AN350" s="718"/>
      <c r="AO350" s="643"/>
      <c r="AP350" s="663"/>
      <c r="AQ350" s="683"/>
    </row>
    <row r="351" spans="1:43" ht="18.600000000000001" customHeight="1" thickBot="1">
      <c r="A351" s="1">
        <v>3</v>
      </c>
      <c r="B351" s="337" t="str">
        <f t="shared" si="261"/>
        <v>区西南部</v>
      </c>
      <c r="C351" s="437" t="str">
        <f t="shared" si="262"/>
        <v>世田谷区</v>
      </c>
      <c r="D351" s="305"/>
      <c r="E351" s="632"/>
      <c r="F351" s="334" t="s">
        <v>105</v>
      </c>
      <c r="G351" s="689"/>
      <c r="H351" s="31"/>
      <c r="I351" s="32"/>
      <c r="J351" s="32"/>
      <c r="K351" s="32"/>
      <c r="L351" s="32" t="s">
        <v>629</v>
      </c>
      <c r="M351" s="32" t="s">
        <v>629</v>
      </c>
      <c r="N351" s="32"/>
      <c r="O351" s="32"/>
      <c r="P351" s="32"/>
      <c r="Q351" s="32"/>
      <c r="R351" s="32"/>
      <c r="S351" s="32"/>
      <c r="T351" s="32"/>
      <c r="U351" s="32"/>
      <c r="V351" s="34"/>
      <c r="W351" s="59"/>
      <c r="X351" s="60"/>
      <c r="Y351" s="60"/>
      <c r="Z351" s="60"/>
      <c r="AA351" s="60"/>
      <c r="AB351" s="104"/>
      <c r="AC351" s="321">
        <f t="shared" si="246"/>
        <v>131</v>
      </c>
      <c r="AD351" s="598"/>
      <c r="AE351" s="598">
        <v>131</v>
      </c>
      <c r="AF351" s="598" t="s">
        <v>3</v>
      </c>
      <c r="AG351" s="598" t="s">
        <v>3</v>
      </c>
      <c r="AH351" s="598" t="s">
        <v>3</v>
      </c>
      <c r="AI351" s="598" t="s">
        <v>3</v>
      </c>
      <c r="AJ351" s="598" t="s">
        <v>3</v>
      </c>
      <c r="AK351" s="164">
        <f t="shared" si="247"/>
        <v>0</v>
      </c>
      <c r="AL351" s="174"/>
      <c r="AM351" s="184"/>
      <c r="AN351" s="719"/>
      <c r="AO351" s="643"/>
      <c r="AP351" s="663"/>
      <c r="AQ351" s="683"/>
    </row>
    <row r="352" spans="1:43" ht="18.600000000000001" customHeight="1">
      <c r="A352" s="1">
        <v>1</v>
      </c>
      <c r="B352" s="309" t="s">
        <v>80</v>
      </c>
      <c r="C352" s="310" t="s">
        <v>90</v>
      </c>
      <c r="D352" s="567"/>
      <c r="E352" s="567" t="s">
        <v>926</v>
      </c>
      <c r="F352" s="445" t="s">
        <v>646</v>
      </c>
      <c r="G352" s="691">
        <v>11301170</v>
      </c>
      <c r="H352" s="110"/>
      <c r="I352" s="105"/>
      <c r="J352" s="105"/>
      <c r="K352" s="105"/>
      <c r="L352" s="105"/>
      <c r="M352" s="105"/>
      <c r="N352" s="105"/>
      <c r="O352" s="105"/>
      <c r="P352" s="105"/>
      <c r="Q352" s="105"/>
      <c r="R352" s="105"/>
      <c r="S352" s="105"/>
      <c r="T352" s="105"/>
      <c r="U352" s="105"/>
      <c r="V352" s="106"/>
      <c r="W352" s="107"/>
      <c r="X352" s="86"/>
      <c r="Y352" s="86"/>
      <c r="Z352" s="87"/>
      <c r="AA352" s="87"/>
      <c r="AB352" s="101"/>
      <c r="AC352" s="314">
        <f t="shared" si="246"/>
        <v>44</v>
      </c>
      <c r="AD352" s="153"/>
      <c r="AE352" s="153">
        <v>44</v>
      </c>
      <c r="AF352" s="153"/>
      <c r="AG352" s="153"/>
      <c r="AH352" s="153"/>
      <c r="AI352" s="173"/>
      <c r="AJ352" s="172"/>
      <c r="AK352" s="162">
        <f t="shared" si="247"/>
        <v>0</v>
      </c>
      <c r="AL352" s="172"/>
      <c r="AM352" s="182"/>
      <c r="AN352" s="718"/>
      <c r="AO352" s="643"/>
      <c r="AP352" s="526"/>
      <c r="AQ352" s="683"/>
    </row>
    <row r="353" spans="1:43" ht="18" customHeight="1">
      <c r="A353" s="1">
        <v>2</v>
      </c>
      <c r="B353" s="337" t="str">
        <f t="shared" ref="B353:B354" si="263">B352</f>
        <v>区西南部</v>
      </c>
      <c r="C353" s="437" t="str">
        <f t="shared" ref="C353:C354" si="264">C352</f>
        <v>世田谷区</v>
      </c>
      <c r="D353" s="297"/>
      <c r="E353" s="573"/>
      <c r="F353" s="367" t="s">
        <v>646</v>
      </c>
      <c r="G353" s="690"/>
      <c r="H353" s="109"/>
      <c r="I353" s="82"/>
      <c r="J353" s="82"/>
      <c r="K353" s="82"/>
      <c r="L353" s="82"/>
      <c r="M353" s="82"/>
      <c r="N353" s="82"/>
      <c r="O353" s="82"/>
      <c r="P353" s="82"/>
      <c r="Q353" s="82"/>
      <c r="R353" s="82"/>
      <c r="S353" s="82"/>
      <c r="T353" s="82"/>
      <c r="U353" s="82"/>
      <c r="V353" s="102"/>
      <c r="W353" s="53">
        <f>SUM(X353:AB353)</f>
        <v>340</v>
      </c>
      <c r="X353" s="54">
        <v>44</v>
      </c>
      <c r="Y353" s="54"/>
      <c r="Z353" s="54">
        <v>296</v>
      </c>
      <c r="AA353" s="54"/>
      <c r="AB353" s="103"/>
      <c r="AC353" s="320">
        <f t="shared" si="246"/>
        <v>44</v>
      </c>
      <c r="AD353" s="602"/>
      <c r="AE353" s="602">
        <v>44</v>
      </c>
      <c r="AF353" s="602"/>
      <c r="AG353" s="602"/>
      <c r="AH353" s="602"/>
      <c r="AI353" s="602"/>
      <c r="AJ353" s="601"/>
      <c r="AK353" s="163">
        <f t="shared" si="247"/>
        <v>0</v>
      </c>
      <c r="AL353" s="151" t="s">
        <v>3</v>
      </c>
      <c r="AM353" s="183" t="s">
        <v>3</v>
      </c>
      <c r="AN353" s="718"/>
      <c r="AO353" s="643"/>
      <c r="AP353" s="663"/>
      <c r="AQ353" s="683"/>
    </row>
    <row r="354" spans="1:43" ht="18.600000000000001" customHeight="1" thickBot="1">
      <c r="A354" s="1">
        <v>3</v>
      </c>
      <c r="B354" s="337" t="str">
        <f t="shared" si="263"/>
        <v>区西南部</v>
      </c>
      <c r="C354" s="437" t="str">
        <f t="shared" si="264"/>
        <v>世田谷区</v>
      </c>
      <c r="D354" s="305"/>
      <c r="E354" s="632"/>
      <c r="F354" s="334" t="s">
        <v>646</v>
      </c>
      <c r="G354" s="689"/>
      <c r="H354" s="31"/>
      <c r="I354" s="32"/>
      <c r="J354" s="32"/>
      <c r="K354" s="32"/>
      <c r="L354" s="32"/>
      <c r="M354" s="32"/>
      <c r="N354" s="32"/>
      <c r="O354" s="32"/>
      <c r="P354" s="32"/>
      <c r="Q354" s="32"/>
      <c r="R354" s="32"/>
      <c r="S354" s="32"/>
      <c r="T354" s="32"/>
      <c r="U354" s="32"/>
      <c r="V354" s="34"/>
      <c r="W354" s="59"/>
      <c r="X354" s="60"/>
      <c r="Y354" s="60"/>
      <c r="Z354" s="60"/>
      <c r="AA354" s="60"/>
      <c r="AB354" s="104"/>
      <c r="AC354" s="321">
        <f t="shared" si="246"/>
        <v>44</v>
      </c>
      <c r="AD354" s="598"/>
      <c r="AE354" s="598">
        <v>44</v>
      </c>
      <c r="AF354" s="598" t="s">
        <v>3</v>
      </c>
      <c r="AG354" s="598" t="s">
        <v>3</v>
      </c>
      <c r="AH354" s="598" t="s">
        <v>3</v>
      </c>
      <c r="AI354" s="598" t="s">
        <v>3</v>
      </c>
      <c r="AJ354" s="598" t="s">
        <v>3</v>
      </c>
      <c r="AK354" s="164">
        <f t="shared" si="247"/>
        <v>0</v>
      </c>
      <c r="AL354" s="174"/>
      <c r="AM354" s="184"/>
      <c r="AN354" s="719"/>
      <c r="AO354" s="643"/>
      <c r="AP354" s="663"/>
      <c r="AQ354" s="683"/>
    </row>
    <row r="355" spans="1:43" ht="18.600000000000001" customHeight="1">
      <c r="A355" s="1">
        <v>1</v>
      </c>
      <c r="B355" s="309" t="s">
        <v>80</v>
      </c>
      <c r="C355" s="310" t="s">
        <v>90</v>
      </c>
      <c r="D355" s="567"/>
      <c r="E355" s="567" t="s">
        <v>1045</v>
      </c>
      <c r="F355" s="445" t="s">
        <v>106</v>
      </c>
      <c r="G355" s="691">
        <v>11301171</v>
      </c>
      <c r="H355" s="110"/>
      <c r="I355" s="105"/>
      <c r="J355" s="105"/>
      <c r="K355" s="105"/>
      <c r="L355" s="105"/>
      <c r="M355" s="105"/>
      <c r="N355" s="105"/>
      <c r="O355" s="105"/>
      <c r="P355" s="105"/>
      <c r="Q355" s="105"/>
      <c r="R355" s="105"/>
      <c r="S355" s="105"/>
      <c r="T355" s="105"/>
      <c r="U355" s="105"/>
      <c r="V355" s="106"/>
      <c r="W355" s="107"/>
      <c r="X355" s="86"/>
      <c r="Y355" s="86"/>
      <c r="Z355" s="87"/>
      <c r="AA355" s="87"/>
      <c r="AB355" s="101"/>
      <c r="AC355" s="314">
        <f t="shared" si="246"/>
        <v>54</v>
      </c>
      <c r="AD355" s="603"/>
      <c r="AE355" s="603"/>
      <c r="AF355" s="603"/>
      <c r="AG355" s="603">
        <v>54</v>
      </c>
      <c r="AH355" s="603"/>
      <c r="AI355" s="604"/>
      <c r="AJ355" s="604"/>
      <c r="AK355" s="162">
        <f t="shared" si="247"/>
        <v>0</v>
      </c>
      <c r="AL355" s="172"/>
      <c r="AM355" s="198"/>
      <c r="AN355" s="713"/>
      <c r="AO355" s="643"/>
      <c r="AP355" s="526"/>
      <c r="AQ355" s="683"/>
    </row>
    <row r="356" spans="1:43" ht="18" customHeight="1">
      <c r="A356" s="1">
        <v>2</v>
      </c>
      <c r="B356" s="337" t="str">
        <f t="shared" ref="B356:B357" si="265">B355</f>
        <v>区西南部</v>
      </c>
      <c r="C356" s="437" t="str">
        <f t="shared" ref="C356:C357" si="266">C355</f>
        <v>世田谷区</v>
      </c>
      <c r="D356" s="297"/>
      <c r="E356" s="573"/>
      <c r="F356" s="367" t="s">
        <v>106</v>
      </c>
      <c r="G356" s="690"/>
      <c r="H356" s="109"/>
      <c r="I356" s="82"/>
      <c r="J356" s="82"/>
      <c r="K356" s="82"/>
      <c r="L356" s="82"/>
      <c r="M356" s="82"/>
      <c r="N356" s="82"/>
      <c r="O356" s="82"/>
      <c r="P356" s="82"/>
      <c r="Q356" s="82"/>
      <c r="R356" s="82"/>
      <c r="S356" s="82"/>
      <c r="T356" s="82"/>
      <c r="U356" s="82"/>
      <c r="V356" s="102"/>
      <c r="W356" s="53">
        <f>SUM(X356:AB356)</f>
        <v>54</v>
      </c>
      <c r="X356" s="54"/>
      <c r="Y356" s="54">
        <v>54</v>
      </c>
      <c r="Z356" s="54"/>
      <c r="AA356" s="54"/>
      <c r="AB356" s="103"/>
      <c r="AC356" s="320">
        <f t="shared" si="246"/>
        <v>54</v>
      </c>
      <c r="AD356" s="602"/>
      <c r="AE356" s="602"/>
      <c r="AF356" s="602"/>
      <c r="AG356" s="602">
        <v>54</v>
      </c>
      <c r="AH356" s="602"/>
      <c r="AI356" s="602"/>
      <c r="AJ356" s="601"/>
      <c r="AK356" s="163">
        <f t="shared" si="247"/>
        <v>0</v>
      </c>
      <c r="AL356" s="151" t="s">
        <v>3</v>
      </c>
      <c r="AM356" s="183" t="s">
        <v>3</v>
      </c>
      <c r="AN356" s="718"/>
      <c r="AO356" s="643"/>
      <c r="AP356" s="663">
        <v>1</v>
      </c>
      <c r="AQ356" s="683"/>
    </row>
    <row r="357" spans="1:43" ht="18.600000000000001" customHeight="1" thickBot="1">
      <c r="A357" s="1">
        <v>3</v>
      </c>
      <c r="B357" s="337" t="str">
        <f t="shared" si="265"/>
        <v>区西南部</v>
      </c>
      <c r="C357" s="437" t="str">
        <f t="shared" si="266"/>
        <v>世田谷区</v>
      </c>
      <c r="D357" s="305"/>
      <c r="E357" s="632"/>
      <c r="F357" s="334" t="s">
        <v>106</v>
      </c>
      <c r="G357" s="689"/>
      <c r="H357" s="31"/>
      <c r="I357" s="32"/>
      <c r="J357" s="32"/>
      <c r="K357" s="32"/>
      <c r="L357" s="32"/>
      <c r="M357" s="32"/>
      <c r="N357" s="32"/>
      <c r="O357" s="32"/>
      <c r="P357" s="32"/>
      <c r="Q357" s="32"/>
      <c r="R357" s="32"/>
      <c r="S357" s="32"/>
      <c r="T357" s="32"/>
      <c r="U357" s="32"/>
      <c r="V357" s="34"/>
      <c r="W357" s="59"/>
      <c r="X357" s="60"/>
      <c r="Y357" s="60"/>
      <c r="Z357" s="60"/>
      <c r="AA357" s="60"/>
      <c r="AB357" s="104"/>
      <c r="AC357" s="321">
        <f t="shared" si="246"/>
        <v>54</v>
      </c>
      <c r="AD357" s="598"/>
      <c r="AE357" s="598" t="s">
        <v>3</v>
      </c>
      <c r="AF357" s="598" t="s">
        <v>3</v>
      </c>
      <c r="AG357" s="598">
        <v>54</v>
      </c>
      <c r="AH357" s="598" t="s">
        <v>3</v>
      </c>
      <c r="AI357" s="598" t="s">
        <v>3</v>
      </c>
      <c r="AJ357" s="598" t="s">
        <v>3</v>
      </c>
      <c r="AK357" s="164">
        <f t="shared" si="247"/>
        <v>0</v>
      </c>
      <c r="AL357" s="174"/>
      <c r="AM357" s="184"/>
      <c r="AN357" s="719"/>
      <c r="AO357" s="643"/>
      <c r="AP357" s="663"/>
      <c r="AQ357" s="683"/>
    </row>
    <row r="358" spans="1:43" ht="18.600000000000001" customHeight="1">
      <c r="A358" s="1">
        <v>1</v>
      </c>
      <c r="B358" s="309" t="s">
        <v>80</v>
      </c>
      <c r="C358" s="310" t="s">
        <v>90</v>
      </c>
      <c r="D358" s="567"/>
      <c r="E358" s="567"/>
      <c r="F358" s="368" t="s">
        <v>107</v>
      </c>
      <c r="G358" s="691"/>
      <c r="H358" s="110"/>
      <c r="I358" s="105"/>
      <c r="J358" s="105"/>
      <c r="K358" s="105"/>
      <c r="L358" s="105"/>
      <c r="M358" s="105"/>
      <c r="N358" s="105"/>
      <c r="O358" s="105"/>
      <c r="P358" s="105"/>
      <c r="Q358" s="105"/>
      <c r="R358" s="105"/>
      <c r="S358" s="105"/>
      <c r="T358" s="105"/>
      <c r="U358" s="105"/>
      <c r="V358" s="106"/>
      <c r="W358" s="107"/>
      <c r="X358" s="86"/>
      <c r="Y358" s="86"/>
      <c r="Z358" s="87"/>
      <c r="AA358" s="87"/>
      <c r="AB358" s="101"/>
      <c r="AC358" s="314">
        <f t="shared" si="246"/>
        <v>0</v>
      </c>
      <c r="AD358" s="603"/>
      <c r="AE358" s="603"/>
      <c r="AF358" s="603"/>
      <c r="AG358" s="603"/>
      <c r="AH358" s="603"/>
      <c r="AI358" s="604"/>
      <c r="AJ358" s="604"/>
      <c r="AK358" s="162">
        <f t="shared" si="247"/>
        <v>0</v>
      </c>
      <c r="AL358" s="172"/>
      <c r="AM358" s="198"/>
      <c r="AN358" s="718"/>
      <c r="AO358" s="643"/>
      <c r="AP358" s="526"/>
      <c r="AQ358" s="683"/>
    </row>
    <row r="359" spans="1:43" ht="18" customHeight="1">
      <c r="A359" s="1">
        <v>2</v>
      </c>
      <c r="B359" s="337" t="str">
        <f t="shared" ref="B359:B360" si="267">B358</f>
        <v>区西南部</v>
      </c>
      <c r="C359" s="437" t="str">
        <f t="shared" ref="C359:C360" si="268">C358</f>
        <v>世田谷区</v>
      </c>
      <c r="D359" s="297"/>
      <c r="E359" s="573"/>
      <c r="F359" s="367" t="s">
        <v>107</v>
      </c>
      <c r="G359" s="690"/>
      <c r="H359" s="109"/>
      <c r="I359" s="82"/>
      <c r="J359" s="82"/>
      <c r="K359" s="82"/>
      <c r="L359" s="82" t="s">
        <v>629</v>
      </c>
      <c r="M359" s="82" t="s">
        <v>629</v>
      </c>
      <c r="N359" s="82"/>
      <c r="O359" s="82"/>
      <c r="P359" s="82"/>
      <c r="Q359" s="82"/>
      <c r="R359" s="82"/>
      <c r="S359" s="82"/>
      <c r="T359" s="82"/>
      <c r="U359" s="82"/>
      <c r="V359" s="102"/>
      <c r="W359" s="53">
        <f>SUM(X359:AB359)</f>
        <v>500</v>
      </c>
      <c r="X359" s="54">
        <v>420</v>
      </c>
      <c r="Y359" s="54"/>
      <c r="Z359" s="54">
        <v>50</v>
      </c>
      <c r="AA359" s="54">
        <v>20</v>
      </c>
      <c r="AB359" s="103">
        <v>10</v>
      </c>
      <c r="AC359" s="320">
        <f t="shared" si="246"/>
        <v>0</v>
      </c>
      <c r="AD359" s="602"/>
      <c r="AE359" s="602"/>
      <c r="AF359" s="602"/>
      <c r="AG359" s="602"/>
      <c r="AH359" s="602"/>
      <c r="AI359" s="602"/>
      <c r="AJ359" s="601"/>
      <c r="AK359" s="163">
        <f t="shared" si="247"/>
        <v>49</v>
      </c>
      <c r="AL359" s="151">
        <v>49</v>
      </c>
      <c r="AM359" s="183" t="s">
        <v>3</v>
      </c>
      <c r="AN359" s="718"/>
      <c r="AO359" s="643"/>
      <c r="AP359" s="663"/>
      <c r="AQ359" s="683"/>
    </row>
    <row r="360" spans="1:43" ht="18.600000000000001" customHeight="1" thickBot="1">
      <c r="A360" s="1">
        <v>3</v>
      </c>
      <c r="B360" s="337" t="str">
        <f t="shared" si="267"/>
        <v>区西南部</v>
      </c>
      <c r="C360" s="437" t="str">
        <f t="shared" si="268"/>
        <v>世田谷区</v>
      </c>
      <c r="D360" s="305"/>
      <c r="E360" s="632"/>
      <c r="F360" s="334" t="s">
        <v>107</v>
      </c>
      <c r="G360" s="689"/>
      <c r="H360" s="31"/>
      <c r="I360" s="32"/>
      <c r="J360" s="32"/>
      <c r="K360" s="32"/>
      <c r="L360" s="32" t="s">
        <v>629</v>
      </c>
      <c r="M360" s="32" t="s">
        <v>629</v>
      </c>
      <c r="N360" s="32"/>
      <c r="O360" s="32"/>
      <c r="P360" s="32"/>
      <c r="Q360" s="32"/>
      <c r="R360" s="32"/>
      <c r="S360" s="32"/>
      <c r="T360" s="32"/>
      <c r="U360" s="32"/>
      <c r="V360" s="34"/>
      <c r="W360" s="59"/>
      <c r="X360" s="60"/>
      <c r="Y360" s="60"/>
      <c r="Z360" s="60"/>
      <c r="AA360" s="60"/>
      <c r="AB360" s="104"/>
      <c r="AC360" s="321">
        <f t="shared" si="246"/>
        <v>0</v>
      </c>
      <c r="AD360" s="598"/>
      <c r="AE360" s="598"/>
      <c r="AF360" s="598" t="s">
        <v>3</v>
      </c>
      <c r="AG360" s="598" t="s">
        <v>3</v>
      </c>
      <c r="AH360" s="598" t="s">
        <v>3</v>
      </c>
      <c r="AI360" s="598" t="s">
        <v>3</v>
      </c>
      <c r="AJ360" s="598" t="s">
        <v>3</v>
      </c>
      <c r="AK360" s="164">
        <f t="shared" si="247"/>
        <v>0</v>
      </c>
      <c r="AL360" s="174"/>
      <c r="AM360" s="184"/>
      <c r="AN360" s="719"/>
      <c r="AO360" s="643"/>
      <c r="AP360" s="663"/>
      <c r="AQ360" s="683"/>
    </row>
    <row r="361" spans="1:43" ht="18.600000000000001" customHeight="1">
      <c r="A361" s="1">
        <v>1</v>
      </c>
      <c r="B361" s="309" t="s">
        <v>80</v>
      </c>
      <c r="C361" s="310" t="s">
        <v>90</v>
      </c>
      <c r="D361" s="567"/>
      <c r="E361" s="567"/>
      <c r="F361" s="368" t="s">
        <v>108</v>
      </c>
      <c r="G361" s="692"/>
      <c r="H361" s="110"/>
      <c r="I361" s="105"/>
      <c r="J361" s="105"/>
      <c r="K361" s="105"/>
      <c r="L361" s="105"/>
      <c r="M361" s="105"/>
      <c r="N361" s="105"/>
      <c r="O361" s="105"/>
      <c r="P361" s="105"/>
      <c r="Q361" s="105"/>
      <c r="R361" s="105"/>
      <c r="S361" s="105"/>
      <c r="T361" s="105"/>
      <c r="U361" s="105"/>
      <c r="V361" s="106"/>
      <c r="W361" s="107"/>
      <c r="X361" s="86"/>
      <c r="Y361" s="86"/>
      <c r="Z361" s="87"/>
      <c r="AA361" s="87"/>
      <c r="AB361" s="101"/>
      <c r="AC361" s="314">
        <f t="shared" si="246"/>
        <v>0</v>
      </c>
      <c r="AD361" s="603"/>
      <c r="AE361" s="603"/>
      <c r="AF361" s="603"/>
      <c r="AG361" s="603"/>
      <c r="AH361" s="603"/>
      <c r="AI361" s="604"/>
      <c r="AJ361" s="604"/>
      <c r="AK361" s="162">
        <f t="shared" si="247"/>
        <v>0</v>
      </c>
      <c r="AL361" s="172"/>
      <c r="AM361" s="198"/>
      <c r="AN361" s="718"/>
      <c r="AO361" s="643"/>
      <c r="AP361" s="526"/>
      <c r="AQ361" s="683"/>
    </row>
    <row r="362" spans="1:43" ht="18" customHeight="1">
      <c r="A362" s="1">
        <v>2</v>
      </c>
      <c r="B362" s="337" t="str">
        <f t="shared" ref="B362:B363" si="269">B361</f>
        <v>区西南部</v>
      </c>
      <c r="C362" s="437" t="str">
        <f t="shared" ref="C362:C363" si="270">C361</f>
        <v>世田谷区</v>
      </c>
      <c r="D362" s="297"/>
      <c r="E362" s="573"/>
      <c r="F362" s="367" t="s">
        <v>108</v>
      </c>
      <c r="G362" s="690"/>
      <c r="H362" s="109"/>
      <c r="I362" s="82"/>
      <c r="J362" s="82"/>
      <c r="K362" s="82"/>
      <c r="L362" s="82"/>
      <c r="M362" s="82"/>
      <c r="N362" s="82"/>
      <c r="O362" s="82"/>
      <c r="P362" s="82"/>
      <c r="Q362" s="82"/>
      <c r="R362" s="82"/>
      <c r="S362" s="82"/>
      <c r="T362" s="82"/>
      <c r="U362" s="82" t="s">
        <v>629</v>
      </c>
      <c r="V362" s="102"/>
      <c r="W362" s="53">
        <f>SUM(X362:AB362)</f>
        <v>30</v>
      </c>
      <c r="X362" s="54"/>
      <c r="Y362" s="54">
        <v>30</v>
      </c>
      <c r="Z362" s="54"/>
      <c r="AA362" s="54"/>
      <c r="AB362" s="103"/>
      <c r="AC362" s="320">
        <f t="shared" si="246"/>
        <v>0</v>
      </c>
      <c r="AD362" s="602"/>
      <c r="AE362" s="602"/>
      <c r="AF362" s="602"/>
      <c r="AG362" s="602"/>
      <c r="AH362" s="602"/>
      <c r="AI362" s="602"/>
      <c r="AJ362" s="601"/>
      <c r="AK362" s="163">
        <f t="shared" si="247"/>
        <v>0</v>
      </c>
      <c r="AL362" s="151" t="s">
        <v>3</v>
      </c>
      <c r="AM362" s="183" t="s">
        <v>3</v>
      </c>
      <c r="AN362" s="718"/>
      <c r="AO362" s="643"/>
      <c r="AP362" s="663"/>
      <c r="AQ362" s="683"/>
    </row>
    <row r="363" spans="1:43" ht="18.600000000000001" customHeight="1" thickBot="1">
      <c r="A363" s="1">
        <v>3</v>
      </c>
      <c r="B363" s="337" t="str">
        <f t="shared" si="269"/>
        <v>区西南部</v>
      </c>
      <c r="C363" s="437" t="str">
        <f t="shared" si="270"/>
        <v>世田谷区</v>
      </c>
      <c r="D363" s="305"/>
      <c r="E363" s="632"/>
      <c r="F363" s="334" t="s">
        <v>108</v>
      </c>
      <c r="G363" s="690"/>
      <c r="H363" s="31"/>
      <c r="I363" s="32"/>
      <c r="J363" s="32"/>
      <c r="K363" s="32"/>
      <c r="L363" s="32"/>
      <c r="M363" s="32"/>
      <c r="N363" s="32"/>
      <c r="O363" s="32"/>
      <c r="P363" s="32"/>
      <c r="Q363" s="32"/>
      <c r="R363" s="32"/>
      <c r="S363" s="32"/>
      <c r="T363" s="32"/>
      <c r="U363" s="32" t="s">
        <v>629</v>
      </c>
      <c r="V363" s="34"/>
      <c r="W363" s="59"/>
      <c r="X363" s="60"/>
      <c r="Y363" s="60"/>
      <c r="Z363" s="60"/>
      <c r="AA363" s="60"/>
      <c r="AB363" s="104"/>
      <c r="AC363" s="321">
        <f t="shared" si="246"/>
        <v>0</v>
      </c>
      <c r="AD363" s="598"/>
      <c r="AE363" s="598" t="s">
        <v>3</v>
      </c>
      <c r="AF363" s="598"/>
      <c r="AG363" s="598" t="s">
        <v>3</v>
      </c>
      <c r="AH363" s="598" t="s">
        <v>3</v>
      </c>
      <c r="AI363" s="598" t="s">
        <v>3</v>
      </c>
      <c r="AJ363" s="598" t="s">
        <v>3</v>
      </c>
      <c r="AK363" s="164">
        <f t="shared" si="247"/>
        <v>0</v>
      </c>
      <c r="AL363" s="174"/>
      <c r="AM363" s="184"/>
      <c r="AN363" s="719"/>
      <c r="AO363" s="643"/>
      <c r="AP363" s="663"/>
      <c r="AQ363" s="683"/>
    </row>
    <row r="364" spans="1:43" ht="18.600000000000001" customHeight="1">
      <c r="A364" s="1">
        <v>1</v>
      </c>
      <c r="B364" s="309" t="s">
        <v>80</v>
      </c>
      <c r="C364" s="310" t="s">
        <v>90</v>
      </c>
      <c r="D364" s="567"/>
      <c r="E364" s="567" t="s">
        <v>950</v>
      </c>
      <c r="F364" s="445" t="s">
        <v>954</v>
      </c>
      <c r="G364" s="691">
        <v>11301174</v>
      </c>
      <c r="H364" s="110"/>
      <c r="I364" s="105"/>
      <c r="J364" s="105"/>
      <c r="K364" s="105"/>
      <c r="L364" s="105"/>
      <c r="M364" s="105"/>
      <c r="N364" s="105"/>
      <c r="O364" s="105"/>
      <c r="P364" s="105"/>
      <c r="Q364" s="105"/>
      <c r="R364" s="105"/>
      <c r="S364" s="105"/>
      <c r="T364" s="105"/>
      <c r="U364" s="105"/>
      <c r="V364" s="106"/>
      <c r="W364" s="107"/>
      <c r="X364" s="86"/>
      <c r="Y364" s="86"/>
      <c r="Z364" s="87"/>
      <c r="AA364" s="87"/>
      <c r="AB364" s="101"/>
      <c r="AC364" s="314">
        <f t="shared" si="246"/>
        <v>165</v>
      </c>
      <c r="AD364" s="153"/>
      <c r="AE364" s="153"/>
      <c r="AF364" s="153"/>
      <c r="AG364" s="153">
        <v>165</v>
      </c>
      <c r="AH364" s="153"/>
      <c r="AI364" s="173"/>
      <c r="AJ364" s="172"/>
      <c r="AK364" s="162">
        <f t="shared" si="247"/>
        <v>0</v>
      </c>
      <c r="AL364" s="172"/>
      <c r="AM364" s="182"/>
      <c r="AN364" s="753" t="s">
        <v>955</v>
      </c>
      <c r="AO364" s="643"/>
      <c r="AP364" s="526"/>
      <c r="AQ364" s="683"/>
    </row>
    <row r="365" spans="1:43" ht="18" customHeight="1">
      <c r="A365" s="1">
        <v>2</v>
      </c>
      <c r="B365" s="337" t="str">
        <f t="shared" ref="B365:B366" si="271">B364</f>
        <v>区西南部</v>
      </c>
      <c r="C365" s="437" t="str">
        <f t="shared" ref="C365:C366" si="272">C364</f>
        <v>世田谷区</v>
      </c>
      <c r="D365" s="297"/>
      <c r="E365" s="573"/>
      <c r="F365" s="367" t="s">
        <v>109</v>
      </c>
      <c r="G365" s="690"/>
      <c r="H365" s="109"/>
      <c r="I365" s="82"/>
      <c r="J365" s="82"/>
      <c r="K365" s="82"/>
      <c r="L365" s="82"/>
      <c r="M365" s="82"/>
      <c r="N365" s="82"/>
      <c r="O365" s="82"/>
      <c r="P365" s="82"/>
      <c r="Q365" s="82"/>
      <c r="R365" s="82"/>
      <c r="S365" s="82"/>
      <c r="T365" s="82"/>
      <c r="U365" s="82"/>
      <c r="V365" s="102"/>
      <c r="W365" s="53">
        <f>SUM(X365:AB365)</f>
        <v>165</v>
      </c>
      <c r="X365" s="54">
        <v>165</v>
      </c>
      <c r="Y365" s="54"/>
      <c r="Z365" s="54"/>
      <c r="AA365" s="54"/>
      <c r="AB365" s="103"/>
      <c r="AC365" s="320">
        <f t="shared" si="246"/>
        <v>165</v>
      </c>
      <c r="AD365" s="602"/>
      <c r="AE365" s="602"/>
      <c r="AF365" s="602"/>
      <c r="AG365" s="602">
        <v>165</v>
      </c>
      <c r="AH365" s="602"/>
      <c r="AI365" s="602"/>
      <c r="AJ365" s="601"/>
      <c r="AK365" s="163">
        <f t="shared" si="247"/>
        <v>0</v>
      </c>
      <c r="AL365" s="151" t="s">
        <v>3</v>
      </c>
      <c r="AM365" s="183" t="s">
        <v>3</v>
      </c>
      <c r="AN365" s="754"/>
      <c r="AO365" s="643"/>
      <c r="AP365" s="663"/>
      <c r="AQ365" s="683"/>
    </row>
    <row r="366" spans="1:43" ht="18.600000000000001" customHeight="1" thickBot="1">
      <c r="A366" s="1">
        <v>3</v>
      </c>
      <c r="B366" s="337" t="str">
        <f t="shared" si="271"/>
        <v>区西南部</v>
      </c>
      <c r="C366" s="437" t="str">
        <f t="shared" si="272"/>
        <v>世田谷区</v>
      </c>
      <c r="D366" s="305"/>
      <c r="E366" s="632"/>
      <c r="F366" s="334" t="s">
        <v>109</v>
      </c>
      <c r="G366" s="689"/>
      <c r="H366" s="31"/>
      <c r="I366" s="32"/>
      <c r="J366" s="32"/>
      <c r="K366" s="32"/>
      <c r="L366" s="32"/>
      <c r="M366" s="32"/>
      <c r="N366" s="32"/>
      <c r="O366" s="32"/>
      <c r="P366" s="32"/>
      <c r="Q366" s="32"/>
      <c r="R366" s="32"/>
      <c r="S366" s="32"/>
      <c r="T366" s="32"/>
      <c r="U366" s="32"/>
      <c r="V366" s="34"/>
      <c r="W366" s="59"/>
      <c r="X366" s="60"/>
      <c r="Y366" s="60"/>
      <c r="Z366" s="60"/>
      <c r="AA366" s="60"/>
      <c r="AB366" s="104"/>
      <c r="AC366" s="321">
        <f t="shared" si="246"/>
        <v>165</v>
      </c>
      <c r="AD366" s="598"/>
      <c r="AE366" s="598" t="s">
        <v>3</v>
      </c>
      <c r="AF366" s="598" t="s">
        <v>3</v>
      </c>
      <c r="AG366" s="598">
        <v>165</v>
      </c>
      <c r="AH366" s="598" t="s">
        <v>3</v>
      </c>
      <c r="AI366" s="598" t="s">
        <v>3</v>
      </c>
      <c r="AJ366" s="598" t="s">
        <v>3</v>
      </c>
      <c r="AK366" s="164">
        <f t="shared" si="247"/>
        <v>0</v>
      </c>
      <c r="AL366" s="174"/>
      <c r="AM366" s="184"/>
      <c r="AN366" s="755"/>
      <c r="AO366" s="643"/>
      <c r="AP366" s="663"/>
      <c r="AQ366" s="683"/>
    </row>
    <row r="367" spans="1:43" ht="18.600000000000001" customHeight="1">
      <c r="A367" s="1">
        <v>1</v>
      </c>
      <c r="B367" s="309" t="s">
        <v>80</v>
      </c>
      <c r="C367" s="310" t="s">
        <v>90</v>
      </c>
      <c r="D367" s="567"/>
      <c r="E367" s="567"/>
      <c r="F367" s="368" t="s">
        <v>110</v>
      </c>
      <c r="G367" s="691"/>
      <c r="H367" s="110"/>
      <c r="I367" s="105"/>
      <c r="J367" s="105"/>
      <c r="K367" s="105"/>
      <c r="L367" s="105"/>
      <c r="M367" s="105"/>
      <c r="N367" s="105"/>
      <c r="O367" s="105"/>
      <c r="P367" s="105"/>
      <c r="Q367" s="105"/>
      <c r="R367" s="105"/>
      <c r="S367" s="105"/>
      <c r="T367" s="105"/>
      <c r="U367" s="105"/>
      <c r="V367" s="106"/>
      <c r="W367" s="107"/>
      <c r="X367" s="86"/>
      <c r="Y367" s="86"/>
      <c r="Z367" s="87"/>
      <c r="AA367" s="87"/>
      <c r="AB367" s="101"/>
      <c r="AC367" s="314">
        <f t="shared" si="246"/>
        <v>0</v>
      </c>
      <c r="AD367" s="603"/>
      <c r="AE367" s="603"/>
      <c r="AF367" s="603"/>
      <c r="AG367" s="603"/>
      <c r="AH367" s="603"/>
      <c r="AI367" s="604"/>
      <c r="AJ367" s="604"/>
      <c r="AK367" s="162">
        <f t="shared" si="247"/>
        <v>0</v>
      </c>
      <c r="AL367" s="172"/>
      <c r="AM367" s="198"/>
      <c r="AN367" s="718"/>
      <c r="AO367" s="643"/>
      <c r="AP367" s="526"/>
      <c r="AQ367" s="683"/>
    </row>
    <row r="368" spans="1:43" ht="18" customHeight="1">
      <c r="A368" s="1">
        <v>2</v>
      </c>
      <c r="B368" s="337" t="str">
        <f t="shared" ref="B368:B369" si="273">B367</f>
        <v>区西南部</v>
      </c>
      <c r="C368" s="437" t="str">
        <f t="shared" ref="C368:C369" si="274">C367</f>
        <v>世田谷区</v>
      </c>
      <c r="D368" s="297"/>
      <c r="E368" s="573"/>
      <c r="F368" s="367" t="s">
        <v>110</v>
      </c>
      <c r="G368" s="690"/>
      <c r="H368" s="109"/>
      <c r="I368" s="82"/>
      <c r="J368" s="82"/>
      <c r="K368" s="82"/>
      <c r="L368" s="82"/>
      <c r="M368" s="82"/>
      <c r="N368" s="82"/>
      <c r="O368" s="82"/>
      <c r="P368" s="82"/>
      <c r="Q368" s="82"/>
      <c r="R368" s="82"/>
      <c r="S368" s="82"/>
      <c r="T368" s="82"/>
      <c r="U368" s="82" t="s">
        <v>629</v>
      </c>
      <c r="V368" s="102"/>
      <c r="W368" s="53">
        <f>SUM(X368:AB368)</f>
        <v>198</v>
      </c>
      <c r="X368" s="54"/>
      <c r="Y368" s="54">
        <v>198</v>
      </c>
      <c r="Z368" s="54"/>
      <c r="AA368" s="54"/>
      <c r="AB368" s="103"/>
      <c r="AC368" s="320">
        <f t="shared" si="246"/>
        <v>0</v>
      </c>
      <c r="AD368" s="602"/>
      <c r="AE368" s="602"/>
      <c r="AF368" s="602"/>
      <c r="AG368" s="602"/>
      <c r="AH368" s="602"/>
      <c r="AI368" s="602"/>
      <c r="AJ368" s="601"/>
      <c r="AK368" s="163">
        <f t="shared" si="247"/>
        <v>0</v>
      </c>
      <c r="AL368" s="151" t="s">
        <v>3</v>
      </c>
      <c r="AM368" s="183" t="s">
        <v>3</v>
      </c>
      <c r="AN368" s="718"/>
      <c r="AO368" s="643"/>
      <c r="AP368" s="663"/>
      <c r="AQ368" s="683"/>
    </row>
    <row r="369" spans="1:44" ht="18.600000000000001" customHeight="1" thickBot="1">
      <c r="A369" s="1">
        <v>3</v>
      </c>
      <c r="B369" s="337" t="str">
        <f t="shared" si="273"/>
        <v>区西南部</v>
      </c>
      <c r="C369" s="437" t="str">
        <f t="shared" si="274"/>
        <v>世田谷区</v>
      </c>
      <c r="D369" s="305"/>
      <c r="E369" s="632"/>
      <c r="F369" s="334" t="s">
        <v>110</v>
      </c>
      <c r="G369" s="689"/>
      <c r="H369" s="31"/>
      <c r="I369" s="32"/>
      <c r="J369" s="32"/>
      <c r="K369" s="32"/>
      <c r="L369" s="32"/>
      <c r="M369" s="32"/>
      <c r="N369" s="32"/>
      <c r="O369" s="32"/>
      <c r="P369" s="32"/>
      <c r="Q369" s="32"/>
      <c r="R369" s="32"/>
      <c r="S369" s="32"/>
      <c r="T369" s="32"/>
      <c r="U369" s="32" t="s">
        <v>629</v>
      </c>
      <c r="V369" s="34"/>
      <c r="W369" s="59"/>
      <c r="X369" s="60"/>
      <c r="Y369" s="60"/>
      <c r="Z369" s="60"/>
      <c r="AA369" s="60"/>
      <c r="AB369" s="104"/>
      <c r="AC369" s="321">
        <f t="shared" si="246"/>
        <v>0</v>
      </c>
      <c r="AD369" s="598"/>
      <c r="AE369" s="598" t="s">
        <v>3</v>
      </c>
      <c r="AF369" s="598"/>
      <c r="AG369" s="598" t="s">
        <v>3</v>
      </c>
      <c r="AH369" s="598"/>
      <c r="AI369" s="598" t="s">
        <v>3</v>
      </c>
      <c r="AJ369" s="598" t="s">
        <v>3</v>
      </c>
      <c r="AK369" s="164">
        <f t="shared" si="247"/>
        <v>0</v>
      </c>
      <c r="AL369" s="174"/>
      <c r="AM369" s="184"/>
      <c r="AN369" s="719"/>
      <c r="AO369" s="643"/>
      <c r="AP369" s="663"/>
      <c r="AQ369" s="683"/>
    </row>
    <row r="370" spans="1:44" ht="18.600000000000001" customHeight="1">
      <c r="A370" s="1">
        <v>1</v>
      </c>
      <c r="B370" s="309" t="s">
        <v>80</v>
      </c>
      <c r="C370" s="310" t="s">
        <v>90</v>
      </c>
      <c r="D370" s="567"/>
      <c r="E370" s="567" t="s">
        <v>960</v>
      </c>
      <c r="F370" s="445" t="s">
        <v>111</v>
      </c>
      <c r="G370" s="691">
        <v>11301176</v>
      </c>
      <c r="H370" s="110"/>
      <c r="I370" s="105"/>
      <c r="J370" s="105"/>
      <c r="K370" s="105"/>
      <c r="L370" s="105"/>
      <c r="M370" s="105"/>
      <c r="N370" s="105"/>
      <c r="O370" s="105"/>
      <c r="P370" s="105"/>
      <c r="Q370" s="105"/>
      <c r="R370" s="105"/>
      <c r="S370" s="105"/>
      <c r="T370" s="105"/>
      <c r="U370" s="105"/>
      <c r="V370" s="106"/>
      <c r="W370" s="107"/>
      <c r="X370" s="86"/>
      <c r="Y370" s="86"/>
      <c r="Z370" s="87"/>
      <c r="AA370" s="87"/>
      <c r="AB370" s="101"/>
      <c r="AC370" s="314">
        <f t="shared" si="246"/>
        <v>95</v>
      </c>
      <c r="AD370" s="153"/>
      <c r="AE370" s="153">
        <v>54</v>
      </c>
      <c r="AF370" s="153">
        <v>41</v>
      </c>
      <c r="AG370" s="153"/>
      <c r="AH370" s="153"/>
      <c r="AI370" s="173"/>
      <c r="AJ370" s="172"/>
      <c r="AK370" s="162">
        <f t="shared" si="247"/>
        <v>0</v>
      </c>
      <c r="AL370" s="172"/>
      <c r="AM370" s="198"/>
      <c r="AN370" s="718"/>
      <c r="AO370" s="643"/>
      <c r="AP370" s="526"/>
      <c r="AQ370" s="683"/>
    </row>
    <row r="371" spans="1:44" ht="18" customHeight="1">
      <c r="A371" s="1">
        <v>2</v>
      </c>
      <c r="B371" s="337" t="str">
        <f t="shared" ref="B371:B372" si="275">B370</f>
        <v>区西南部</v>
      </c>
      <c r="C371" s="437" t="str">
        <f t="shared" ref="C371:C372" si="276">C370</f>
        <v>世田谷区</v>
      </c>
      <c r="D371" s="297"/>
      <c r="E371" s="573"/>
      <c r="F371" s="367" t="s">
        <v>111</v>
      </c>
      <c r="G371" s="690"/>
      <c r="H371" s="109"/>
      <c r="I371" s="82"/>
      <c r="J371" s="82"/>
      <c r="K371" s="82"/>
      <c r="L371" s="82" t="s">
        <v>629</v>
      </c>
      <c r="M371" s="82" t="s">
        <v>629</v>
      </c>
      <c r="N371" s="82"/>
      <c r="O371" s="82"/>
      <c r="P371" s="82"/>
      <c r="Q371" s="82"/>
      <c r="R371" s="82"/>
      <c r="S371" s="82"/>
      <c r="T371" s="82"/>
      <c r="U371" s="82"/>
      <c r="V371" s="102"/>
      <c r="W371" s="53">
        <f>SUM(X371:AB371)</f>
        <v>88</v>
      </c>
      <c r="X371" s="54">
        <v>88</v>
      </c>
      <c r="Y371" s="54"/>
      <c r="Z371" s="54"/>
      <c r="AA371" s="54"/>
      <c r="AB371" s="103"/>
      <c r="AC371" s="320">
        <f t="shared" si="246"/>
        <v>88</v>
      </c>
      <c r="AD371" s="602"/>
      <c r="AE371" s="602">
        <v>51</v>
      </c>
      <c r="AF371" s="602">
        <v>37</v>
      </c>
      <c r="AG371" s="602"/>
      <c r="AH371" s="602"/>
      <c r="AI371" s="602"/>
      <c r="AJ371" s="601"/>
      <c r="AK371" s="163">
        <f t="shared" si="247"/>
        <v>0</v>
      </c>
      <c r="AL371" s="151" t="s">
        <v>3</v>
      </c>
      <c r="AM371" s="183" t="s">
        <v>3</v>
      </c>
      <c r="AN371" s="718"/>
      <c r="AO371" s="643"/>
      <c r="AP371" s="663"/>
      <c r="AQ371" s="683"/>
    </row>
    <row r="372" spans="1:44" ht="18.600000000000001" customHeight="1" thickBot="1">
      <c r="A372" s="1">
        <v>3</v>
      </c>
      <c r="B372" s="337" t="str">
        <f t="shared" si="275"/>
        <v>区西南部</v>
      </c>
      <c r="C372" s="437" t="str">
        <f t="shared" si="276"/>
        <v>世田谷区</v>
      </c>
      <c r="D372" s="305"/>
      <c r="E372" s="632"/>
      <c r="F372" s="334" t="s">
        <v>111</v>
      </c>
      <c r="G372" s="689"/>
      <c r="H372" s="31"/>
      <c r="I372" s="32"/>
      <c r="J372" s="32"/>
      <c r="K372" s="32"/>
      <c r="L372" s="32" t="s">
        <v>629</v>
      </c>
      <c r="M372" s="32" t="s">
        <v>629</v>
      </c>
      <c r="N372" s="32"/>
      <c r="O372" s="32"/>
      <c r="P372" s="32"/>
      <c r="Q372" s="32"/>
      <c r="R372" s="32"/>
      <c r="S372" s="32"/>
      <c r="T372" s="32"/>
      <c r="U372" s="32" t="s">
        <v>1055</v>
      </c>
      <c r="V372" s="34"/>
      <c r="W372" s="59"/>
      <c r="X372" s="60"/>
      <c r="Y372" s="60"/>
      <c r="Z372" s="60"/>
      <c r="AA372" s="60"/>
      <c r="AB372" s="104"/>
      <c r="AC372" s="321">
        <f t="shared" si="246"/>
        <v>88</v>
      </c>
      <c r="AD372" s="598"/>
      <c r="AE372" s="598">
        <v>51</v>
      </c>
      <c r="AF372" s="598">
        <v>37</v>
      </c>
      <c r="AG372" s="598" t="s">
        <v>3</v>
      </c>
      <c r="AH372" s="598" t="s">
        <v>3</v>
      </c>
      <c r="AI372" s="598" t="s">
        <v>3</v>
      </c>
      <c r="AJ372" s="598" t="s">
        <v>3</v>
      </c>
      <c r="AK372" s="164">
        <f t="shared" si="247"/>
        <v>0</v>
      </c>
      <c r="AL372" s="174"/>
      <c r="AM372" s="184"/>
      <c r="AN372" s="719"/>
      <c r="AO372" s="643"/>
      <c r="AP372" s="663"/>
      <c r="AQ372" s="683"/>
    </row>
    <row r="373" spans="1:44" ht="18.600000000000001" customHeight="1">
      <c r="A373" s="1">
        <v>1</v>
      </c>
      <c r="B373" s="309" t="s">
        <v>80</v>
      </c>
      <c r="C373" s="310" t="s">
        <v>90</v>
      </c>
      <c r="D373" s="567"/>
      <c r="E373" s="567" t="s">
        <v>950</v>
      </c>
      <c r="F373" s="445" t="s">
        <v>112</v>
      </c>
      <c r="G373" s="691">
        <v>11301177</v>
      </c>
      <c r="H373" s="110"/>
      <c r="I373" s="105"/>
      <c r="J373" s="105"/>
      <c r="K373" s="105"/>
      <c r="L373" s="105"/>
      <c r="M373" s="105"/>
      <c r="N373" s="105"/>
      <c r="O373" s="105"/>
      <c r="P373" s="105"/>
      <c r="Q373" s="105"/>
      <c r="R373" s="105"/>
      <c r="S373" s="105"/>
      <c r="T373" s="105"/>
      <c r="U373" s="105"/>
      <c r="V373" s="106"/>
      <c r="W373" s="107"/>
      <c r="X373" s="86"/>
      <c r="Y373" s="86"/>
      <c r="Z373" s="87"/>
      <c r="AA373" s="87"/>
      <c r="AB373" s="101"/>
      <c r="AC373" s="314">
        <f t="shared" si="246"/>
        <v>75</v>
      </c>
      <c r="AD373" s="153"/>
      <c r="AE373" s="153">
        <v>35</v>
      </c>
      <c r="AF373" s="153">
        <v>40</v>
      </c>
      <c r="AG373" s="153"/>
      <c r="AH373" s="153"/>
      <c r="AI373" s="173"/>
      <c r="AJ373" s="172"/>
      <c r="AK373" s="162">
        <f t="shared" si="247"/>
        <v>0</v>
      </c>
      <c r="AL373" s="172"/>
      <c r="AM373" s="198"/>
      <c r="AN373" s="718"/>
      <c r="AO373" s="643"/>
      <c r="AP373" s="526"/>
      <c r="AQ373" s="683"/>
      <c r="AR373" s="664"/>
    </row>
    <row r="374" spans="1:44" ht="18" customHeight="1">
      <c r="A374" s="1">
        <v>2</v>
      </c>
      <c r="B374" s="337" t="str">
        <f t="shared" ref="B374:B375" si="277">B373</f>
        <v>区西南部</v>
      </c>
      <c r="C374" s="437" t="str">
        <f t="shared" ref="C374:C375" si="278">C373</f>
        <v>世田谷区</v>
      </c>
      <c r="D374" s="297"/>
      <c r="E374" s="573"/>
      <c r="F374" s="367" t="s">
        <v>112</v>
      </c>
      <c r="G374" s="690"/>
      <c r="H374" s="109" t="s">
        <v>628</v>
      </c>
      <c r="I374" s="82"/>
      <c r="J374" s="82"/>
      <c r="K374" s="82"/>
      <c r="L374" s="82" t="s">
        <v>629</v>
      </c>
      <c r="M374" s="82" t="s">
        <v>629</v>
      </c>
      <c r="N374" s="82"/>
      <c r="O374" s="82"/>
      <c r="P374" s="82"/>
      <c r="Q374" s="82"/>
      <c r="R374" s="82"/>
      <c r="S374" s="82"/>
      <c r="T374" s="82"/>
      <c r="U374" s="82" t="s">
        <v>629</v>
      </c>
      <c r="V374" s="102"/>
      <c r="W374" s="53">
        <f>SUM(X374:AB374)</f>
        <v>90</v>
      </c>
      <c r="X374" s="54">
        <v>90</v>
      </c>
      <c r="Y374" s="54"/>
      <c r="Z374" s="54"/>
      <c r="AA374" s="54"/>
      <c r="AB374" s="103"/>
      <c r="AC374" s="320">
        <f t="shared" si="246"/>
        <v>90</v>
      </c>
      <c r="AD374" s="602"/>
      <c r="AE374" s="602">
        <v>40</v>
      </c>
      <c r="AF374" s="602">
        <v>50</v>
      </c>
      <c r="AG374" s="602"/>
      <c r="AH374" s="602"/>
      <c r="AI374" s="602"/>
      <c r="AJ374" s="601"/>
      <c r="AK374" s="163">
        <f t="shared" si="247"/>
        <v>10</v>
      </c>
      <c r="AL374" s="151">
        <v>10</v>
      </c>
      <c r="AM374" s="183" t="s">
        <v>3</v>
      </c>
      <c r="AN374" s="718"/>
      <c r="AO374" s="643"/>
      <c r="AP374" s="663"/>
      <c r="AQ374" s="683"/>
    </row>
    <row r="375" spans="1:44" ht="18.600000000000001" customHeight="1" thickBot="1">
      <c r="A375" s="1">
        <v>3</v>
      </c>
      <c r="B375" s="337" t="str">
        <f t="shared" si="277"/>
        <v>区西南部</v>
      </c>
      <c r="C375" s="437" t="str">
        <f t="shared" si="278"/>
        <v>世田谷区</v>
      </c>
      <c r="D375" s="305"/>
      <c r="E375" s="632"/>
      <c r="F375" s="334" t="s">
        <v>112</v>
      </c>
      <c r="G375" s="689"/>
      <c r="H375" s="31" t="s">
        <v>628</v>
      </c>
      <c r="I375" s="32"/>
      <c r="J375" s="32"/>
      <c r="K375" s="32"/>
      <c r="L375" s="32" t="s">
        <v>629</v>
      </c>
      <c r="M375" s="32" t="s">
        <v>629</v>
      </c>
      <c r="N375" s="32"/>
      <c r="O375" s="32"/>
      <c r="P375" s="32"/>
      <c r="Q375" s="32"/>
      <c r="R375" s="32"/>
      <c r="S375" s="32"/>
      <c r="T375" s="32"/>
      <c r="U375" s="32" t="s">
        <v>629</v>
      </c>
      <c r="V375" s="34"/>
      <c r="W375" s="59"/>
      <c r="X375" s="60"/>
      <c r="Y375" s="60"/>
      <c r="Z375" s="60"/>
      <c r="AA375" s="60"/>
      <c r="AB375" s="104"/>
      <c r="AC375" s="321">
        <f t="shared" si="246"/>
        <v>91</v>
      </c>
      <c r="AD375" s="598"/>
      <c r="AE375" s="598">
        <v>40</v>
      </c>
      <c r="AF375" s="598">
        <v>51</v>
      </c>
      <c r="AG375" s="598" t="s">
        <v>3</v>
      </c>
      <c r="AH375" s="598" t="s">
        <v>3</v>
      </c>
      <c r="AI375" s="598" t="s">
        <v>3</v>
      </c>
      <c r="AJ375" s="598" t="s">
        <v>3</v>
      </c>
      <c r="AK375" s="164">
        <f t="shared" si="247"/>
        <v>0</v>
      </c>
      <c r="AL375" s="174"/>
      <c r="AM375" s="184"/>
      <c r="AN375" s="719"/>
      <c r="AO375" s="643"/>
      <c r="AP375" s="663"/>
      <c r="AQ375" s="683"/>
    </row>
    <row r="376" spans="1:44" ht="18.600000000000001" customHeight="1">
      <c r="A376" s="1">
        <v>1</v>
      </c>
      <c r="B376" s="309" t="s">
        <v>80</v>
      </c>
      <c r="C376" s="310" t="s">
        <v>90</v>
      </c>
      <c r="D376" s="567"/>
      <c r="E376" s="567" t="s">
        <v>923</v>
      </c>
      <c r="F376" s="445" t="s">
        <v>113</v>
      </c>
      <c r="G376" s="691">
        <v>11301178</v>
      </c>
      <c r="H376" s="110"/>
      <c r="I376" s="105"/>
      <c r="J376" s="105"/>
      <c r="K376" s="105"/>
      <c r="L376" s="105"/>
      <c r="M376" s="105"/>
      <c r="N376" s="105"/>
      <c r="O376" s="105"/>
      <c r="P376" s="105"/>
      <c r="Q376" s="105"/>
      <c r="R376" s="105"/>
      <c r="S376" s="105"/>
      <c r="T376" s="105"/>
      <c r="U376" s="105"/>
      <c r="V376" s="106"/>
      <c r="W376" s="107"/>
      <c r="X376" s="86"/>
      <c r="Y376" s="86"/>
      <c r="Z376" s="87"/>
      <c r="AA376" s="87"/>
      <c r="AB376" s="101"/>
      <c r="AC376" s="314">
        <f t="shared" ref="AC376:AC378" si="279">SUM(AD376:AJ376)</f>
        <v>39</v>
      </c>
      <c r="AD376" s="153"/>
      <c r="AE376" s="153">
        <v>39</v>
      </c>
      <c r="AF376" s="153"/>
      <c r="AG376" s="153"/>
      <c r="AH376" s="153"/>
      <c r="AI376" s="173"/>
      <c r="AJ376" s="172"/>
      <c r="AK376" s="162">
        <f t="shared" ref="AK376:AK378" si="280">SUM(AL376:AM376)</f>
        <v>0</v>
      </c>
      <c r="AL376" s="172"/>
      <c r="AM376" s="182"/>
      <c r="AN376" s="718"/>
      <c r="AO376" s="643"/>
      <c r="AP376" s="526"/>
      <c r="AQ376" s="683"/>
    </row>
    <row r="377" spans="1:44" ht="18" customHeight="1">
      <c r="A377" s="1">
        <v>2</v>
      </c>
      <c r="B377" s="337" t="str">
        <f t="shared" ref="B377:B378" si="281">B376</f>
        <v>区西南部</v>
      </c>
      <c r="C377" s="437" t="str">
        <f t="shared" ref="C377:C378" si="282">C376</f>
        <v>世田谷区</v>
      </c>
      <c r="D377" s="297"/>
      <c r="E377" s="573"/>
      <c r="F377" s="367" t="s">
        <v>113</v>
      </c>
      <c r="G377" s="690"/>
      <c r="H377" s="109"/>
      <c r="I377" s="82"/>
      <c r="J377" s="82"/>
      <c r="K377" s="82"/>
      <c r="L377" s="82"/>
      <c r="M377" s="82" t="s">
        <v>629</v>
      </c>
      <c r="N377" s="82"/>
      <c r="O377" s="82"/>
      <c r="P377" s="82"/>
      <c r="Q377" s="82"/>
      <c r="R377" s="82"/>
      <c r="S377" s="82"/>
      <c r="T377" s="82"/>
      <c r="U377" s="82"/>
      <c r="V377" s="102"/>
      <c r="W377" s="53">
        <f>SUM(X377:AB377)</f>
        <v>39</v>
      </c>
      <c r="X377" s="54">
        <v>39</v>
      </c>
      <c r="Y377" s="54"/>
      <c r="Z377" s="54"/>
      <c r="AA377" s="54"/>
      <c r="AB377" s="103"/>
      <c r="AC377" s="320">
        <f t="shared" si="279"/>
        <v>39</v>
      </c>
      <c r="AD377" s="602"/>
      <c r="AE377" s="602">
        <v>39</v>
      </c>
      <c r="AF377" s="602"/>
      <c r="AG377" s="602"/>
      <c r="AH377" s="602"/>
      <c r="AI377" s="602"/>
      <c r="AJ377" s="601"/>
      <c r="AK377" s="163">
        <f t="shared" si="280"/>
        <v>24</v>
      </c>
      <c r="AL377" s="151">
        <v>8</v>
      </c>
      <c r="AM377" s="183">
        <v>16</v>
      </c>
      <c r="AN377" s="718"/>
      <c r="AO377" s="643"/>
      <c r="AP377" s="663"/>
      <c r="AQ377" s="683"/>
    </row>
    <row r="378" spans="1:44" ht="18.600000000000001" customHeight="1" thickBot="1">
      <c r="A378" s="1">
        <v>3</v>
      </c>
      <c r="B378" s="337" t="str">
        <f t="shared" si="281"/>
        <v>区西南部</v>
      </c>
      <c r="C378" s="437" t="str">
        <f t="shared" si="282"/>
        <v>世田谷区</v>
      </c>
      <c r="D378" s="305"/>
      <c r="E378" s="632"/>
      <c r="F378" s="334" t="s">
        <v>113</v>
      </c>
      <c r="G378" s="689"/>
      <c r="H378" s="31"/>
      <c r="I378" s="32"/>
      <c r="J378" s="32"/>
      <c r="K378" s="32"/>
      <c r="L378" s="32"/>
      <c r="M378" s="32" t="s">
        <v>629</v>
      </c>
      <c r="N378" s="32"/>
      <c r="O378" s="32"/>
      <c r="P378" s="32"/>
      <c r="Q378" s="32"/>
      <c r="R378" s="32"/>
      <c r="S378" s="32"/>
      <c r="T378" s="32"/>
      <c r="U378" s="32"/>
      <c r="V378" s="34"/>
      <c r="W378" s="59"/>
      <c r="X378" s="60"/>
      <c r="Y378" s="60"/>
      <c r="Z378" s="60"/>
      <c r="AA378" s="60"/>
      <c r="AB378" s="104"/>
      <c r="AC378" s="321">
        <f t="shared" si="279"/>
        <v>39</v>
      </c>
      <c r="AD378" s="598"/>
      <c r="AE378" s="598">
        <v>39</v>
      </c>
      <c r="AF378" s="598" t="s">
        <v>3</v>
      </c>
      <c r="AG378" s="598" t="s">
        <v>3</v>
      </c>
      <c r="AH378" s="598" t="s">
        <v>3</v>
      </c>
      <c r="AI378" s="598" t="s">
        <v>3</v>
      </c>
      <c r="AJ378" s="598" t="s">
        <v>3</v>
      </c>
      <c r="AK378" s="164">
        <f t="shared" si="280"/>
        <v>0</v>
      </c>
      <c r="AL378" s="174"/>
      <c r="AM378" s="184"/>
      <c r="AN378" s="719"/>
      <c r="AO378" s="643"/>
      <c r="AP378" s="663"/>
      <c r="AQ378" s="683"/>
    </row>
    <row r="379" spans="1:44" ht="18.600000000000001" customHeight="1">
      <c r="A379" s="1">
        <v>1</v>
      </c>
      <c r="B379" s="309" t="s">
        <v>80</v>
      </c>
      <c r="C379" s="310" t="s">
        <v>90</v>
      </c>
      <c r="D379" s="567"/>
      <c r="E379" s="567" t="s">
        <v>923</v>
      </c>
      <c r="F379" s="445" t="s">
        <v>114</v>
      </c>
      <c r="G379" s="691">
        <v>11301179</v>
      </c>
      <c r="H379" s="110"/>
      <c r="I379" s="105"/>
      <c r="J379" s="105"/>
      <c r="K379" s="105"/>
      <c r="L379" s="105"/>
      <c r="M379" s="105"/>
      <c r="N379" s="105"/>
      <c r="O379" s="105"/>
      <c r="P379" s="105"/>
      <c r="Q379" s="105"/>
      <c r="R379" s="105"/>
      <c r="S379" s="105"/>
      <c r="T379" s="105"/>
      <c r="U379" s="105"/>
      <c r="V379" s="106"/>
      <c r="W379" s="107"/>
      <c r="X379" s="86"/>
      <c r="Y379" s="86"/>
      <c r="Z379" s="87"/>
      <c r="AA379" s="87"/>
      <c r="AB379" s="101"/>
      <c r="AC379" s="314">
        <f t="shared" si="246"/>
        <v>92</v>
      </c>
      <c r="AD379" s="603"/>
      <c r="AE379" s="603"/>
      <c r="AF379" s="603">
        <v>92</v>
      </c>
      <c r="AG379" s="603"/>
      <c r="AH379" s="603"/>
      <c r="AI379" s="604"/>
      <c r="AJ379" s="604"/>
      <c r="AK379" s="162">
        <f t="shared" si="247"/>
        <v>0</v>
      </c>
      <c r="AL379" s="172"/>
      <c r="AM379" s="198"/>
      <c r="AN379" s="718"/>
      <c r="AO379" s="643"/>
      <c r="AP379" s="526"/>
      <c r="AQ379" s="683">
        <v>1</v>
      </c>
    </row>
    <row r="380" spans="1:44" ht="18" customHeight="1">
      <c r="A380" s="1">
        <v>2</v>
      </c>
      <c r="B380" s="337" t="str">
        <f t="shared" ref="B380:B381" si="283">B379</f>
        <v>区西南部</v>
      </c>
      <c r="C380" s="437" t="str">
        <f t="shared" ref="C380:C381" si="284">C379</f>
        <v>世田谷区</v>
      </c>
      <c r="D380" s="297"/>
      <c r="E380" s="573"/>
      <c r="F380" s="367" t="s">
        <v>114</v>
      </c>
      <c r="G380" s="690"/>
      <c r="H380" s="109"/>
      <c r="I380" s="82"/>
      <c r="J380" s="82"/>
      <c r="K380" s="82"/>
      <c r="L380" s="82"/>
      <c r="M380" s="82"/>
      <c r="N380" s="82"/>
      <c r="O380" s="82"/>
      <c r="P380" s="82"/>
      <c r="Q380" s="82"/>
      <c r="R380" s="82"/>
      <c r="S380" s="82"/>
      <c r="T380" s="82"/>
      <c r="U380" s="82"/>
      <c r="V380" s="102"/>
      <c r="W380" s="53">
        <f>SUM(X380:AB380)</f>
        <v>92</v>
      </c>
      <c r="X380" s="54"/>
      <c r="Y380" s="54">
        <v>92</v>
      </c>
      <c r="Z380" s="54"/>
      <c r="AA380" s="54"/>
      <c r="AB380" s="103"/>
      <c r="AC380" s="320">
        <f t="shared" si="246"/>
        <v>92</v>
      </c>
      <c r="AD380" s="602"/>
      <c r="AE380" s="602"/>
      <c r="AF380" s="602">
        <v>92</v>
      </c>
      <c r="AG380" s="602"/>
      <c r="AH380" s="602"/>
      <c r="AI380" s="602"/>
      <c r="AJ380" s="601"/>
      <c r="AK380" s="163">
        <f t="shared" si="247"/>
        <v>0</v>
      </c>
      <c r="AL380" s="151" t="s">
        <v>3</v>
      </c>
      <c r="AM380" s="183" t="s">
        <v>3</v>
      </c>
      <c r="AN380" s="718"/>
      <c r="AO380" s="643"/>
      <c r="AP380" s="663"/>
      <c r="AQ380" s="683"/>
    </row>
    <row r="381" spans="1:44" ht="18.600000000000001" customHeight="1" thickBot="1">
      <c r="A381" s="1">
        <v>3</v>
      </c>
      <c r="B381" s="337" t="str">
        <f t="shared" si="283"/>
        <v>区西南部</v>
      </c>
      <c r="C381" s="437" t="str">
        <f t="shared" si="284"/>
        <v>世田谷区</v>
      </c>
      <c r="D381" s="305"/>
      <c r="E381" s="632"/>
      <c r="F381" s="334" t="s">
        <v>114</v>
      </c>
      <c r="G381" s="689"/>
      <c r="H381" s="31"/>
      <c r="I381" s="32"/>
      <c r="J381" s="32"/>
      <c r="K381" s="32"/>
      <c r="L381" s="32"/>
      <c r="M381" s="32"/>
      <c r="N381" s="32"/>
      <c r="O381" s="32"/>
      <c r="P381" s="32"/>
      <c r="Q381" s="32"/>
      <c r="R381" s="32"/>
      <c r="S381" s="32"/>
      <c r="T381" s="32"/>
      <c r="U381" s="32"/>
      <c r="V381" s="34"/>
      <c r="W381" s="59"/>
      <c r="X381" s="60"/>
      <c r="Y381" s="60"/>
      <c r="Z381" s="60"/>
      <c r="AA381" s="60"/>
      <c r="AB381" s="104"/>
      <c r="AC381" s="321">
        <f t="shared" si="246"/>
        <v>92</v>
      </c>
      <c r="AD381" s="598"/>
      <c r="AE381" s="598" t="s">
        <v>3</v>
      </c>
      <c r="AF381" s="598">
        <v>92</v>
      </c>
      <c r="AG381" s="598" t="s">
        <v>3</v>
      </c>
      <c r="AH381" s="598" t="s">
        <v>3</v>
      </c>
      <c r="AI381" s="598" t="s">
        <v>3</v>
      </c>
      <c r="AJ381" s="598" t="s">
        <v>3</v>
      </c>
      <c r="AK381" s="164">
        <f t="shared" si="247"/>
        <v>0</v>
      </c>
      <c r="AL381" s="174"/>
      <c r="AM381" s="184"/>
      <c r="AN381" s="719"/>
      <c r="AO381" s="643"/>
      <c r="AP381" s="663"/>
      <c r="AQ381" s="683"/>
    </row>
    <row r="382" spans="1:44" ht="18.600000000000001" customHeight="1">
      <c r="A382" s="1">
        <v>1</v>
      </c>
      <c r="B382" s="309" t="s">
        <v>80</v>
      </c>
      <c r="C382" s="310" t="s">
        <v>116</v>
      </c>
      <c r="D382" s="567"/>
      <c r="E382" s="567" t="s">
        <v>788</v>
      </c>
      <c r="F382" s="445" t="s">
        <v>115</v>
      </c>
      <c r="G382" s="691">
        <v>11301203</v>
      </c>
      <c r="H382" s="110"/>
      <c r="I382" s="105"/>
      <c r="J382" s="105"/>
      <c r="K382" s="105"/>
      <c r="L382" s="105"/>
      <c r="M382" s="105"/>
      <c r="N382" s="105"/>
      <c r="O382" s="105"/>
      <c r="P382" s="105"/>
      <c r="Q382" s="105"/>
      <c r="R382" s="105"/>
      <c r="S382" s="105"/>
      <c r="T382" s="105"/>
      <c r="U382" s="105"/>
      <c r="V382" s="106"/>
      <c r="W382" s="107"/>
      <c r="X382" s="86"/>
      <c r="Y382" s="86"/>
      <c r="Z382" s="87"/>
      <c r="AA382" s="87"/>
      <c r="AB382" s="101"/>
      <c r="AC382" s="750">
        <f>SUM(AD382:AJ382)</f>
        <v>92</v>
      </c>
      <c r="AD382" s="153"/>
      <c r="AE382" s="153"/>
      <c r="AF382" s="153"/>
      <c r="AG382" s="153">
        <v>92</v>
      </c>
      <c r="AH382" s="153"/>
      <c r="AI382" s="173"/>
      <c r="AJ382" s="172"/>
      <c r="AK382" s="162">
        <v>0</v>
      </c>
      <c r="AL382" s="172"/>
      <c r="AM382" s="198"/>
      <c r="AN382" s="718"/>
      <c r="AO382" s="643"/>
      <c r="AP382" s="526"/>
      <c r="AQ382" s="683"/>
    </row>
    <row r="383" spans="1:44" ht="18" customHeight="1">
      <c r="A383" s="1">
        <v>2</v>
      </c>
      <c r="B383" s="337" t="str">
        <f t="shared" ref="B383:B384" si="285">B382</f>
        <v>区西南部</v>
      </c>
      <c r="C383" s="437" t="str">
        <f t="shared" ref="C383:C384" si="286">C382</f>
        <v>渋谷区</v>
      </c>
      <c r="D383" s="297"/>
      <c r="E383" s="573"/>
      <c r="F383" s="367" t="s">
        <v>115</v>
      </c>
      <c r="G383" s="690"/>
      <c r="H383" s="109"/>
      <c r="I383" s="82"/>
      <c r="J383" s="82"/>
      <c r="K383" s="82"/>
      <c r="L383" s="82"/>
      <c r="M383" s="82"/>
      <c r="N383" s="82"/>
      <c r="O383" s="82"/>
      <c r="P383" s="82"/>
      <c r="Q383" s="82"/>
      <c r="R383" s="82"/>
      <c r="S383" s="82"/>
      <c r="T383" s="82"/>
      <c r="U383" s="82" t="s">
        <v>629</v>
      </c>
      <c r="V383" s="102"/>
      <c r="W383" s="53">
        <f>SUM(X383:AB383)</f>
        <v>92</v>
      </c>
      <c r="X383" s="54"/>
      <c r="Y383" s="54">
        <v>92</v>
      </c>
      <c r="Z383" s="54"/>
      <c r="AA383" s="54"/>
      <c r="AB383" s="103"/>
      <c r="AC383" s="751">
        <f t="shared" ref="AC383:AC384" si="287">SUM(AD383:AJ383)</f>
        <v>92</v>
      </c>
      <c r="AD383" s="602"/>
      <c r="AE383" s="602"/>
      <c r="AF383" s="602"/>
      <c r="AG383" s="602">
        <v>92</v>
      </c>
      <c r="AH383" s="602"/>
      <c r="AI383" s="602"/>
      <c r="AJ383" s="601"/>
      <c r="AK383" s="163">
        <v>0</v>
      </c>
      <c r="AL383" s="151" t="s">
        <v>3</v>
      </c>
      <c r="AM383" s="183" t="s">
        <v>3</v>
      </c>
      <c r="AN383" s="718"/>
      <c r="AO383" s="643"/>
      <c r="AP383" s="663"/>
      <c r="AQ383" s="683"/>
    </row>
    <row r="384" spans="1:44" ht="18.600000000000001" customHeight="1" thickBot="1">
      <c r="A384" s="1">
        <v>3</v>
      </c>
      <c r="B384" s="337" t="str">
        <f t="shared" si="285"/>
        <v>区西南部</v>
      </c>
      <c r="C384" s="437" t="str">
        <f t="shared" si="286"/>
        <v>渋谷区</v>
      </c>
      <c r="D384" s="305"/>
      <c r="E384" s="632"/>
      <c r="F384" s="334" t="s">
        <v>115</v>
      </c>
      <c r="G384" s="689"/>
      <c r="H384" s="31"/>
      <c r="I384" s="32"/>
      <c r="J384" s="32"/>
      <c r="K384" s="32"/>
      <c r="L384" s="32"/>
      <c r="M384" s="32"/>
      <c r="N384" s="32"/>
      <c r="O384" s="32"/>
      <c r="P384" s="32"/>
      <c r="Q384" s="32"/>
      <c r="R384" s="32"/>
      <c r="S384" s="32"/>
      <c r="T384" s="32"/>
      <c r="U384" s="32" t="s">
        <v>629</v>
      </c>
      <c r="V384" s="34"/>
      <c r="W384" s="59"/>
      <c r="X384" s="60"/>
      <c r="Y384" s="60"/>
      <c r="Z384" s="60"/>
      <c r="AA384" s="60"/>
      <c r="AB384" s="104"/>
      <c r="AC384" s="320">
        <f t="shared" si="287"/>
        <v>92</v>
      </c>
      <c r="AD384" s="598"/>
      <c r="AE384" s="598" t="s">
        <v>3</v>
      </c>
      <c r="AF384" s="598" t="s">
        <v>3</v>
      </c>
      <c r="AG384" s="598">
        <v>92</v>
      </c>
      <c r="AH384" s="598" t="s">
        <v>3</v>
      </c>
      <c r="AI384" s="598" t="s">
        <v>3</v>
      </c>
      <c r="AJ384" s="598" t="s">
        <v>3</v>
      </c>
      <c r="AK384" s="164">
        <v>0</v>
      </c>
      <c r="AL384" s="174"/>
      <c r="AM384" s="184"/>
      <c r="AN384" s="719"/>
      <c r="AO384" s="643"/>
      <c r="AP384" s="663"/>
      <c r="AQ384" s="683"/>
    </row>
    <row r="385" spans="1:44" ht="18.600000000000001" customHeight="1">
      <c r="A385" s="1">
        <v>1</v>
      </c>
      <c r="B385" s="309" t="s">
        <v>80</v>
      </c>
      <c r="C385" s="310" t="s">
        <v>116</v>
      </c>
      <c r="D385" s="567"/>
      <c r="E385" s="567" t="s">
        <v>998</v>
      </c>
      <c r="F385" s="445" t="s">
        <v>117</v>
      </c>
      <c r="G385" s="691">
        <v>11301204</v>
      </c>
      <c r="H385" s="110"/>
      <c r="I385" s="105"/>
      <c r="J385" s="105"/>
      <c r="K385" s="105"/>
      <c r="L385" s="105"/>
      <c r="M385" s="105"/>
      <c r="N385" s="105"/>
      <c r="O385" s="105"/>
      <c r="P385" s="105"/>
      <c r="Q385" s="105"/>
      <c r="R385" s="105"/>
      <c r="S385" s="105"/>
      <c r="T385" s="105"/>
      <c r="U385" s="105"/>
      <c r="V385" s="106"/>
      <c r="W385" s="107"/>
      <c r="X385" s="86"/>
      <c r="Y385" s="86"/>
      <c r="Z385" s="87"/>
      <c r="AA385" s="87"/>
      <c r="AB385" s="101"/>
      <c r="AC385" s="314">
        <f t="shared" si="246"/>
        <v>42</v>
      </c>
      <c r="AD385" s="153"/>
      <c r="AE385" s="153">
        <v>42</v>
      </c>
      <c r="AF385" s="153"/>
      <c r="AG385" s="153"/>
      <c r="AH385" s="153"/>
      <c r="AI385" s="173"/>
      <c r="AJ385" s="172"/>
      <c r="AK385" s="162">
        <f t="shared" si="247"/>
        <v>0</v>
      </c>
      <c r="AL385" s="172"/>
      <c r="AM385" s="198"/>
      <c r="AN385" s="718"/>
      <c r="AO385" s="643"/>
      <c r="AP385" s="526"/>
      <c r="AQ385" s="683"/>
    </row>
    <row r="386" spans="1:44" ht="18" customHeight="1">
      <c r="A386" s="1">
        <v>2</v>
      </c>
      <c r="B386" s="337" t="str">
        <f t="shared" ref="B386:B387" si="288">B385</f>
        <v>区西南部</v>
      </c>
      <c r="C386" s="437" t="str">
        <f t="shared" ref="C386:C387" si="289">C385</f>
        <v>渋谷区</v>
      </c>
      <c r="D386" s="297"/>
      <c r="E386" s="573"/>
      <c r="F386" s="367" t="s">
        <v>117</v>
      </c>
      <c r="G386" s="690"/>
      <c r="H386" s="109"/>
      <c r="I386" s="82"/>
      <c r="J386" s="82"/>
      <c r="K386" s="82"/>
      <c r="L386" s="82" t="s">
        <v>629</v>
      </c>
      <c r="M386" s="82" t="s">
        <v>629</v>
      </c>
      <c r="N386" s="82" t="s">
        <v>630</v>
      </c>
      <c r="O386" s="82"/>
      <c r="P386" s="82"/>
      <c r="Q386" s="82"/>
      <c r="R386" s="82"/>
      <c r="S386" s="82"/>
      <c r="T386" s="82"/>
      <c r="U386" s="82"/>
      <c r="V386" s="102"/>
      <c r="W386" s="53">
        <f>SUM(X386:AB386)</f>
        <v>42</v>
      </c>
      <c r="X386" s="54">
        <v>42</v>
      </c>
      <c r="Y386" s="54"/>
      <c r="Z386" s="54"/>
      <c r="AA386" s="54"/>
      <c r="AB386" s="103"/>
      <c r="AC386" s="320">
        <f t="shared" si="246"/>
        <v>42</v>
      </c>
      <c r="AD386" s="602"/>
      <c r="AE386" s="602">
        <v>42</v>
      </c>
      <c r="AF386" s="602"/>
      <c r="AG386" s="602"/>
      <c r="AH386" s="602"/>
      <c r="AI386" s="602"/>
      <c r="AJ386" s="601"/>
      <c r="AK386" s="163">
        <f t="shared" si="247"/>
        <v>0</v>
      </c>
      <c r="AL386" s="151" t="s">
        <v>3</v>
      </c>
      <c r="AM386" s="183" t="s">
        <v>3</v>
      </c>
      <c r="AN386" s="718"/>
      <c r="AO386" s="643"/>
      <c r="AP386" s="663"/>
      <c r="AQ386" s="683"/>
    </row>
    <row r="387" spans="1:44" ht="18.600000000000001" customHeight="1" thickBot="1">
      <c r="A387" s="1">
        <v>3</v>
      </c>
      <c r="B387" s="337" t="str">
        <f t="shared" si="288"/>
        <v>区西南部</v>
      </c>
      <c r="C387" s="437" t="str">
        <f t="shared" si="289"/>
        <v>渋谷区</v>
      </c>
      <c r="D387" s="305"/>
      <c r="E387" s="632"/>
      <c r="F387" s="334" t="s">
        <v>117</v>
      </c>
      <c r="G387" s="689"/>
      <c r="H387" s="31"/>
      <c r="I387" s="32"/>
      <c r="J387" s="32"/>
      <c r="K387" s="32"/>
      <c r="L387" s="32" t="s">
        <v>629</v>
      </c>
      <c r="M387" s="32" t="s">
        <v>629</v>
      </c>
      <c r="N387" s="32" t="s">
        <v>630</v>
      </c>
      <c r="O387" s="32"/>
      <c r="P387" s="32"/>
      <c r="Q387" s="32"/>
      <c r="R387" s="32"/>
      <c r="S387" s="32"/>
      <c r="T387" s="32"/>
      <c r="U387" s="32"/>
      <c r="V387" s="34"/>
      <c r="W387" s="59"/>
      <c r="X387" s="60"/>
      <c r="Y387" s="60"/>
      <c r="Z387" s="60"/>
      <c r="AA387" s="60"/>
      <c r="AB387" s="104"/>
      <c r="AC387" s="321">
        <f t="shared" si="246"/>
        <v>42</v>
      </c>
      <c r="AD387" s="598"/>
      <c r="AE387" s="598">
        <v>42</v>
      </c>
      <c r="AF387" s="598" t="s">
        <v>3</v>
      </c>
      <c r="AG387" s="598" t="s">
        <v>3</v>
      </c>
      <c r="AH387" s="598" t="s">
        <v>3</v>
      </c>
      <c r="AI387" s="598" t="s">
        <v>3</v>
      </c>
      <c r="AJ387" s="598" t="s">
        <v>3</v>
      </c>
      <c r="AK387" s="164">
        <f t="shared" si="247"/>
        <v>0</v>
      </c>
      <c r="AL387" s="174"/>
      <c r="AM387" s="184"/>
      <c r="AN387" s="719"/>
      <c r="AO387" s="643"/>
      <c r="AP387" s="663"/>
      <c r="AQ387" s="683"/>
    </row>
    <row r="388" spans="1:44" ht="18.600000000000001" customHeight="1">
      <c r="A388" s="1">
        <v>1</v>
      </c>
      <c r="B388" s="309" t="s">
        <v>80</v>
      </c>
      <c r="C388" s="310" t="s">
        <v>116</v>
      </c>
      <c r="D388" s="567"/>
      <c r="E388" s="567" t="s">
        <v>914</v>
      </c>
      <c r="F388" s="445" t="s">
        <v>118</v>
      </c>
      <c r="G388" s="691">
        <v>11301206</v>
      </c>
      <c r="H388" s="110"/>
      <c r="I388" s="105"/>
      <c r="J388" s="105"/>
      <c r="K388" s="105"/>
      <c r="L388" s="105"/>
      <c r="M388" s="105"/>
      <c r="N388" s="105"/>
      <c r="O388" s="105"/>
      <c r="P388" s="105"/>
      <c r="Q388" s="105"/>
      <c r="R388" s="105"/>
      <c r="S388" s="105"/>
      <c r="T388" s="105"/>
      <c r="U388" s="105"/>
      <c r="V388" s="106"/>
      <c r="W388" s="107"/>
      <c r="X388" s="86"/>
      <c r="Y388" s="86"/>
      <c r="Z388" s="87"/>
      <c r="AA388" s="87"/>
      <c r="AB388" s="101"/>
      <c r="AC388" s="314">
        <f t="shared" si="246"/>
        <v>173</v>
      </c>
      <c r="AD388" s="153"/>
      <c r="AE388" s="153"/>
      <c r="AF388" s="153">
        <v>173</v>
      </c>
      <c r="AG388" s="153"/>
      <c r="AH388" s="153"/>
      <c r="AI388" s="173"/>
      <c r="AJ388" s="172"/>
      <c r="AK388" s="162">
        <f t="shared" si="247"/>
        <v>0</v>
      </c>
      <c r="AL388" s="172"/>
      <c r="AM388" s="198"/>
      <c r="AN388" s="718"/>
      <c r="AO388" s="643"/>
      <c r="AP388" s="526"/>
      <c r="AQ388" s="683"/>
    </row>
    <row r="389" spans="1:44" ht="18" customHeight="1">
      <c r="A389" s="1">
        <v>2</v>
      </c>
      <c r="B389" s="337" t="str">
        <f t="shared" ref="B389:B390" si="290">B388</f>
        <v>区西南部</v>
      </c>
      <c r="C389" s="437" t="str">
        <f t="shared" ref="C389:C390" si="291">C388</f>
        <v>渋谷区</v>
      </c>
      <c r="D389" s="297"/>
      <c r="E389" s="573"/>
      <c r="F389" s="367" t="s">
        <v>118</v>
      </c>
      <c r="G389" s="690"/>
      <c r="H389" s="109"/>
      <c r="I389" s="82"/>
      <c r="J389" s="82"/>
      <c r="K389" s="82"/>
      <c r="L389" s="82"/>
      <c r="M389" s="82"/>
      <c r="N389" s="82"/>
      <c r="O389" s="82"/>
      <c r="P389" s="82"/>
      <c r="Q389" s="82"/>
      <c r="R389" s="82"/>
      <c r="S389" s="82"/>
      <c r="T389" s="82"/>
      <c r="U389" s="82"/>
      <c r="V389" s="102"/>
      <c r="W389" s="53">
        <f>SUM(X389:AB389)</f>
        <v>179</v>
      </c>
      <c r="X389" s="54"/>
      <c r="Y389" s="54">
        <v>179</v>
      </c>
      <c r="Z389" s="54"/>
      <c r="AA389" s="54"/>
      <c r="AB389" s="103"/>
      <c r="AC389" s="320">
        <f t="shared" si="246"/>
        <v>179</v>
      </c>
      <c r="AD389" s="602"/>
      <c r="AE389" s="602"/>
      <c r="AF389" s="602">
        <v>179</v>
      </c>
      <c r="AG389" s="602"/>
      <c r="AH389" s="602"/>
      <c r="AI389" s="602"/>
      <c r="AJ389" s="601"/>
      <c r="AK389" s="163">
        <f t="shared" si="247"/>
        <v>0</v>
      </c>
      <c r="AL389" s="151" t="s">
        <v>3</v>
      </c>
      <c r="AM389" s="183" t="s">
        <v>3</v>
      </c>
      <c r="AN389" s="718"/>
      <c r="AO389" s="643"/>
      <c r="AP389" s="663"/>
      <c r="AQ389" s="683"/>
    </row>
    <row r="390" spans="1:44" ht="18.600000000000001" customHeight="1" thickBot="1">
      <c r="A390" s="1">
        <v>3</v>
      </c>
      <c r="B390" s="337" t="str">
        <f t="shared" si="290"/>
        <v>区西南部</v>
      </c>
      <c r="C390" s="437" t="str">
        <f t="shared" si="291"/>
        <v>渋谷区</v>
      </c>
      <c r="D390" s="305"/>
      <c r="E390" s="632"/>
      <c r="F390" s="334" t="s">
        <v>118</v>
      </c>
      <c r="G390" s="689"/>
      <c r="H390" s="31"/>
      <c r="I390" s="32"/>
      <c r="J390" s="32"/>
      <c r="K390" s="32"/>
      <c r="L390" s="32"/>
      <c r="M390" s="32"/>
      <c r="N390" s="32"/>
      <c r="O390" s="32"/>
      <c r="P390" s="32"/>
      <c r="Q390" s="32"/>
      <c r="R390" s="32"/>
      <c r="S390" s="32"/>
      <c r="T390" s="32"/>
      <c r="U390" s="32"/>
      <c r="V390" s="34"/>
      <c r="W390" s="59"/>
      <c r="X390" s="60"/>
      <c r="Y390" s="60"/>
      <c r="Z390" s="60"/>
      <c r="AA390" s="60"/>
      <c r="AB390" s="104"/>
      <c r="AC390" s="321">
        <f t="shared" si="246"/>
        <v>179</v>
      </c>
      <c r="AD390" s="598"/>
      <c r="AE390" s="598" t="s">
        <v>3</v>
      </c>
      <c r="AF390" s="598">
        <v>179</v>
      </c>
      <c r="AG390" s="598" t="s">
        <v>3</v>
      </c>
      <c r="AH390" s="598" t="s">
        <v>3</v>
      </c>
      <c r="AI390" s="598" t="s">
        <v>3</v>
      </c>
      <c r="AJ390" s="598" t="s">
        <v>3</v>
      </c>
      <c r="AK390" s="164">
        <f t="shared" si="247"/>
        <v>0</v>
      </c>
      <c r="AL390" s="174"/>
      <c r="AM390" s="184"/>
      <c r="AN390" s="719"/>
      <c r="AO390" s="643"/>
      <c r="AP390" s="663"/>
      <c r="AQ390" s="683"/>
    </row>
    <row r="391" spans="1:44" ht="18.600000000000001" customHeight="1">
      <c r="A391" s="1">
        <v>1</v>
      </c>
      <c r="B391" s="309" t="s">
        <v>80</v>
      </c>
      <c r="C391" s="310" t="s">
        <v>116</v>
      </c>
      <c r="D391" s="567"/>
      <c r="E391" s="567" t="s">
        <v>956</v>
      </c>
      <c r="F391" s="445" t="s">
        <v>119</v>
      </c>
      <c r="G391" s="691">
        <v>11301207</v>
      </c>
      <c r="H391" s="110"/>
      <c r="I391" s="105"/>
      <c r="J391" s="105"/>
      <c r="K391" s="105"/>
      <c r="L391" s="105"/>
      <c r="M391" s="105"/>
      <c r="N391" s="105"/>
      <c r="O391" s="105"/>
      <c r="P391" s="105"/>
      <c r="Q391" s="105"/>
      <c r="R391" s="105"/>
      <c r="S391" s="105"/>
      <c r="T391" s="105"/>
      <c r="U391" s="105"/>
      <c r="V391" s="106"/>
      <c r="W391" s="107"/>
      <c r="X391" s="86"/>
      <c r="Y391" s="86"/>
      <c r="Z391" s="87"/>
      <c r="AA391" s="87"/>
      <c r="AB391" s="101"/>
      <c r="AC391" s="314">
        <f t="shared" si="246"/>
        <v>423</v>
      </c>
      <c r="AD391" s="153">
        <v>0</v>
      </c>
      <c r="AE391" s="153">
        <v>381</v>
      </c>
      <c r="AF391" s="153">
        <v>42</v>
      </c>
      <c r="AG391" s="153"/>
      <c r="AH391" s="153"/>
      <c r="AI391" s="173"/>
      <c r="AJ391" s="172"/>
      <c r="AK391" s="162">
        <f t="shared" si="247"/>
        <v>0</v>
      </c>
      <c r="AL391" s="172"/>
      <c r="AM391" s="182"/>
      <c r="AN391" s="718" t="s">
        <v>1064</v>
      </c>
      <c r="AO391" s="643"/>
      <c r="AP391" s="526"/>
      <c r="AQ391" s="683"/>
    </row>
    <row r="392" spans="1:44" ht="18" customHeight="1">
      <c r="A392" s="1">
        <v>2</v>
      </c>
      <c r="B392" s="337" t="str">
        <f t="shared" ref="B392:B393" si="292">B391</f>
        <v>区西南部</v>
      </c>
      <c r="C392" s="437" t="str">
        <f t="shared" ref="C392:C393" si="293">C391</f>
        <v>渋谷区</v>
      </c>
      <c r="D392" s="637"/>
      <c r="E392" s="400"/>
      <c r="F392" s="367" t="s">
        <v>119</v>
      </c>
      <c r="G392" s="690"/>
      <c r="H392" s="109" t="s">
        <v>628</v>
      </c>
      <c r="I392" s="82"/>
      <c r="J392" s="82"/>
      <c r="K392" s="82"/>
      <c r="L392" s="82" t="s">
        <v>629</v>
      </c>
      <c r="M392" s="82" t="s">
        <v>629</v>
      </c>
      <c r="N392" s="82" t="s">
        <v>630</v>
      </c>
      <c r="O392" s="82"/>
      <c r="P392" s="82"/>
      <c r="Q392" s="82"/>
      <c r="R392" s="82" t="s">
        <v>631</v>
      </c>
      <c r="S392" s="82" t="s">
        <v>652</v>
      </c>
      <c r="T392" s="82"/>
      <c r="U392" s="82"/>
      <c r="V392" s="102"/>
      <c r="W392" s="53">
        <f>SUM(X392:AB392)</f>
        <v>425</v>
      </c>
      <c r="X392" s="54">
        <v>423</v>
      </c>
      <c r="Y392" s="54"/>
      <c r="Z392" s="54"/>
      <c r="AA392" s="54">
        <v>2</v>
      </c>
      <c r="AB392" s="103"/>
      <c r="AC392" s="320">
        <f t="shared" si="246"/>
        <v>423</v>
      </c>
      <c r="AD392" s="602">
        <v>15</v>
      </c>
      <c r="AE392" s="602">
        <v>321</v>
      </c>
      <c r="AF392" s="602">
        <v>87</v>
      </c>
      <c r="AG392" s="602"/>
      <c r="AH392" s="602"/>
      <c r="AI392" s="602"/>
      <c r="AJ392" s="601"/>
      <c r="AK392" s="163">
        <f t="shared" si="247"/>
        <v>61</v>
      </c>
      <c r="AL392" s="151">
        <v>40</v>
      </c>
      <c r="AM392" s="183">
        <v>21</v>
      </c>
      <c r="AN392" s="718"/>
      <c r="AO392" s="643"/>
      <c r="AP392" s="663"/>
      <c r="AQ392" s="683"/>
    </row>
    <row r="393" spans="1:44" ht="18.600000000000001" customHeight="1" thickBot="1">
      <c r="A393" s="1">
        <v>3</v>
      </c>
      <c r="B393" s="337" t="str">
        <f t="shared" si="292"/>
        <v>区西南部</v>
      </c>
      <c r="C393" s="437" t="str">
        <f t="shared" si="293"/>
        <v>渋谷区</v>
      </c>
      <c r="D393" s="305"/>
      <c r="E393" s="632"/>
      <c r="F393" s="334" t="s">
        <v>119</v>
      </c>
      <c r="G393" s="689"/>
      <c r="H393" s="31" t="s">
        <v>628</v>
      </c>
      <c r="I393" s="32"/>
      <c r="J393" s="32"/>
      <c r="K393" s="32"/>
      <c r="L393" s="32" t="s">
        <v>629</v>
      </c>
      <c r="M393" s="32" t="s">
        <v>629</v>
      </c>
      <c r="N393" s="32" t="s">
        <v>630</v>
      </c>
      <c r="O393" s="32"/>
      <c r="P393" s="32"/>
      <c r="Q393" s="32"/>
      <c r="R393" s="32" t="s">
        <v>631</v>
      </c>
      <c r="S393" s="32" t="s">
        <v>652</v>
      </c>
      <c r="T393" s="32" t="s">
        <v>957</v>
      </c>
      <c r="U393" s="32"/>
      <c r="V393" s="34" t="s">
        <v>957</v>
      </c>
      <c r="W393" s="59"/>
      <c r="X393" s="60"/>
      <c r="Y393" s="60"/>
      <c r="Z393" s="60"/>
      <c r="AA393" s="60"/>
      <c r="AB393" s="104"/>
      <c r="AC393" s="321">
        <f t="shared" si="246"/>
        <v>401</v>
      </c>
      <c r="AD393" s="598">
        <v>12</v>
      </c>
      <c r="AE393" s="598">
        <v>298</v>
      </c>
      <c r="AF393" s="598">
        <v>91</v>
      </c>
      <c r="AG393" s="598" t="s">
        <v>3</v>
      </c>
      <c r="AH393" s="598" t="s">
        <v>3</v>
      </c>
      <c r="AI393" s="598" t="s">
        <v>3</v>
      </c>
      <c r="AJ393" s="598" t="s">
        <v>3</v>
      </c>
      <c r="AK393" s="164">
        <f t="shared" si="247"/>
        <v>0</v>
      </c>
      <c r="AL393" s="174"/>
      <c r="AM393" s="184"/>
      <c r="AN393" s="719"/>
      <c r="AO393" s="643"/>
      <c r="AP393" s="663"/>
      <c r="AQ393" s="683"/>
    </row>
    <row r="394" spans="1:44" ht="18.600000000000001" customHeight="1">
      <c r="A394" s="1">
        <v>1</v>
      </c>
      <c r="B394" s="309" t="s">
        <v>80</v>
      </c>
      <c r="C394" s="310" t="s">
        <v>116</v>
      </c>
      <c r="D394" s="567" t="s">
        <v>1209</v>
      </c>
      <c r="E394" s="567" t="s">
        <v>1022</v>
      </c>
      <c r="F394" s="733" t="s">
        <v>1210</v>
      </c>
      <c r="G394" s="691">
        <v>11304011</v>
      </c>
      <c r="H394" s="110"/>
      <c r="I394" s="105"/>
      <c r="J394" s="105"/>
      <c r="K394" s="105"/>
      <c r="L394" s="105"/>
      <c r="M394" s="105"/>
      <c r="N394" s="105"/>
      <c r="O394" s="105"/>
      <c r="P394" s="105"/>
      <c r="Q394" s="105"/>
      <c r="R394" s="105"/>
      <c r="S394" s="105"/>
      <c r="T394" s="105"/>
      <c r="U394" s="105"/>
      <c r="V394" s="106"/>
      <c r="W394" s="107"/>
      <c r="X394" s="86"/>
      <c r="Y394" s="86"/>
      <c r="Z394" s="87"/>
      <c r="AA394" s="87"/>
      <c r="AB394" s="101"/>
      <c r="AC394" s="314">
        <f t="shared" ref="AC394:AC395" si="294">SUM(AD394:AJ394)</f>
        <v>448</v>
      </c>
      <c r="AD394" s="153">
        <v>80</v>
      </c>
      <c r="AE394" s="153">
        <v>368</v>
      </c>
      <c r="AF394" s="153">
        <v>0</v>
      </c>
      <c r="AG394" s="153">
        <v>0</v>
      </c>
      <c r="AH394" s="153">
        <v>0</v>
      </c>
      <c r="AI394" s="173"/>
      <c r="AJ394" s="172"/>
      <c r="AK394" s="162">
        <f t="shared" si="247"/>
        <v>0</v>
      </c>
      <c r="AL394" s="172"/>
      <c r="AM394" s="198"/>
      <c r="AN394" s="753" t="s">
        <v>1245</v>
      </c>
      <c r="AO394" s="643"/>
      <c r="AP394" s="526"/>
      <c r="AQ394" s="683"/>
      <c r="AR394" s="1">
        <v>2</v>
      </c>
    </row>
    <row r="395" spans="1:44" ht="18" customHeight="1">
      <c r="A395" s="1">
        <v>2</v>
      </c>
      <c r="B395" s="337" t="str">
        <f t="shared" ref="B395:B396" si="295">B394</f>
        <v>区西南部</v>
      </c>
      <c r="C395" s="437" t="str">
        <f t="shared" ref="C395:C396" si="296">C394</f>
        <v>渋谷区</v>
      </c>
      <c r="D395" s="297"/>
      <c r="E395" s="573"/>
      <c r="F395" s="367" t="s">
        <v>120</v>
      </c>
      <c r="G395" s="690"/>
      <c r="H395" s="109" t="s">
        <v>628</v>
      </c>
      <c r="I395" s="82"/>
      <c r="J395" s="82"/>
      <c r="K395" s="82" t="s">
        <v>629</v>
      </c>
      <c r="L395" s="82" t="s">
        <v>629</v>
      </c>
      <c r="M395" s="82" t="s">
        <v>629</v>
      </c>
      <c r="N395" s="82" t="s">
        <v>1026</v>
      </c>
      <c r="O395" s="82" t="s">
        <v>629</v>
      </c>
      <c r="P395" s="82" t="s">
        <v>636</v>
      </c>
      <c r="Q395" s="82"/>
      <c r="R395" s="82"/>
      <c r="S395" s="82" t="s">
        <v>652</v>
      </c>
      <c r="T395" s="82" t="s">
        <v>629</v>
      </c>
      <c r="U395" s="82"/>
      <c r="V395" s="102"/>
      <c r="W395" s="53">
        <f>SUM(X395:AB395)</f>
        <v>408</v>
      </c>
      <c r="X395" s="54">
        <v>378</v>
      </c>
      <c r="Y395" s="54"/>
      <c r="Z395" s="54">
        <v>30</v>
      </c>
      <c r="AA395" s="54"/>
      <c r="AB395" s="103"/>
      <c r="AC395" s="320">
        <f t="shared" si="294"/>
        <v>378</v>
      </c>
      <c r="AD395" s="602">
        <v>80</v>
      </c>
      <c r="AE395" s="602">
        <v>298</v>
      </c>
      <c r="AF395" s="602">
        <v>0</v>
      </c>
      <c r="AG395" s="602">
        <v>0</v>
      </c>
      <c r="AH395" s="602">
        <v>0</v>
      </c>
      <c r="AI395" s="602">
        <v>0</v>
      </c>
      <c r="AJ395" s="601"/>
      <c r="AK395" s="163">
        <f t="shared" ref="AK395:AK396" si="297">SUM(AL395:AM395)</f>
        <v>221</v>
      </c>
      <c r="AL395" s="151">
        <v>180</v>
      </c>
      <c r="AM395" s="183">
        <v>41</v>
      </c>
      <c r="AN395" s="754"/>
      <c r="AO395" s="643"/>
      <c r="AP395" s="663">
        <v>2</v>
      </c>
      <c r="AQ395" s="683"/>
    </row>
    <row r="396" spans="1:44" ht="18.600000000000001" customHeight="1" thickBot="1">
      <c r="A396" s="1">
        <v>3</v>
      </c>
      <c r="B396" s="337" t="str">
        <f t="shared" si="295"/>
        <v>区西南部</v>
      </c>
      <c r="C396" s="437" t="str">
        <f t="shared" si="296"/>
        <v>渋谷区</v>
      </c>
      <c r="D396" s="305"/>
      <c r="E396" s="632"/>
      <c r="F396" s="334" t="s">
        <v>120</v>
      </c>
      <c r="G396" s="689"/>
      <c r="H396" s="31" t="s">
        <v>628</v>
      </c>
      <c r="I396" s="32"/>
      <c r="J396" s="32" t="s">
        <v>629</v>
      </c>
      <c r="K396" s="32" t="s">
        <v>629</v>
      </c>
      <c r="L396" s="32" t="s">
        <v>629</v>
      </c>
      <c r="M396" s="32" t="s">
        <v>629</v>
      </c>
      <c r="N396" s="32" t="s">
        <v>1026</v>
      </c>
      <c r="O396" s="32" t="s">
        <v>629</v>
      </c>
      <c r="P396" s="32" t="s">
        <v>636</v>
      </c>
      <c r="Q396" s="32"/>
      <c r="R396" s="32"/>
      <c r="S396" s="32" t="s">
        <v>652</v>
      </c>
      <c r="T396" s="32" t="s">
        <v>629</v>
      </c>
      <c r="U396" s="32"/>
      <c r="V396" s="34"/>
      <c r="W396" s="59"/>
      <c r="X396" s="60"/>
      <c r="Y396" s="60"/>
      <c r="Z396" s="60"/>
      <c r="AA396" s="60"/>
      <c r="AB396" s="104"/>
      <c r="AC396" s="321">
        <f>SUM(AD396:AJ396)</f>
        <v>378</v>
      </c>
      <c r="AD396" s="598">
        <v>80</v>
      </c>
      <c r="AE396" s="598">
        <v>298</v>
      </c>
      <c r="AF396" s="598">
        <v>0</v>
      </c>
      <c r="AG396" s="598">
        <v>0</v>
      </c>
      <c r="AH396" s="598">
        <v>0</v>
      </c>
      <c r="AI396" s="598">
        <v>0</v>
      </c>
      <c r="AJ396" s="598">
        <v>0</v>
      </c>
      <c r="AK396" s="164">
        <f t="shared" si="297"/>
        <v>0</v>
      </c>
      <c r="AL396" s="174"/>
      <c r="AM396" s="184"/>
      <c r="AN396" s="755"/>
      <c r="AO396" s="643"/>
      <c r="AP396" s="663"/>
      <c r="AQ396" s="683"/>
    </row>
    <row r="397" spans="1:44" ht="18.600000000000001" customHeight="1">
      <c r="A397" s="1">
        <v>1</v>
      </c>
      <c r="B397" s="309" t="s">
        <v>80</v>
      </c>
      <c r="C397" s="310" t="s">
        <v>116</v>
      </c>
      <c r="D397" s="567"/>
      <c r="E397" s="567" t="s">
        <v>1045</v>
      </c>
      <c r="F397" s="445" t="s">
        <v>121</v>
      </c>
      <c r="G397" s="691">
        <v>11301209</v>
      </c>
      <c r="H397" s="110"/>
      <c r="I397" s="105"/>
      <c r="J397" s="105"/>
      <c r="K397" s="105"/>
      <c r="L397" s="105"/>
      <c r="M397" s="105"/>
      <c r="N397" s="105"/>
      <c r="O397" s="105"/>
      <c r="P397" s="105"/>
      <c r="Q397" s="105"/>
      <c r="R397" s="105"/>
      <c r="S397" s="105"/>
      <c r="T397" s="105"/>
      <c r="U397" s="105"/>
      <c r="V397" s="106"/>
      <c r="W397" s="107"/>
      <c r="X397" s="86"/>
      <c r="Y397" s="86"/>
      <c r="Z397" s="87"/>
      <c r="AA397" s="87"/>
      <c r="AB397" s="101"/>
      <c r="AC397" s="314">
        <f t="shared" ref="AC397:AC457" si="298">SUM(AD397:AJ397)</f>
        <v>22</v>
      </c>
      <c r="AD397" s="603"/>
      <c r="AE397" s="603">
        <v>22</v>
      </c>
      <c r="AF397" s="603"/>
      <c r="AG397" s="603"/>
      <c r="AH397" s="603"/>
      <c r="AI397" s="604"/>
      <c r="AJ397" s="604"/>
      <c r="AK397" s="162">
        <f t="shared" ref="AK397:AK458" si="299">SUM(AL397:AM397)</f>
        <v>0</v>
      </c>
      <c r="AL397" s="172"/>
      <c r="AM397" s="198"/>
      <c r="AN397" s="718"/>
      <c r="AO397" s="643"/>
      <c r="AP397" s="526"/>
      <c r="AQ397" s="683"/>
    </row>
    <row r="398" spans="1:44" ht="18" customHeight="1">
      <c r="A398" s="1">
        <v>2</v>
      </c>
      <c r="B398" s="337" t="str">
        <f t="shared" ref="B398:B399" si="300">B397</f>
        <v>区西南部</v>
      </c>
      <c r="C398" s="437" t="str">
        <f t="shared" ref="C398:C399" si="301">C397</f>
        <v>渋谷区</v>
      </c>
      <c r="D398" s="297"/>
      <c r="E398" s="573"/>
      <c r="F398" s="367" t="s">
        <v>121</v>
      </c>
      <c r="G398" s="690"/>
      <c r="H398" s="109"/>
      <c r="I398" s="82"/>
      <c r="J398" s="82"/>
      <c r="K398" s="82"/>
      <c r="L398" s="82"/>
      <c r="M398" s="82"/>
      <c r="N398" s="82"/>
      <c r="O398" s="82"/>
      <c r="P398" s="82"/>
      <c r="Q398" s="82"/>
      <c r="R398" s="82"/>
      <c r="S398" s="82"/>
      <c r="T398" s="82"/>
      <c r="U398" s="82"/>
      <c r="V398" s="102"/>
      <c r="W398" s="53">
        <f>SUM(X398:AB398)</f>
        <v>22</v>
      </c>
      <c r="X398" s="54">
        <v>22</v>
      </c>
      <c r="Y398" s="54"/>
      <c r="Z398" s="54"/>
      <c r="AA398" s="54"/>
      <c r="AB398" s="103"/>
      <c r="AC398" s="320">
        <f t="shared" si="298"/>
        <v>22</v>
      </c>
      <c r="AD398" s="602"/>
      <c r="AE398" s="602">
        <v>22</v>
      </c>
      <c r="AF398" s="602"/>
      <c r="AG398" s="602"/>
      <c r="AH398" s="602"/>
      <c r="AI398" s="602"/>
      <c r="AJ398" s="601"/>
      <c r="AK398" s="163">
        <f t="shared" si="299"/>
        <v>0</v>
      </c>
      <c r="AL398" s="151" t="s">
        <v>3</v>
      </c>
      <c r="AM398" s="183" t="s">
        <v>3</v>
      </c>
      <c r="AN398" s="718"/>
      <c r="AO398" s="643"/>
      <c r="AP398" s="663">
        <v>1</v>
      </c>
      <c r="AQ398" s="683"/>
    </row>
    <row r="399" spans="1:44" ht="18.600000000000001" customHeight="1" thickBot="1">
      <c r="A399" s="1">
        <v>3</v>
      </c>
      <c r="B399" s="337" t="str">
        <f t="shared" si="300"/>
        <v>区西南部</v>
      </c>
      <c r="C399" s="437" t="str">
        <f t="shared" si="301"/>
        <v>渋谷区</v>
      </c>
      <c r="D399" s="305"/>
      <c r="E399" s="632"/>
      <c r="F399" s="334" t="s">
        <v>121</v>
      </c>
      <c r="G399" s="689"/>
      <c r="H399" s="31"/>
      <c r="I399" s="32"/>
      <c r="J399" s="32"/>
      <c r="K399" s="32"/>
      <c r="L399" s="32"/>
      <c r="M399" s="32"/>
      <c r="N399" s="32"/>
      <c r="O399" s="32"/>
      <c r="P399" s="32"/>
      <c r="Q399" s="32"/>
      <c r="R399" s="32"/>
      <c r="S399" s="32"/>
      <c r="T399" s="32"/>
      <c r="U399" s="32"/>
      <c r="V399" s="34"/>
      <c r="W399" s="59"/>
      <c r="X399" s="60"/>
      <c r="Y399" s="60"/>
      <c r="Z399" s="60"/>
      <c r="AA399" s="60"/>
      <c r="AB399" s="104"/>
      <c r="AC399" s="321">
        <f t="shared" si="298"/>
        <v>22</v>
      </c>
      <c r="AD399" s="598"/>
      <c r="AE399" s="598">
        <v>22</v>
      </c>
      <c r="AF399" s="598" t="s">
        <v>3</v>
      </c>
      <c r="AG399" s="598" t="s">
        <v>3</v>
      </c>
      <c r="AH399" s="598" t="s">
        <v>3</v>
      </c>
      <c r="AI399" s="598" t="s">
        <v>3</v>
      </c>
      <c r="AJ399" s="598" t="s">
        <v>3</v>
      </c>
      <c r="AK399" s="164">
        <f t="shared" si="299"/>
        <v>0</v>
      </c>
      <c r="AL399" s="174"/>
      <c r="AM399" s="184"/>
      <c r="AN399" s="719"/>
      <c r="AO399" s="643"/>
      <c r="AP399" s="663"/>
      <c r="AQ399" s="683"/>
    </row>
    <row r="400" spans="1:44" ht="18.600000000000001" customHeight="1">
      <c r="A400" s="1">
        <v>1</v>
      </c>
      <c r="B400" s="309" t="s">
        <v>80</v>
      </c>
      <c r="C400" s="310" t="s">
        <v>116</v>
      </c>
      <c r="D400" s="567" t="s">
        <v>687</v>
      </c>
      <c r="E400" s="567" t="s">
        <v>1003</v>
      </c>
      <c r="F400" s="445" t="s">
        <v>122</v>
      </c>
      <c r="G400" s="691">
        <v>11301210</v>
      </c>
      <c r="H400" s="110"/>
      <c r="I400" s="105"/>
      <c r="J400" s="105"/>
      <c r="K400" s="105"/>
      <c r="L400" s="105"/>
      <c r="M400" s="105"/>
      <c r="N400" s="105"/>
      <c r="O400" s="105"/>
      <c r="P400" s="105"/>
      <c r="Q400" s="105"/>
      <c r="R400" s="105"/>
      <c r="S400" s="105"/>
      <c r="T400" s="105"/>
      <c r="U400" s="105"/>
      <c r="V400" s="106"/>
      <c r="W400" s="107"/>
      <c r="X400" s="86"/>
      <c r="Y400" s="86"/>
      <c r="Z400" s="87"/>
      <c r="AA400" s="87"/>
      <c r="AB400" s="101"/>
      <c r="AC400" s="314">
        <f t="shared" si="298"/>
        <v>708</v>
      </c>
      <c r="AD400" s="153">
        <v>320</v>
      </c>
      <c r="AE400" s="153">
        <v>370</v>
      </c>
      <c r="AF400" s="153"/>
      <c r="AG400" s="153">
        <v>18</v>
      </c>
      <c r="AH400" s="153"/>
      <c r="AI400" s="173"/>
      <c r="AJ400" s="172"/>
      <c r="AK400" s="162">
        <f t="shared" si="299"/>
        <v>0</v>
      </c>
      <c r="AL400" s="172"/>
      <c r="AM400" s="198"/>
      <c r="AN400" s="718"/>
      <c r="AO400" s="643"/>
      <c r="AP400" s="526"/>
      <c r="AQ400" s="683"/>
    </row>
    <row r="401" spans="1:43" ht="18" customHeight="1">
      <c r="A401" s="1">
        <v>2</v>
      </c>
      <c r="B401" s="337" t="str">
        <f t="shared" ref="B401:B402" si="302">B400</f>
        <v>区西南部</v>
      </c>
      <c r="C401" s="437" t="str">
        <f t="shared" ref="C401:C402" si="303">C400</f>
        <v>渋谷区</v>
      </c>
      <c r="D401" s="297"/>
      <c r="E401" s="573"/>
      <c r="F401" s="367" t="s">
        <v>122</v>
      </c>
      <c r="G401" s="690"/>
      <c r="H401" s="109" t="s">
        <v>633</v>
      </c>
      <c r="I401" s="82"/>
      <c r="J401" s="82" t="s">
        <v>629</v>
      </c>
      <c r="K401" s="82" t="s">
        <v>629</v>
      </c>
      <c r="L401" s="82" t="s">
        <v>629</v>
      </c>
      <c r="M401" s="82" t="s">
        <v>629</v>
      </c>
      <c r="N401" s="82" t="s">
        <v>634</v>
      </c>
      <c r="O401" s="82"/>
      <c r="P401" s="82" t="s">
        <v>636</v>
      </c>
      <c r="Q401" s="82" t="s">
        <v>640</v>
      </c>
      <c r="R401" s="82" t="s">
        <v>637</v>
      </c>
      <c r="S401" s="82" t="s">
        <v>652</v>
      </c>
      <c r="T401" s="82" t="s">
        <v>629</v>
      </c>
      <c r="U401" s="82"/>
      <c r="V401" s="102" t="s">
        <v>629</v>
      </c>
      <c r="W401" s="53">
        <f>SUM(X401:AB401)</f>
        <v>701</v>
      </c>
      <c r="X401" s="54">
        <v>701</v>
      </c>
      <c r="Y401" s="54"/>
      <c r="Z401" s="54"/>
      <c r="AA401" s="54"/>
      <c r="AB401" s="103"/>
      <c r="AC401" s="320">
        <f t="shared" si="298"/>
        <v>701</v>
      </c>
      <c r="AD401" s="602">
        <v>270</v>
      </c>
      <c r="AE401" s="602">
        <v>413</v>
      </c>
      <c r="AF401" s="602"/>
      <c r="AG401" s="602">
        <v>18</v>
      </c>
      <c r="AH401" s="602"/>
      <c r="AI401" s="602"/>
      <c r="AJ401" s="601"/>
      <c r="AK401" s="163">
        <f t="shared" si="299"/>
        <v>100</v>
      </c>
      <c r="AL401" s="151">
        <v>53</v>
      </c>
      <c r="AM401" s="183">
        <v>47</v>
      </c>
      <c r="AN401" s="718"/>
      <c r="AO401" s="643"/>
      <c r="AP401" s="663">
        <v>2</v>
      </c>
      <c r="AQ401" s="683"/>
    </row>
    <row r="402" spans="1:43" ht="18.600000000000001" customHeight="1" thickBot="1">
      <c r="A402" s="1">
        <v>3</v>
      </c>
      <c r="B402" s="337" t="str">
        <f t="shared" si="302"/>
        <v>区西南部</v>
      </c>
      <c r="C402" s="437" t="str">
        <f t="shared" si="303"/>
        <v>渋谷区</v>
      </c>
      <c r="D402" s="305"/>
      <c r="E402" s="632"/>
      <c r="F402" s="334" t="s">
        <v>122</v>
      </c>
      <c r="G402" s="689"/>
      <c r="H402" s="31" t="s">
        <v>633</v>
      </c>
      <c r="I402" s="32"/>
      <c r="J402" s="32" t="s">
        <v>629</v>
      </c>
      <c r="K402" s="32" t="s">
        <v>629</v>
      </c>
      <c r="L402" s="32" t="s">
        <v>629</v>
      </c>
      <c r="M402" s="32" t="s">
        <v>629</v>
      </c>
      <c r="N402" s="32" t="s">
        <v>634</v>
      </c>
      <c r="O402" s="32"/>
      <c r="P402" s="32" t="s">
        <v>636</v>
      </c>
      <c r="Q402" s="32" t="s">
        <v>640</v>
      </c>
      <c r="R402" s="32" t="s">
        <v>637</v>
      </c>
      <c r="S402" s="32" t="s">
        <v>652</v>
      </c>
      <c r="T402" s="32" t="s">
        <v>629</v>
      </c>
      <c r="U402" s="32"/>
      <c r="V402" s="34" t="s">
        <v>629</v>
      </c>
      <c r="W402" s="59"/>
      <c r="X402" s="60"/>
      <c r="Y402" s="60"/>
      <c r="Z402" s="60"/>
      <c r="AA402" s="60"/>
      <c r="AB402" s="104"/>
      <c r="AC402" s="321">
        <f t="shared" si="298"/>
        <v>693</v>
      </c>
      <c r="AD402" s="598">
        <v>268</v>
      </c>
      <c r="AE402" s="598">
        <v>407</v>
      </c>
      <c r="AF402" s="598" t="s">
        <v>3</v>
      </c>
      <c r="AG402" s="598">
        <v>18</v>
      </c>
      <c r="AH402" s="598" t="s">
        <v>3</v>
      </c>
      <c r="AI402" s="598" t="s">
        <v>3</v>
      </c>
      <c r="AJ402" s="598" t="s">
        <v>3</v>
      </c>
      <c r="AK402" s="164">
        <f t="shared" si="299"/>
        <v>0</v>
      </c>
      <c r="AL402" s="174"/>
      <c r="AM402" s="184"/>
      <c r="AN402" s="719"/>
      <c r="AO402" s="643"/>
      <c r="AP402" s="663"/>
      <c r="AQ402" s="683"/>
    </row>
    <row r="403" spans="1:43" ht="18.600000000000001" customHeight="1">
      <c r="A403" s="1">
        <v>1</v>
      </c>
      <c r="B403" s="309" t="s">
        <v>80</v>
      </c>
      <c r="C403" s="310" t="s">
        <v>116</v>
      </c>
      <c r="D403" s="567"/>
      <c r="E403" s="567" t="s">
        <v>788</v>
      </c>
      <c r="F403" s="445" t="s">
        <v>123</v>
      </c>
      <c r="G403" s="691">
        <v>11301211</v>
      </c>
      <c r="H403" s="110"/>
      <c r="I403" s="105"/>
      <c r="J403" s="105"/>
      <c r="K403" s="105"/>
      <c r="L403" s="105"/>
      <c r="M403" s="105"/>
      <c r="N403" s="105"/>
      <c r="O403" s="105"/>
      <c r="P403" s="105"/>
      <c r="Q403" s="105"/>
      <c r="R403" s="105"/>
      <c r="S403" s="105"/>
      <c r="T403" s="105"/>
      <c r="U403" s="105"/>
      <c r="V403" s="106"/>
      <c r="W403" s="107"/>
      <c r="X403" s="86"/>
      <c r="Y403" s="86"/>
      <c r="Z403" s="87"/>
      <c r="AA403" s="87"/>
      <c r="AB403" s="101"/>
      <c r="AC403" s="314">
        <f t="shared" si="298"/>
        <v>137</v>
      </c>
      <c r="AD403" s="603"/>
      <c r="AE403" s="603"/>
      <c r="AF403" s="603"/>
      <c r="AG403" s="603">
        <v>137</v>
      </c>
      <c r="AH403" s="603"/>
      <c r="AI403" s="604"/>
      <c r="AJ403" s="604"/>
      <c r="AK403" s="162">
        <f t="shared" si="299"/>
        <v>0</v>
      </c>
      <c r="AL403" s="172"/>
      <c r="AM403" s="198"/>
      <c r="AN403" s="718"/>
      <c r="AO403" s="643"/>
      <c r="AP403" s="526"/>
      <c r="AQ403" s="683"/>
    </row>
    <row r="404" spans="1:43" ht="18" customHeight="1">
      <c r="A404" s="1">
        <v>2</v>
      </c>
      <c r="B404" s="337" t="str">
        <f t="shared" ref="B404:B405" si="304">B403</f>
        <v>区西南部</v>
      </c>
      <c r="C404" s="437" t="str">
        <f t="shared" ref="C404:C405" si="305">C403</f>
        <v>渋谷区</v>
      </c>
      <c r="D404" s="297"/>
      <c r="E404" s="573"/>
      <c r="F404" s="367" t="s">
        <v>123</v>
      </c>
      <c r="G404" s="690"/>
      <c r="H404" s="109"/>
      <c r="I404" s="82"/>
      <c r="J404" s="82"/>
      <c r="K404" s="82"/>
      <c r="L404" s="82"/>
      <c r="M404" s="82"/>
      <c r="N404" s="82"/>
      <c r="O404" s="82"/>
      <c r="P404" s="82"/>
      <c r="Q404" s="82"/>
      <c r="R404" s="82"/>
      <c r="S404" s="82"/>
      <c r="T404" s="82"/>
      <c r="U404" s="82"/>
      <c r="V404" s="102"/>
      <c r="W404" s="53">
        <f>SUM(X404:AB404)</f>
        <v>137</v>
      </c>
      <c r="X404" s="54"/>
      <c r="Y404" s="54">
        <v>137</v>
      </c>
      <c r="Z404" s="54"/>
      <c r="AA404" s="54"/>
      <c r="AB404" s="103"/>
      <c r="AC404" s="320">
        <f t="shared" si="298"/>
        <v>137</v>
      </c>
      <c r="AD404" s="602"/>
      <c r="AE404" s="602"/>
      <c r="AF404" s="602"/>
      <c r="AG404" s="602">
        <v>137</v>
      </c>
      <c r="AH404" s="602"/>
      <c r="AI404" s="602"/>
      <c r="AJ404" s="601"/>
      <c r="AK404" s="163">
        <f t="shared" si="299"/>
        <v>0</v>
      </c>
      <c r="AL404" s="151" t="s">
        <v>3</v>
      </c>
      <c r="AM404" s="183" t="s">
        <v>3</v>
      </c>
      <c r="AN404" s="718"/>
      <c r="AO404" s="643"/>
      <c r="AP404" s="663"/>
      <c r="AQ404" s="683">
        <v>1</v>
      </c>
    </row>
    <row r="405" spans="1:43" ht="18.600000000000001" customHeight="1" thickBot="1">
      <c r="A405" s="1">
        <v>3</v>
      </c>
      <c r="B405" s="337" t="str">
        <f t="shared" si="304"/>
        <v>区西南部</v>
      </c>
      <c r="C405" s="437" t="str">
        <f t="shared" si="305"/>
        <v>渋谷区</v>
      </c>
      <c r="D405" s="305"/>
      <c r="E405" s="632"/>
      <c r="F405" s="334" t="s">
        <v>123</v>
      </c>
      <c r="G405" s="689"/>
      <c r="H405" s="31"/>
      <c r="I405" s="32"/>
      <c r="J405" s="32"/>
      <c r="K405" s="32"/>
      <c r="L405" s="32"/>
      <c r="M405" s="32"/>
      <c r="N405" s="32"/>
      <c r="O405" s="32"/>
      <c r="P405" s="32"/>
      <c r="Q405" s="32"/>
      <c r="R405" s="32"/>
      <c r="S405" s="32"/>
      <c r="T405" s="32"/>
      <c r="U405" s="32"/>
      <c r="V405" s="34"/>
      <c r="W405" s="59"/>
      <c r="X405" s="60"/>
      <c r="Y405" s="60"/>
      <c r="Z405" s="60"/>
      <c r="AA405" s="60"/>
      <c r="AB405" s="104"/>
      <c r="AC405" s="321">
        <f t="shared" si="298"/>
        <v>137</v>
      </c>
      <c r="AD405" s="598"/>
      <c r="AE405" s="598" t="s">
        <v>3</v>
      </c>
      <c r="AF405" s="598" t="s">
        <v>3</v>
      </c>
      <c r="AG405" s="598">
        <v>137</v>
      </c>
      <c r="AH405" s="598" t="s">
        <v>3</v>
      </c>
      <c r="AI405" s="598" t="s">
        <v>3</v>
      </c>
      <c r="AJ405" s="598" t="s">
        <v>3</v>
      </c>
      <c r="AK405" s="164">
        <f t="shared" si="299"/>
        <v>0</v>
      </c>
      <c r="AL405" s="174"/>
      <c r="AM405" s="184"/>
      <c r="AN405" s="719"/>
      <c r="AO405" s="643"/>
      <c r="AP405" s="663"/>
      <c r="AQ405" s="683"/>
    </row>
    <row r="406" spans="1:43" ht="18.600000000000001" customHeight="1">
      <c r="A406" s="1">
        <v>1</v>
      </c>
      <c r="B406" s="309" t="s">
        <v>80</v>
      </c>
      <c r="C406" s="310" t="s">
        <v>116</v>
      </c>
      <c r="D406" s="567"/>
      <c r="E406" s="567" t="s">
        <v>960</v>
      </c>
      <c r="F406" s="445" t="s">
        <v>124</v>
      </c>
      <c r="G406" s="691">
        <v>1311370758</v>
      </c>
      <c r="H406" s="110"/>
      <c r="I406" s="105"/>
      <c r="J406" s="105"/>
      <c r="K406" s="105"/>
      <c r="L406" s="105"/>
      <c r="M406" s="105"/>
      <c r="N406" s="105"/>
      <c r="O406" s="105"/>
      <c r="P406" s="105"/>
      <c r="Q406" s="105"/>
      <c r="R406" s="105"/>
      <c r="S406" s="105"/>
      <c r="T406" s="105"/>
      <c r="U406" s="105"/>
      <c r="V406" s="106"/>
      <c r="W406" s="107"/>
      <c r="X406" s="86"/>
      <c r="Y406" s="86"/>
      <c r="Z406" s="87"/>
      <c r="AA406" s="87"/>
      <c r="AB406" s="101"/>
      <c r="AC406" s="314">
        <f t="shared" si="298"/>
        <v>0</v>
      </c>
      <c r="AD406" s="153"/>
      <c r="AE406" s="153"/>
      <c r="AF406" s="153"/>
      <c r="AG406" s="153"/>
      <c r="AH406" s="153"/>
      <c r="AI406" s="173"/>
      <c r="AJ406" s="172"/>
      <c r="AK406" s="162">
        <f t="shared" si="299"/>
        <v>0</v>
      </c>
      <c r="AL406" s="172"/>
      <c r="AM406" s="182"/>
      <c r="AN406" s="753" t="s">
        <v>976</v>
      </c>
      <c r="AO406" s="643"/>
      <c r="AP406" s="526"/>
      <c r="AQ406" s="683"/>
    </row>
    <row r="407" spans="1:43" ht="18" customHeight="1">
      <c r="A407" s="1">
        <v>2</v>
      </c>
      <c r="B407" s="337" t="str">
        <f t="shared" ref="B407:B408" si="306">B406</f>
        <v>区西南部</v>
      </c>
      <c r="C407" s="437" t="str">
        <f t="shared" ref="C407:C408" si="307">C406</f>
        <v>渋谷区</v>
      </c>
      <c r="D407" s="297"/>
      <c r="E407" s="573"/>
      <c r="F407" s="367" t="s">
        <v>124</v>
      </c>
      <c r="G407" s="690"/>
      <c r="H407" s="109"/>
      <c r="I407" s="82"/>
      <c r="J407" s="82"/>
      <c r="K407" s="82"/>
      <c r="L407" s="82"/>
      <c r="M407" s="82"/>
      <c r="N407" s="82"/>
      <c r="O407" s="82"/>
      <c r="P407" s="82"/>
      <c r="Q407" s="82"/>
      <c r="R407" s="82"/>
      <c r="S407" s="82"/>
      <c r="T407" s="82"/>
      <c r="U407" s="82"/>
      <c r="V407" s="102"/>
      <c r="W407" s="53">
        <f>SUM(X407:AB407)</f>
        <v>332</v>
      </c>
      <c r="X407" s="54"/>
      <c r="Y407" s="54">
        <v>332</v>
      </c>
      <c r="Z407" s="54"/>
      <c r="AA407" s="54"/>
      <c r="AB407" s="103"/>
      <c r="AC407" s="320">
        <f t="shared" si="298"/>
        <v>332</v>
      </c>
      <c r="AD407" s="602"/>
      <c r="AE407" s="602"/>
      <c r="AF407" s="602">
        <v>332</v>
      </c>
      <c r="AG407" s="602"/>
      <c r="AH407" s="602"/>
      <c r="AI407" s="602"/>
      <c r="AJ407" s="601"/>
      <c r="AK407" s="163">
        <f t="shared" si="299"/>
        <v>0</v>
      </c>
      <c r="AL407" s="151" t="s">
        <v>3</v>
      </c>
      <c r="AM407" s="183" t="s">
        <v>3</v>
      </c>
      <c r="AN407" s="754"/>
      <c r="AO407" s="643"/>
      <c r="AP407" s="663"/>
      <c r="AQ407" s="683"/>
    </row>
    <row r="408" spans="1:43" ht="18.600000000000001" customHeight="1" thickBot="1">
      <c r="A408" s="1">
        <v>3</v>
      </c>
      <c r="B408" s="337" t="str">
        <f t="shared" si="306"/>
        <v>区西南部</v>
      </c>
      <c r="C408" s="437" t="str">
        <f t="shared" si="307"/>
        <v>渋谷区</v>
      </c>
      <c r="D408" s="305"/>
      <c r="E408" s="632"/>
      <c r="F408" s="334" t="s">
        <v>124</v>
      </c>
      <c r="G408" s="689"/>
      <c r="H408" s="31"/>
      <c r="I408" s="32"/>
      <c r="J408" s="32"/>
      <c r="K408" s="32"/>
      <c r="L408" s="32"/>
      <c r="M408" s="32"/>
      <c r="N408" s="32"/>
      <c r="O408" s="32"/>
      <c r="P408" s="32"/>
      <c r="Q408" s="32"/>
      <c r="R408" s="32"/>
      <c r="S408" s="32"/>
      <c r="T408" s="32"/>
      <c r="U408" s="32"/>
      <c r="V408" s="34"/>
      <c r="W408" s="59"/>
      <c r="X408" s="60"/>
      <c r="Y408" s="60"/>
      <c r="Z408" s="60"/>
      <c r="AA408" s="60"/>
      <c r="AB408" s="104"/>
      <c r="AC408" s="321">
        <f t="shared" si="298"/>
        <v>332</v>
      </c>
      <c r="AD408" s="598"/>
      <c r="AE408" s="598" t="s">
        <v>3</v>
      </c>
      <c r="AF408" s="598">
        <v>332</v>
      </c>
      <c r="AG408" s="598" t="s">
        <v>3</v>
      </c>
      <c r="AH408" s="598" t="s">
        <v>3</v>
      </c>
      <c r="AI408" s="598" t="s">
        <v>3</v>
      </c>
      <c r="AJ408" s="598" t="s">
        <v>3</v>
      </c>
      <c r="AK408" s="164">
        <f t="shared" si="299"/>
        <v>0</v>
      </c>
      <c r="AL408" s="174"/>
      <c r="AM408" s="184"/>
      <c r="AN408" s="755"/>
      <c r="AO408" s="643"/>
      <c r="AP408" s="663"/>
      <c r="AQ408" s="683"/>
    </row>
    <row r="409" spans="1:43" ht="18.600000000000001" customHeight="1">
      <c r="A409" s="1">
        <v>1</v>
      </c>
      <c r="B409" s="309" t="s">
        <v>80</v>
      </c>
      <c r="C409" s="310" t="s">
        <v>116</v>
      </c>
      <c r="D409" s="567"/>
      <c r="E409" s="567" t="s">
        <v>788</v>
      </c>
      <c r="F409" s="445" t="s">
        <v>125</v>
      </c>
      <c r="G409" s="691">
        <v>11301213</v>
      </c>
      <c r="H409" s="110"/>
      <c r="I409" s="105"/>
      <c r="J409" s="105"/>
      <c r="K409" s="105"/>
      <c r="L409" s="105"/>
      <c r="M409" s="105"/>
      <c r="N409" s="105"/>
      <c r="O409" s="105"/>
      <c r="P409" s="105"/>
      <c r="Q409" s="105"/>
      <c r="R409" s="105"/>
      <c r="S409" s="105"/>
      <c r="T409" s="105"/>
      <c r="U409" s="105"/>
      <c r="V409" s="106"/>
      <c r="W409" s="107"/>
      <c r="X409" s="86"/>
      <c r="Y409" s="86"/>
      <c r="Z409" s="87"/>
      <c r="AA409" s="87"/>
      <c r="AB409" s="101"/>
      <c r="AC409" s="314">
        <f t="shared" si="298"/>
        <v>53</v>
      </c>
      <c r="AD409" s="153"/>
      <c r="AE409" s="153">
        <v>53</v>
      </c>
      <c r="AF409" s="153"/>
      <c r="AG409" s="153"/>
      <c r="AH409" s="153"/>
      <c r="AI409" s="173"/>
      <c r="AJ409" s="172"/>
      <c r="AK409" s="162">
        <f t="shared" si="299"/>
        <v>0</v>
      </c>
      <c r="AL409" s="172"/>
      <c r="AM409" s="198"/>
      <c r="AN409" s="718"/>
      <c r="AO409" s="643"/>
      <c r="AP409" s="526"/>
      <c r="AQ409" s="683"/>
    </row>
    <row r="410" spans="1:43" ht="18" customHeight="1">
      <c r="A410" s="1">
        <v>2</v>
      </c>
      <c r="B410" s="337" t="str">
        <f t="shared" ref="B410:B411" si="308">B409</f>
        <v>区西南部</v>
      </c>
      <c r="C410" s="437" t="str">
        <f t="shared" ref="C410:C411" si="309">C409</f>
        <v>渋谷区</v>
      </c>
      <c r="D410" s="297"/>
      <c r="E410" s="573"/>
      <c r="F410" s="367" t="s">
        <v>125</v>
      </c>
      <c r="G410" s="690"/>
      <c r="H410" s="109"/>
      <c r="I410" s="82"/>
      <c r="J410" s="82"/>
      <c r="K410" s="82"/>
      <c r="L410" s="82" t="s">
        <v>629</v>
      </c>
      <c r="M410" s="82" t="s">
        <v>629</v>
      </c>
      <c r="N410" s="82" t="s">
        <v>630</v>
      </c>
      <c r="O410" s="82"/>
      <c r="P410" s="82"/>
      <c r="Q410" s="82"/>
      <c r="R410" s="82"/>
      <c r="S410" s="82"/>
      <c r="T410" s="82"/>
      <c r="U410" s="82" t="s">
        <v>629</v>
      </c>
      <c r="V410" s="102"/>
      <c r="W410" s="53">
        <f>SUM(X410:AB410)</f>
        <v>53</v>
      </c>
      <c r="X410" s="54">
        <v>53</v>
      </c>
      <c r="Y410" s="54"/>
      <c r="Z410" s="54"/>
      <c r="AA410" s="54"/>
      <c r="AB410" s="103"/>
      <c r="AC410" s="320">
        <f t="shared" si="298"/>
        <v>53</v>
      </c>
      <c r="AD410" s="602"/>
      <c r="AE410" s="602">
        <v>26</v>
      </c>
      <c r="AF410" s="602">
        <v>27</v>
      </c>
      <c r="AG410" s="602"/>
      <c r="AH410" s="602"/>
      <c r="AI410" s="602"/>
      <c r="AJ410" s="601"/>
      <c r="AK410" s="163">
        <f t="shared" si="299"/>
        <v>0</v>
      </c>
      <c r="AL410" s="151" t="s">
        <v>3</v>
      </c>
      <c r="AM410" s="183" t="s">
        <v>3</v>
      </c>
      <c r="AN410" s="718"/>
      <c r="AO410" s="643"/>
      <c r="AP410" s="663"/>
      <c r="AQ410" s="683"/>
    </row>
    <row r="411" spans="1:43" ht="18.600000000000001" customHeight="1" thickBot="1">
      <c r="A411" s="1">
        <v>3</v>
      </c>
      <c r="B411" s="337" t="str">
        <f t="shared" si="308"/>
        <v>区西南部</v>
      </c>
      <c r="C411" s="437" t="str">
        <f t="shared" si="309"/>
        <v>渋谷区</v>
      </c>
      <c r="D411" s="305"/>
      <c r="E411" s="632"/>
      <c r="F411" s="334" t="s">
        <v>125</v>
      </c>
      <c r="G411" s="689"/>
      <c r="H411" s="31"/>
      <c r="I411" s="32"/>
      <c r="J411" s="32"/>
      <c r="K411" s="32"/>
      <c r="L411" s="32" t="s">
        <v>629</v>
      </c>
      <c r="M411" s="32" t="s">
        <v>629</v>
      </c>
      <c r="N411" s="32" t="s">
        <v>630</v>
      </c>
      <c r="O411" s="32"/>
      <c r="P411" s="32"/>
      <c r="Q411" s="32"/>
      <c r="R411" s="32"/>
      <c r="S411" s="32"/>
      <c r="T411" s="32"/>
      <c r="U411" s="32" t="s">
        <v>629</v>
      </c>
      <c r="V411" s="34"/>
      <c r="W411" s="59"/>
      <c r="X411" s="60"/>
      <c r="Y411" s="60"/>
      <c r="Z411" s="60"/>
      <c r="AA411" s="60"/>
      <c r="AB411" s="104"/>
      <c r="AC411" s="321">
        <f t="shared" si="298"/>
        <v>53</v>
      </c>
      <c r="AD411" s="598"/>
      <c r="AE411" s="598">
        <v>12</v>
      </c>
      <c r="AF411" s="598">
        <v>41</v>
      </c>
      <c r="AG411" s="598" t="s">
        <v>3</v>
      </c>
      <c r="AH411" s="598" t="s">
        <v>3</v>
      </c>
      <c r="AI411" s="598" t="s">
        <v>3</v>
      </c>
      <c r="AJ411" s="598" t="s">
        <v>3</v>
      </c>
      <c r="AK411" s="164">
        <f t="shared" si="299"/>
        <v>0</v>
      </c>
      <c r="AL411" s="174"/>
      <c r="AM411" s="184"/>
      <c r="AN411" s="719"/>
      <c r="AO411" s="643"/>
      <c r="AP411" s="663"/>
      <c r="AQ411" s="683"/>
    </row>
    <row r="412" spans="1:43" ht="18.600000000000001" customHeight="1">
      <c r="A412" s="1">
        <v>1</v>
      </c>
      <c r="B412" s="309" t="s">
        <v>80</v>
      </c>
      <c r="C412" s="310" t="s">
        <v>116</v>
      </c>
      <c r="D412" s="567"/>
      <c r="E412" s="567" t="s">
        <v>914</v>
      </c>
      <c r="F412" s="445" t="s">
        <v>126</v>
      </c>
      <c r="G412" s="691">
        <v>11301214</v>
      </c>
      <c r="H412" s="110"/>
      <c r="I412" s="105"/>
      <c r="J412" s="105"/>
      <c r="K412" s="105"/>
      <c r="L412" s="105"/>
      <c r="M412" s="105"/>
      <c r="N412" s="105"/>
      <c r="O412" s="105"/>
      <c r="P412" s="105"/>
      <c r="Q412" s="105"/>
      <c r="R412" s="105"/>
      <c r="S412" s="105"/>
      <c r="T412" s="105"/>
      <c r="U412" s="105"/>
      <c r="V412" s="106"/>
      <c r="W412" s="107"/>
      <c r="X412" s="86"/>
      <c r="Y412" s="86"/>
      <c r="Z412" s="87"/>
      <c r="AA412" s="87"/>
      <c r="AB412" s="101"/>
      <c r="AC412" s="314">
        <f t="shared" si="298"/>
        <v>120</v>
      </c>
      <c r="AD412" s="153"/>
      <c r="AE412" s="153"/>
      <c r="AF412" s="153"/>
      <c r="AG412" s="153">
        <v>120</v>
      </c>
      <c r="AH412" s="153"/>
      <c r="AI412" s="173"/>
      <c r="AJ412" s="172"/>
      <c r="AK412" s="162">
        <f t="shared" si="299"/>
        <v>0</v>
      </c>
      <c r="AL412" s="172"/>
      <c r="AM412" s="198"/>
      <c r="AN412" s="718"/>
      <c r="AO412" s="643"/>
      <c r="AP412" s="526"/>
      <c r="AQ412" s="683">
        <v>2</v>
      </c>
    </row>
    <row r="413" spans="1:43" ht="18" customHeight="1">
      <c r="A413" s="1">
        <v>2</v>
      </c>
      <c r="B413" s="337" t="str">
        <f t="shared" ref="B413:B414" si="310">B412</f>
        <v>区西南部</v>
      </c>
      <c r="C413" s="437" t="str">
        <f t="shared" ref="C413:C414" si="311">C412</f>
        <v>渋谷区</v>
      </c>
      <c r="D413" s="297"/>
      <c r="E413" s="573"/>
      <c r="F413" s="367" t="s">
        <v>126</v>
      </c>
      <c r="G413" s="690"/>
      <c r="H413" s="109"/>
      <c r="I413" s="82"/>
      <c r="J413" s="82"/>
      <c r="K413" s="82"/>
      <c r="L413" s="82"/>
      <c r="M413" s="82"/>
      <c r="N413" s="82"/>
      <c r="O413" s="82"/>
      <c r="P413" s="82"/>
      <c r="Q413" s="82"/>
      <c r="R413" s="82"/>
      <c r="S413" s="82"/>
      <c r="T413" s="82"/>
      <c r="U413" s="82"/>
      <c r="V413" s="102"/>
      <c r="W413" s="53">
        <f>SUM(X413:AB413)</f>
        <v>120</v>
      </c>
      <c r="X413" s="54"/>
      <c r="Y413" s="54">
        <v>120</v>
      </c>
      <c r="Z413" s="54"/>
      <c r="AA413" s="54"/>
      <c r="AB413" s="103"/>
      <c r="AC413" s="320">
        <f t="shared" si="298"/>
        <v>120</v>
      </c>
      <c r="AD413" s="602"/>
      <c r="AE413" s="602"/>
      <c r="AF413" s="602"/>
      <c r="AG413" s="602"/>
      <c r="AH413" s="602">
        <v>120</v>
      </c>
      <c r="AI413" s="602"/>
      <c r="AJ413" s="601"/>
      <c r="AK413" s="163">
        <f t="shared" si="299"/>
        <v>0</v>
      </c>
      <c r="AL413" s="151" t="s">
        <v>3</v>
      </c>
      <c r="AM413" s="183" t="s">
        <v>3</v>
      </c>
      <c r="AN413" s="718"/>
      <c r="AO413" s="643"/>
      <c r="AP413" s="663"/>
      <c r="AQ413" s="683"/>
    </row>
    <row r="414" spans="1:43" ht="18.600000000000001" customHeight="1" thickBot="1">
      <c r="A414" s="1">
        <v>3</v>
      </c>
      <c r="B414" s="337" t="str">
        <f t="shared" si="310"/>
        <v>区西南部</v>
      </c>
      <c r="C414" s="437" t="str">
        <f t="shared" si="311"/>
        <v>渋谷区</v>
      </c>
      <c r="D414" s="305"/>
      <c r="E414" s="632"/>
      <c r="F414" s="334" t="s">
        <v>126</v>
      </c>
      <c r="G414" s="689"/>
      <c r="H414" s="31"/>
      <c r="I414" s="32"/>
      <c r="J414" s="32"/>
      <c r="K414" s="32"/>
      <c r="L414" s="32"/>
      <c r="M414" s="32"/>
      <c r="N414" s="32"/>
      <c r="O414" s="32"/>
      <c r="P414" s="32"/>
      <c r="Q414" s="32"/>
      <c r="R414" s="32"/>
      <c r="S414" s="32"/>
      <c r="T414" s="32"/>
      <c r="U414" s="32"/>
      <c r="V414" s="34"/>
      <c r="W414" s="59"/>
      <c r="X414" s="60"/>
      <c r="Y414" s="60"/>
      <c r="Z414" s="60"/>
      <c r="AA414" s="60"/>
      <c r="AB414" s="104"/>
      <c r="AC414" s="321">
        <f t="shared" si="298"/>
        <v>108</v>
      </c>
      <c r="AD414" s="598"/>
      <c r="AE414" s="598" t="s">
        <v>3</v>
      </c>
      <c r="AF414" s="598" t="s">
        <v>3</v>
      </c>
      <c r="AG414" s="598"/>
      <c r="AH414" s="598" t="s">
        <v>3</v>
      </c>
      <c r="AI414" s="598" t="s">
        <v>3</v>
      </c>
      <c r="AJ414" s="598">
        <v>108</v>
      </c>
      <c r="AK414" s="164">
        <f t="shared" si="299"/>
        <v>0</v>
      </c>
      <c r="AL414" s="174"/>
      <c r="AM414" s="184"/>
      <c r="AN414" s="719"/>
      <c r="AO414" s="643"/>
      <c r="AP414" s="663"/>
      <c r="AQ414" s="683"/>
    </row>
    <row r="415" spans="1:43" ht="18.600000000000001" customHeight="1">
      <c r="A415" s="1">
        <v>1</v>
      </c>
      <c r="B415" s="309" t="s">
        <v>80</v>
      </c>
      <c r="C415" s="310" t="s">
        <v>116</v>
      </c>
      <c r="D415" s="567"/>
      <c r="E415" s="567"/>
      <c r="F415" s="368" t="s">
        <v>127</v>
      </c>
      <c r="G415" s="691"/>
      <c r="H415" s="110"/>
      <c r="I415" s="105"/>
      <c r="J415" s="105"/>
      <c r="K415" s="105"/>
      <c r="L415" s="105"/>
      <c r="M415" s="105"/>
      <c r="N415" s="105"/>
      <c r="O415" s="105"/>
      <c r="P415" s="105"/>
      <c r="Q415" s="105"/>
      <c r="R415" s="105"/>
      <c r="S415" s="105"/>
      <c r="T415" s="105"/>
      <c r="U415" s="105"/>
      <c r="V415" s="106"/>
      <c r="W415" s="107"/>
      <c r="X415" s="86"/>
      <c r="Y415" s="86"/>
      <c r="Z415" s="87"/>
      <c r="AA415" s="87"/>
      <c r="AB415" s="101"/>
      <c r="AC415" s="314">
        <f t="shared" si="298"/>
        <v>0</v>
      </c>
      <c r="AD415" s="603"/>
      <c r="AE415" s="603"/>
      <c r="AF415" s="603"/>
      <c r="AG415" s="603"/>
      <c r="AH415" s="603"/>
      <c r="AI415" s="604"/>
      <c r="AJ415" s="604"/>
      <c r="AK415" s="162">
        <f t="shared" si="299"/>
        <v>0</v>
      </c>
      <c r="AL415" s="172"/>
      <c r="AM415" s="198"/>
      <c r="AN415" s="718"/>
      <c r="AO415" s="643"/>
      <c r="AP415" s="526"/>
      <c r="AQ415" s="683"/>
    </row>
    <row r="416" spans="1:43" ht="18" customHeight="1">
      <c r="A416" s="1">
        <v>2</v>
      </c>
      <c r="B416" s="337" t="str">
        <f t="shared" ref="B416:B417" si="312">B415</f>
        <v>区西南部</v>
      </c>
      <c r="C416" s="437" t="str">
        <f t="shared" ref="C416:C417" si="313">C415</f>
        <v>渋谷区</v>
      </c>
      <c r="D416" s="297"/>
      <c r="E416" s="573"/>
      <c r="F416" s="367" t="s">
        <v>127</v>
      </c>
      <c r="G416" s="690"/>
      <c r="H416" s="109" t="s">
        <v>628</v>
      </c>
      <c r="I416" s="82"/>
      <c r="J416" s="82"/>
      <c r="K416" s="82"/>
      <c r="L416" s="82"/>
      <c r="M416" s="82"/>
      <c r="N416" s="82"/>
      <c r="O416" s="82"/>
      <c r="P416" s="82"/>
      <c r="Q416" s="82"/>
      <c r="R416" s="82"/>
      <c r="S416" s="82"/>
      <c r="T416" s="82"/>
      <c r="U416" s="82"/>
      <c r="V416" s="102"/>
      <c r="W416" s="53">
        <f>SUM(X416:AB416)</f>
        <v>60</v>
      </c>
      <c r="X416" s="54">
        <v>60</v>
      </c>
      <c r="Y416" s="54"/>
      <c r="Z416" s="54"/>
      <c r="AA416" s="54"/>
      <c r="AB416" s="103"/>
      <c r="AC416" s="320">
        <f t="shared" si="298"/>
        <v>0</v>
      </c>
      <c r="AD416" s="602"/>
      <c r="AE416" s="602"/>
      <c r="AF416" s="602"/>
      <c r="AG416" s="602"/>
      <c r="AH416" s="602"/>
      <c r="AI416" s="602"/>
      <c r="AJ416" s="601"/>
      <c r="AK416" s="163">
        <f t="shared" si="299"/>
        <v>0</v>
      </c>
      <c r="AL416" s="151" t="s">
        <v>3</v>
      </c>
      <c r="AM416" s="183" t="s">
        <v>3</v>
      </c>
      <c r="AN416" s="718"/>
      <c r="AO416" s="643"/>
      <c r="AP416" s="663"/>
      <c r="AQ416" s="683"/>
    </row>
    <row r="417" spans="1:43" ht="18.600000000000001" customHeight="1" thickBot="1">
      <c r="A417" s="1">
        <v>3</v>
      </c>
      <c r="B417" s="337" t="str">
        <f t="shared" si="312"/>
        <v>区西南部</v>
      </c>
      <c r="C417" s="437" t="str">
        <f t="shared" si="313"/>
        <v>渋谷区</v>
      </c>
      <c r="D417" s="305"/>
      <c r="E417" s="632"/>
      <c r="F417" s="334" t="s">
        <v>127</v>
      </c>
      <c r="G417" s="689"/>
      <c r="H417" s="31" t="s">
        <v>628</v>
      </c>
      <c r="I417" s="32"/>
      <c r="J417" s="32"/>
      <c r="K417" s="32"/>
      <c r="L417" s="32"/>
      <c r="M417" s="32"/>
      <c r="N417" s="32"/>
      <c r="O417" s="32"/>
      <c r="P417" s="32"/>
      <c r="Q417" s="32"/>
      <c r="R417" s="32"/>
      <c r="S417" s="32"/>
      <c r="T417" s="32"/>
      <c r="U417" s="32"/>
      <c r="V417" s="34"/>
      <c r="W417" s="59"/>
      <c r="X417" s="60"/>
      <c r="Y417" s="60"/>
      <c r="Z417" s="60"/>
      <c r="AA417" s="60"/>
      <c r="AB417" s="104"/>
      <c r="AC417" s="321">
        <f t="shared" si="298"/>
        <v>0</v>
      </c>
      <c r="AD417" s="598"/>
      <c r="AE417" s="598"/>
      <c r="AF417" s="598" t="s">
        <v>3</v>
      </c>
      <c r="AG417" s="598" t="s">
        <v>3</v>
      </c>
      <c r="AH417" s="598" t="s">
        <v>3</v>
      </c>
      <c r="AI417" s="598" t="s">
        <v>3</v>
      </c>
      <c r="AJ417" s="598" t="s">
        <v>3</v>
      </c>
      <c r="AK417" s="164">
        <f t="shared" si="299"/>
        <v>0</v>
      </c>
      <c r="AL417" s="174"/>
      <c r="AM417" s="184"/>
      <c r="AN417" s="719"/>
      <c r="AO417" s="643"/>
      <c r="AP417" s="663"/>
      <c r="AQ417" s="683"/>
    </row>
    <row r="418" spans="1:43" ht="18.600000000000001" customHeight="1">
      <c r="A418" s="1">
        <v>1</v>
      </c>
      <c r="B418" s="309" t="s">
        <v>80</v>
      </c>
      <c r="C418" s="310" t="s">
        <v>116</v>
      </c>
      <c r="D418" s="567"/>
      <c r="E418" s="567" t="s">
        <v>973</v>
      </c>
      <c r="F418" s="445" t="s">
        <v>128</v>
      </c>
      <c r="G418" s="691">
        <v>11301216</v>
      </c>
      <c r="H418" s="110"/>
      <c r="I418" s="105"/>
      <c r="J418" s="105"/>
      <c r="K418" s="105"/>
      <c r="L418" s="105"/>
      <c r="M418" s="105"/>
      <c r="N418" s="105"/>
      <c r="O418" s="105"/>
      <c r="P418" s="105"/>
      <c r="Q418" s="105"/>
      <c r="R418" s="105"/>
      <c r="S418" s="105"/>
      <c r="T418" s="105"/>
      <c r="U418" s="105"/>
      <c r="V418" s="106"/>
      <c r="W418" s="107"/>
      <c r="X418" s="86"/>
      <c r="Y418" s="86"/>
      <c r="Z418" s="87"/>
      <c r="AA418" s="87"/>
      <c r="AB418" s="101"/>
      <c r="AC418" s="314">
        <f t="shared" si="298"/>
        <v>101</v>
      </c>
      <c r="AD418" s="153"/>
      <c r="AE418" s="153">
        <v>101</v>
      </c>
      <c r="AF418" s="153"/>
      <c r="AG418" s="153"/>
      <c r="AH418" s="153"/>
      <c r="AI418" s="173"/>
      <c r="AJ418" s="172"/>
      <c r="AK418" s="162">
        <f t="shared" si="299"/>
        <v>0</v>
      </c>
      <c r="AL418" s="172"/>
      <c r="AM418" s="198"/>
      <c r="AN418" s="722" t="s">
        <v>1039</v>
      </c>
      <c r="AO418" s="647"/>
      <c r="AP418" s="526"/>
      <c r="AQ418" s="683"/>
    </row>
    <row r="419" spans="1:43" ht="18" customHeight="1">
      <c r="A419" s="1">
        <v>2</v>
      </c>
      <c r="B419" s="337" t="str">
        <f t="shared" ref="B419:B420" si="314">B418</f>
        <v>区西南部</v>
      </c>
      <c r="C419" s="437" t="str">
        <f t="shared" ref="C419:C420" si="315">C418</f>
        <v>渋谷区</v>
      </c>
      <c r="D419" s="297"/>
      <c r="E419" s="573"/>
      <c r="F419" s="367" t="s">
        <v>128</v>
      </c>
      <c r="G419" s="690"/>
      <c r="H419" s="109"/>
      <c r="I419" s="82"/>
      <c r="J419" s="82"/>
      <c r="K419" s="82"/>
      <c r="L419" s="82"/>
      <c r="M419" s="82"/>
      <c r="N419" s="82"/>
      <c r="O419" s="82"/>
      <c r="P419" s="82"/>
      <c r="Q419" s="82"/>
      <c r="R419" s="82"/>
      <c r="S419" s="82"/>
      <c r="T419" s="82"/>
      <c r="U419" s="82"/>
      <c r="V419" s="102"/>
      <c r="W419" s="53">
        <f>SUM(X419:AB419)</f>
        <v>99</v>
      </c>
      <c r="X419" s="54">
        <v>99</v>
      </c>
      <c r="Y419" s="54"/>
      <c r="Z419" s="54"/>
      <c r="AA419" s="54"/>
      <c r="AB419" s="103"/>
      <c r="AC419" s="320">
        <f t="shared" si="298"/>
        <v>99</v>
      </c>
      <c r="AD419" s="602"/>
      <c r="AE419" s="602">
        <v>99</v>
      </c>
      <c r="AF419" s="602"/>
      <c r="AG419" s="602"/>
      <c r="AH419" s="602"/>
      <c r="AI419" s="602"/>
      <c r="AJ419" s="601"/>
      <c r="AK419" s="163">
        <f t="shared" si="299"/>
        <v>60</v>
      </c>
      <c r="AL419" s="151">
        <v>60</v>
      </c>
      <c r="AM419" s="183" t="s">
        <v>3</v>
      </c>
      <c r="AN419" s="722" t="s">
        <v>1040</v>
      </c>
      <c r="AO419" s="647"/>
      <c r="AP419" s="663"/>
      <c r="AQ419" s="683"/>
    </row>
    <row r="420" spans="1:43" ht="18.600000000000001" customHeight="1" thickBot="1">
      <c r="A420" s="1">
        <v>3</v>
      </c>
      <c r="B420" s="337" t="str">
        <f t="shared" si="314"/>
        <v>区西南部</v>
      </c>
      <c r="C420" s="437" t="str">
        <f t="shared" si="315"/>
        <v>渋谷区</v>
      </c>
      <c r="D420" s="305"/>
      <c r="E420" s="632"/>
      <c r="F420" s="334" t="s">
        <v>128</v>
      </c>
      <c r="G420" s="689"/>
      <c r="H420" s="31"/>
      <c r="I420" s="32"/>
      <c r="J420" s="32"/>
      <c r="K420" s="32"/>
      <c r="L420" s="32"/>
      <c r="M420" s="32"/>
      <c r="N420" s="32"/>
      <c r="O420" s="32"/>
      <c r="P420" s="32"/>
      <c r="Q420" s="32"/>
      <c r="R420" s="32"/>
      <c r="S420" s="32"/>
      <c r="T420" s="32"/>
      <c r="U420" s="32"/>
      <c r="V420" s="34"/>
      <c r="W420" s="59"/>
      <c r="X420" s="60"/>
      <c r="Y420" s="60"/>
      <c r="Z420" s="60"/>
      <c r="AA420" s="60"/>
      <c r="AB420" s="104"/>
      <c r="AC420" s="321">
        <f t="shared" si="298"/>
        <v>99</v>
      </c>
      <c r="AD420" s="598"/>
      <c r="AE420" s="598">
        <v>99</v>
      </c>
      <c r="AF420" s="598" t="s">
        <v>3</v>
      </c>
      <c r="AG420" s="598" t="s">
        <v>3</v>
      </c>
      <c r="AH420" s="598" t="s">
        <v>3</v>
      </c>
      <c r="AI420" s="598" t="s">
        <v>3</v>
      </c>
      <c r="AJ420" s="598" t="s">
        <v>3</v>
      </c>
      <c r="AK420" s="164">
        <f t="shared" si="299"/>
        <v>0</v>
      </c>
      <c r="AL420" s="174"/>
      <c r="AM420" s="184"/>
      <c r="AN420" s="723" t="s">
        <v>1041</v>
      </c>
      <c r="AO420" s="647"/>
      <c r="AP420" s="663"/>
      <c r="AQ420" s="683"/>
    </row>
    <row r="421" spans="1:43" ht="18.600000000000001" customHeight="1">
      <c r="A421" s="1">
        <v>1</v>
      </c>
      <c r="B421" s="309" t="s">
        <v>80</v>
      </c>
      <c r="C421" s="310" t="s">
        <v>116</v>
      </c>
      <c r="D421" s="567"/>
      <c r="E421" s="567" t="s">
        <v>914</v>
      </c>
      <c r="F421" s="445" t="s">
        <v>129</v>
      </c>
      <c r="G421" s="691">
        <v>11301217</v>
      </c>
      <c r="H421" s="110"/>
      <c r="I421" s="105"/>
      <c r="J421" s="105"/>
      <c r="K421" s="105"/>
      <c r="L421" s="105"/>
      <c r="M421" s="105"/>
      <c r="N421" s="105"/>
      <c r="O421" s="105"/>
      <c r="P421" s="105"/>
      <c r="Q421" s="105"/>
      <c r="R421" s="105"/>
      <c r="S421" s="105"/>
      <c r="T421" s="105"/>
      <c r="U421" s="105"/>
      <c r="V421" s="106"/>
      <c r="W421" s="107"/>
      <c r="X421" s="86"/>
      <c r="Y421" s="86"/>
      <c r="Z421" s="87"/>
      <c r="AA421" s="87"/>
      <c r="AB421" s="101"/>
      <c r="AC421" s="314">
        <f t="shared" si="298"/>
        <v>110</v>
      </c>
      <c r="AD421" s="153"/>
      <c r="AE421" s="153"/>
      <c r="AF421" s="153"/>
      <c r="AG421" s="153">
        <v>110</v>
      </c>
      <c r="AH421" s="153"/>
      <c r="AI421" s="173"/>
      <c r="AJ421" s="172"/>
      <c r="AK421" s="162">
        <f t="shared" si="299"/>
        <v>0</v>
      </c>
      <c r="AL421" s="172"/>
      <c r="AM421" s="182"/>
      <c r="AN421" s="718"/>
      <c r="AO421" s="643"/>
      <c r="AP421" s="526"/>
      <c r="AQ421" s="683"/>
    </row>
    <row r="422" spans="1:43" ht="18" customHeight="1">
      <c r="A422" s="1">
        <v>2</v>
      </c>
      <c r="B422" s="337" t="str">
        <f t="shared" ref="B422:B423" si="316">B421</f>
        <v>区西南部</v>
      </c>
      <c r="C422" s="437" t="str">
        <f t="shared" ref="C422:C423" si="317">C421</f>
        <v>渋谷区</v>
      </c>
      <c r="D422" s="297"/>
      <c r="E422" s="573"/>
      <c r="F422" s="367" t="s">
        <v>129</v>
      </c>
      <c r="G422" s="690"/>
      <c r="H422" s="109"/>
      <c r="I422" s="82"/>
      <c r="J422" s="82"/>
      <c r="K422" s="82"/>
      <c r="L422" s="82"/>
      <c r="M422" s="82"/>
      <c r="N422" s="82"/>
      <c r="O422" s="82"/>
      <c r="P422" s="82"/>
      <c r="Q422" s="82"/>
      <c r="R422" s="82"/>
      <c r="S422" s="82"/>
      <c r="T422" s="82"/>
      <c r="U422" s="82"/>
      <c r="V422" s="102"/>
      <c r="W422" s="53">
        <f>SUM(X422:AB422)</f>
        <v>110</v>
      </c>
      <c r="X422" s="54"/>
      <c r="Y422" s="54">
        <v>110</v>
      </c>
      <c r="Z422" s="54"/>
      <c r="AA422" s="54"/>
      <c r="AB422" s="103"/>
      <c r="AC422" s="320">
        <f t="shared" si="298"/>
        <v>110</v>
      </c>
      <c r="AD422" s="602"/>
      <c r="AE422" s="602"/>
      <c r="AF422" s="602"/>
      <c r="AG422" s="602">
        <v>110</v>
      </c>
      <c r="AH422" s="602"/>
      <c r="AI422" s="602"/>
      <c r="AJ422" s="601"/>
      <c r="AK422" s="163">
        <f t="shared" si="299"/>
        <v>0</v>
      </c>
      <c r="AL422" s="151" t="s">
        <v>3</v>
      </c>
      <c r="AM422" s="183" t="s">
        <v>3</v>
      </c>
      <c r="AN422" s="718"/>
      <c r="AO422" s="643"/>
      <c r="AP422" s="663"/>
      <c r="AQ422" s="683"/>
    </row>
    <row r="423" spans="1:43" ht="18.600000000000001" customHeight="1" thickBot="1">
      <c r="A423" s="1">
        <v>3</v>
      </c>
      <c r="B423" s="337" t="str">
        <f t="shared" si="316"/>
        <v>区西南部</v>
      </c>
      <c r="C423" s="437" t="str">
        <f t="shared" si="317"/>
        <v>渋谷区</v>
      </c>
      <c r="D423" s="305"/>
      <c r="E423" s="632"/>
      <c r="F423" s="334" t="s">
        <v>129</v>
      </c>
      <c r="G423" s="689"/>
      <c r="H423" s="31"/>
      <c r="I423" s="32"/>
      <c r="J423" s="32"/>
      <c r="K423" s="32"/>
      <c r="L423" s="32"/>
      <c r="M423" s="32"/>
      <c r="N423" s="32"/>
      <c r="O423" s="32"/>
      <c r="P423" s="32"/>
      <c r="Q423" s="32"/>
      <c r="R423" s="32"/>
      <c r="S423" s="32"/>
      <c r="T423" s="32"/>
      <c r="U423" s="32"/>
      <c r="V423" s="34"/>
      <c r="W423" s="59"/>
      <c r="X423" s="60"/>
      <c r="Y423" s="60"/>
      <c r="Z423" s="60"/>
      <c r="AA423" s="60"/>
      <c r="AB423" s="104"/>
      <c r="AC423" s="321">
        <f t="shared" si="298"/>
        <v>110</v>
      </c>
      <c r="AD423" s="598"/>
      <c r="AE423" s="598" t="s">
        <v>3</v>
      </c>
      <c r="AF423" s="598" t="s">
        <v>3</v>
      </c>
      <c r="AG423" s="598">
        <v>110</v>
      </c>
      <c r="AH423" s="598" t="s">
        <v>3</v>
      </c>
      <c r="AI423" s="598" t="s">
        <v>3</v>
      </c>
      <c r="AJ423" s="598" t="s">
        <v>3</v>
      </c>
      <c r="AK423" s="164">
        <f t="shared" si="299"/>
        <v>0</v>
      </c>
      <c r="AL423" s="174"/>
      <c r="AM423" s="184"/>
      <c r="AN423" s="719"/>
      <c r="AO423" s="643"/>
      <c r="AP423" s="663"/>
      <c r="AQ423" s="683"/>
    </row>
    <row r="424" spans="1:43" ht="18.600000000000001" customHeight="1">
      <c r="A424" s="1">
        <v>1</v>
      </c>
      <c r="B424" s="309" t="s">
        <v>80</v>
      </c>
      <c r="C424" s="310" t="s">
        <v>116</v>
      </c>
      <c r="D424" s="567"/>
      <c r="E424" s="567" t="s">
        <v>951</v>
      </c>
      <c r="F424" s="445" t="s">
        <v>130</v>
      </c>
      <c r="G424" s="691">
        <v>11301218</v>
      </c>
      <c r="H424" s="110"/>
      <c r="I424" s="105"/>
      <c r="J424" s="105"/>
      <c r="K424" s="105"/>
      <c r="L424" s="105"/>
      <c r="M424" s="105"/>
      <c r="N424" s="105"/>
      <c r="O424" s="105"/>
      <c r="P424" s="105"/>
      <c r="Q424" s="105"/>
      <c r="R424" s="105"/>
      <c r="S424" s="105"/>
      <c r="T424" s="105"/>
      <c r="U424" s="105"/>
      <c r="V424" s="106"/>
      <c r="W424" s="107"/>
      <c r="X424" s="86"/>
      <c r="Y424" s="86"/>
      <c r="Z424" s="87"/>
      <c r="AA424" s="87"/>
      <c r="AB424" s="101"/>
      <c r="AC424" s="314">
        <f t="shared" si="298"/>
        <v>150</v>
      </c>
      <c r="AD424" s="153"/>
      <c r="AE424" s="153"/>
      <c r="AF424" s="153">
        <v>150</v>
      </c>
      <c r="AG424" s="153"/>
      <c r="AH424" s="153"/>
      <c r="AI424" s="173"/>
      <c r="AJ424" s="172"/>
      <c r="AK424" s="162">
        <f t="shared" si="299"/>
        <v>0</v>
      </c>
      <c r="AL424" s="172"/>
      <c r="AM424" s="198"/>
      <c r="AN424" s="718"/>
      <c r="AO424" s="643"/>
      <c r="AP424" s="526"/>
      <c r="AQ424" s="683"/>
    </row>
    <row r="425" spans="1:43" ht="18" customHeight="1">
      <c r="A425" s="1">
        <v>2</v>
      </c>
      <c r="B425" s="337" t="str">
        <f t="shared" ref="B425:B426" si="318">B424</f>
        <v>区西南部</v>
      </c>
      <c r="C425" s="437" t="str">
        <f t="shared" ref="C425:C426" si="319">C424</f>
        <v>渋谷区</v>
      </c>
      <c r="D425" s="297"/>
      <c r="E425" s="573"/>
      <c r="F425" s="367" t="s">
        <v>130</v>
      </c>
      <c r="G425" s="690"/>
      <c r="H425" s="109"/>
      <c r="I425" s="82"/>
      <c r="J425" s="82"/>
      <c r="K425" s="82"/>
      <c r="L425" s="82"/>
      <c r="M425" s="82" t="s">
        <v>629</v>
      </c>
      <c r="N425" s="82"/>
      <c r="O425" s="82"/>
      <c r="P425" s="82"/>
      <c r="Q425" s="82"/>
      <c r="R425" s="82"/>
      <c r="S425" s="82"/>
      <c r="T425" s="82"/>
      <c r="U425" s="82" t="s">
        <v>629</v>
      </c>
      <c r="V425" s="102"/>
      <c r="W425" s="53">
        <f>SUM(X425:AB425)</f>
        <v>150</v>
      </c>
      <c r="X425" s="54">
        <v>150</v>
      </c>
      <c r="Y425" s="54"/>
      <c r="Z425" s="54"/>
      <c r="AA425" s="54"/>
      <c r="AB425" s="103"/>
      <c r="AC425" s="320">
        <f t="shared" si="298"/>
        <v>150</v>
      </c>
      <c r="AD425" s="602"/>
      <c r="AE425" s="602"/>
      <c r="AF425" s="602">
        <v>150</v>
      </c>
      <c r="AG425" s="602"/>
      <c r="AH425" s="602"/>
      <c r="AI425" s="602"/>
      <c r="AJ425" s="601"/>
      <c r="AK425" s="163">
        <f t="shared" si="299"/>
        <v>18</v>
      </c>
      <c r="AL425" s="151">
        <v>6</v>
      </c>
      <c r="AM425" s="183">
        <v>12</v>
      </c>
      <c r="AN425" s="718"/>
      <c r="AO425" s="643"/>
      <c r="AP425" s="663"/>
      <c r="AQ425" s="683"/>
    </row>
    <row r="426" spans="1:43" ht="18.600000000000001" customHeight="1" thickBot="1">
      <c r="A426" s="1">
        <v>3</v>
      </c>
      <c r="B426" s="337" t="str">
        <f t="shared" si="318"/>
        <v>区西南部</v>
      </c>
      <c r="C426" s="437" t="str">
        <f t="shared" si="319"/>
        <v>渋谷区</v>
      </c>
      <c r="D426" s="305"/>
      <c r="E426" s="632"/>
      <c r="F426" s="334" t="s">
        <v>130</v>
      </c>
      <c r="G426" s="689"/>
      <c r="H426" s="31"/>
      <c r="I426" s="32"/>
      <c r="J426" s="32"/>
      <c r="K426" s="32"/>
      <c r="L426" s="32"/>
      <c r="M426" s="32" t="s">
        <v>629</v>
      </c>
      <c r="N426" s="32"/>
      <c r="O426" s="32"/>
      <c r="P426" s="32"/>
      <c r="Q426" s="32"/>
      <c r="R426" s="32"/>
      <c r="S426" s="32"/>
      <c r="T426" s="32"/>
      <c r="U426" s="32" t="s">
        <v>629</v>
      </c>
      <c r="V426" s="34"/>
      <c r="W426" s="59"/>
      <c r="X426" s="60"/>
      <c r="Y426" s="60"/>
      <c r="Z426" s="60"/>
      <c r="AA426" s="60"/>
      <c r="AB426" s="104"/>
      <c r="AC426" s="321">
        <f t="shared" si="298"/>
        <v>150</v>
      </c>
      <c r="AD426" s="598"/>
      <c r="AE426" s="598" t="s">
        <v>3</v>
      </c>
      <c r="AF426" s="598">
        <v>150</v>
      </c>
      <c r="AG426" s="598" t="s">
        <v>3</v>
      </c>
      <c r="AH426" s="598" t="s">
        <v>3</v>
      </c>
      <c r="AI426" s="598" t="s">
        <v>3</v>
      </c>
      <c r="AJ426" s="598" t="s">
        <v>3</v>
      </c>
      <c r="AK426" s="164">
        <f t="shared" si="299"/>
        <v>0</v>
      </c>
      <c r="AL426" s="174"/>
      <c r="AM426" s="184"/>
      <c r="AN426" s="719"/>
      <c r="AO426" s="643"/>
      <c r="AP426" s="663"/>
      <c r="AQ426" s="683"/>
    </row>
    <row r="427" spans="1:43" ht="18.600000000000001" customHeight="1">
      <c r="A427" s="1">
        <v>1</v>
      </c>
      <c r="B427" s="309" t="s">
        <v>80</v>
      </c>
      <c r="C427" s="310" t="s">
        <v>116</v>
      </c>
      <c r="D427" s="567"/>
      <c r="E427" s="567" t="s">
        <v>951</v>
      </c>
      <c r="F427" s="445" t="s">
        <v>131</v>
      </c>
      <c r="G427" s="692">
        <v>11301219</v>
      </c>
      <c r="H427" s="110"/>
      <c r="I427" s="105"/>
      <c r="J427" s="105"/>
      <c r="K427" s="105"/>
      <c r="L427" s="105"/>
      <c r="M427" s="105"/>
      <c r="N427" s="105"/>
      <c r="O427" s="105"/>
      <c r="P427" s="105"/>
      <c r="Q427" s="105"/>
      <c r="R427" s="105"/>
      <c r="S427" s="105"/>
      <c r="T427" s="105"/>
      <c r="U427" s="105"/>
      <c r="V427" s="106"/>
      <c r="W427" s="107"/>
      <c r="X427" s="86"/>
      <c r="Y427" s="86"/>
      <c r="Z427" s="87"/>
      <c r="AA427" s="87"/>
      <c r="AB427" s="101"/>
      <c r="AC427" s="314">
        <f t="shared" si="298"/>
        <v>40</v>
      </c>
      <c r="AD427" s="153"/>
      <c r="AE427" s="153">
        <v>40</v>
      </c>
      <c r="AF427" s="153"/>
      <c r="AG427" s="153"/>
      <c r="AH427" s="153"/>
      <c r="AI427" s="173"/>
      <c r="AJ427" s="172"/>
      <c r="AK427" s="162">
        <f t="shared" si="299"/>
        <v>0</v>
      </c>
      <c r="AL427" s="172"/>
      <c r="AM427" s="198"/>
      <c r="AN427" s="718"/>
      <c r="AO427" s="643"/>
      <c r="AP427" s="526"/>
      <c r="AQ427" s="683"/>
    </row>
    <row r="428" spans="1:43" ht="18" customHeight="1">
      <c r="A428" s="1">
        <v>2</v>
      </c>
      <c r="B428" s="337" t="str">
        <f t="shared" ref="B428:B429" si="320">B427</f>
        <v>区西南部</v>
      </c>
      <c r="C428" s="437" t="str">
        <f t="shared" ref="C428:C429" si="321">C427</f>
        <v>渋谷区</v>
      </c>
      <c r="D428" s="297"/>
      <c r="E428" s="573"/>
      <c r="F428" s="367" t="s">
        <v>131</v>
      </c>
      <c r="G428" s="690"/>
      <c r="H428" s="109"/>
      <c r="I428" s="82"/>
      <c r="J428" s="82"/>
      <c r="K428" s="82"/>
      <c r="L428" s="82"/>
      <c r="M428" s="82"/>
      <c r="N428" s="82"/>
      <c r="O428" s="82"/>
      <c r="P428" s="82"/>
      <c r="Q428" s="82"/>
      <c r="R428" s="82"/>
      <c r="S428" s="82"/>
      <c r="T428" s="82"/>
      <c r="U428" s="82"/>
      <c r="V428" s="102"/>
      <c r="W428" s="53">
        <f>SUM(X428:AB428)</f>
        <v>40</v>
      </c>
      <c r="X428" s="54">
        <v>40</v>
      </c>
      <c r="Y428" s="54"/>
      <c r="Z428" s="54"/>
      <c r="AA428" s="54"/>
      <c r="AB428" s="103"/>
      <c r="AC428" s="320">
        <f t="shared" si="298"/>
        <v>40</v>
      </c>
      <c r="AD428" s="602"/>
      <c r="AE428" s="602">
        <v>40</v>
      </c>
      <c r="AF428" s="602"/>
      <c r="AG428" s="602"/>
      <c r="AH428" s="602"/>
      <c r="AI428" s="602"/>
      <c r="AJ428" s="601"/>
      <c r="AK428" s="163">
        <f t="shared" si="299"/>
        <v>0</v>
      </c>
      <c r="AL428" s="151" t="s">
        <v>3</v>
      </c>
      <c r="AM428" s="183" t="s">
        <v>3</v>
      </c>
      <c r="AN428" s="718"/>
      <c r="AO428" s="643"/>
      <c r="AP428" s="663"/>
      <c r="AQ428" s="683"/>
    </row>
    <row r="429" spans="1:43" ht="18.600000000000001" customHeight="1" thickBot="1">
      <c r="A429" s="1">
        <v>3</v>
      </c>
      <c r="B429" s="337" t="str">
        <f t="shared" si="320"/>
        <v>区西南部</v>
      </c>
      <c r="C429" s="437" t="str">
        <f t="shared" si="321"/>
        <v>渋谷区</v>
      </c>
      <c r="D429" s="305"/>
      <c r="E429" s="632"/>
      <c r="F429" s="334" t="s">
        <v>131</v>
      </c>
      <c r="G429" s="689"/>
      <c r="H429" s="31"/>
      <c r="I429" s="32"/>
      <c r="J429" s="32"/>
      <c r="K429" s="32"/>
      <c r="L429" s="32"/>
      <c r="M429" s="32"/>
      <c r="N429" s="32"/>
      <c r="O429" s="32"/>
      <c r="P429" s="32"/>
      <c r="Q429" s="32"/>
      <c r="R429" s="32"/>
      <c r="S429" s="32"/>
      <c r="T429" s="32"/>
      <c r="U429" s="32"/>
      <c r="V429" s="34"/>
      <c r="W429" s="59"/>
      <c r="X429" s="60"/>
      <c r="Y429" s="60"/>
      <c r="Z429" s="60"/>
      <c r="AA429" s="60"/>
      <c r="AB429" s="104"/>
      <c r="AC429" s="322">
        <f t="shared" si="298"/>
        <v>40</v>
      </c>
      <c r="AD429" s="598"/>
      <c r="AE429" s="598">
        <v>40</v>
      </c>
      <c r="AF429" s="598" t="s">
        <v>3</v>
      </c>
      <c r="AG429" s="598" t="s">
        <v>3</v>
      </c>
      <c r="AH429" s="598" t="s">
        <v>3</v>
      </c>
      <c r="AI429" s="598" t="s">
        <v>3</v>
      </c>
      <c r="AJ429" s="598" t="s">
        <v>3</v>
      </c>
      <c r="AK429" s="164">
        <f t="shared" si="299"/>
        <v>0</v>
      </c>
      <c r="AL429" s="174"/>
      <c r="AM429" s="185"/>
      <c r="AN429" s="719"/>
      <c r="AO429" s="643"/>
      <c r="AP429" s="663"/>
      <c r="AQ429" s="683"/>
    </row>
    <row r="430" spans="1:43" ht="18.600000000000001" customHeight="1">
      <c r="A430" s="1">
        <v>1</v>
      </c>
      <c r="B430" s="331" t="s">
        <v>80</v>
      </c>
      <c r="C430" s="333"/>
      <c r="D430" s="333"/>
      <c r="E430" s="333"/>
      <c r="F430" s="371"/>
      <c r="G430" s="701"/>
      <c r="H430" s="266"/>
      <c r="I430" s="268"/>
      <c r="J430" s="235"/>
      <c r="K430" s="235"/>
      <c r="L430" s="235"/>
      <c r="M430" s="271"/>
      <c r="N430" s="235"/>
      <c r="O430" s="235"/>
      <c r="P430" s="235"/>
      <c r="Q430" s="235"/>
      <c r="R430" s="268"/>
      <c r="S430" s="268"/>
      <c r="T430" s="235"/>
      <c r="U430" s="270"/>
      <c r="V430" s="285"/>
      <c r="W430" s="354"/>
      <c r="X430" s="355"/>
      <c r="Y430" s="355"/>
      <c r="Z430" s="360"/>
      <c r="AA430" s="358"/>
      <c r="AB430" s="359"/>
      <c r="AC430" s="440">
        <f t="shared" si="298"/>
        <v>8493</v>
      </c>
      <c r="AD430" s="277">
        <f t="shared" ref="AD430:AI430" si="322">SUMIF($A$274:$A$429,1,AD$274:AD$429)</f>
        <v>1113</v>
      </c>
      <c r="AE430" s="277">
        <f t="shared" si="322"/>
        <v>4987</v>
      </c>
      <c r="AF430" s="277">
        <f t="shared" si="322"/>
        <v>968</v>
      </c>
      <c r="AG430" s="277">
        <f t="shared" si="322"/>
        <v>1425</v>
      </c>
      <c r="AH430" s="277">
        <f t="shared" si="322"/>
        <v>0</v>
      </c>
      <c r="AI430" s="277">
        <f t="shared" si="322"/>
        <v>0</v>
      </c>
      <c r="AJ430" s="278"/>
      <c r="AK430" s="281">
        <f t="shared" si="299"/>
        <v>0</v>
      </c>
      <c r="AL430" s="277"/>
      <c r="AM430" s="405"/>
      <c r="AN430" s="724"/>
      <c r="AO430" s="643"/>
      <c r="AP430" s="527"/>
      <c r="AQ430" s="683"/>
    </row>
    <row r="431" spans="1:43" ht="18" customHeight="1">
      <c r="A431" s="1">
        <v>2</v>
      </c>
      <c r="B431" s="346"/>
      <c r="C431" s="439"/>
      <c r="D431" s="300"/>
      <c r="E431" s="300"/>
      <c r="F431" s="370"/>
      <c r="G431" s="701"/>
      <c r="H431" s="267">
        <f>COUNTA(H274:H429)/2</f>
        <v>15.5</v>
      </c>
      <c r="I431" s="269">
        <f t="shared" ref="I431:V431" si="323">COUNTA(I274:I429)/2</f>
        <v>0</v>
      </c>
      <c r="J431" s="270">
        <f t="shared" si="323"/>
        <v>7</v>
      </c>
      <c r="K431" s="270">
        <f t="shared" si="323"/>
        <v>3</v>
      </c>
      <c r="L431" s="270">
        <f t="shared" si="323"/>
        <v>23</v>
      </c>
      <c r="M431" s="269">
        <f t="shared" si="323"/>
        <v>29.5</v>
      </c>
      <c r="N431" s="270">
        <f t="shared" si="323"/>
        <v>16</v>
      </c>
      <c r="O431" s="270">
        <f t="shared" si="323"/>
        <v>1</v>
      </c>
      <c r="P431" s="270">
        <f t="shared" si="323"/>
        <v>4</v>
      </c>
      <c r="Q431" s="270">
        <f t="shared" si="323"/>
        <v>3</v>
      </c>
      <c r="R431" s="269">
        <f t="shared" si="323"/>
        <v>6</v>
      </c>
      <c r="S431" s="269">
        <f t="shared" si="323"/>
        <v>12.5</v>
      </c>
      <c r="T431" s="270">
        <f t="shared" si="323"/>
        <v>6.5</v>
      </c>
      <c r="U431" s="270">
        <f t="shared" si="323"/>
        <v>9.5</v>
      </c>
      <c r="V431" s="272">
        <f t="shared" si="323"/>
        <v>8.5</v>
      </c>
      <c r="W431" s="353">
        <f t="shared" ref="W431" si="324">SUM(X431:Y432)</f>
        <v>9514</v>
      </c>
      <c r="X431" s="343">
        <f>SUM(X274:X429)</f>
        <v>7412</v>
      </c>
      <c r="Y431" s="343">
        <f>SUM(Y274:Y429)</f>
        <v>2102</v>
      </c>
      <c r="Z431" s="344">
        <f>SUM(Z274:Z429)</f>
        <v>1184</v>
      </c>
      <c r="AA431" s="344">
        <f>SUM(AA274:AA429)</f>
        <v>22</v>
      </c>
      <c r="AB431" s="345">
        <f>SUM(AB274:AB429)</f>
        <v>10</v>
      </c>
      <c r="AC431" s="312">
        <f t="shared" si="298"/>
        <v>8446</v>
      </c>
      <c r="AD431" s="279">
        <f t="shared" ref="AD431:AI431" si="325">SUMIF($A$274:$A$429,2,AD$274:AD$429)</f>
        <v>1066</v>
      </c>
      <c r="AE431" s="279">
        <f t="shared" si="325"/>
        <v>4520</v>
      </c>
      <c r="AF431" s="279">
        <f t="shared" si="325"/>
        <v>1425</v>
      </c>
      <c r="AG431" s="279">
        <f t="shared" si="325"/>
        <v>1270</v>
      </c>
      <c r="AH431" s="279">
        <f t="shared" si="325"/>
        <v>165</v>
      </c>
      <c r="AI431" s="279">
        <f t="shared" si="325"/>
        <v>0</v>
      </c>
      <c r="AJ431" s="280"/>
      <c r="AK431" s="281">
        <f t="shared" si="299"/>
        <v>1123</v>
      </c>
      <c r="AL431" s="279">
        <f>SUMIF($A$274:$A$429,2,AL$274:AL$429)</f>
        <v>714</v>
      </c>
      <c r="AM431" s="403">
        <f>SUMIF($A$274:$A$429,2,AM$274:AM$429)</f>
        <v>409</v>
      </c>
      <c r="AN431" s="715"/>
      <c r="AO431" s="650"/>
      <c r="AP431" s="663"/>
      <c r="AQ431" s="683"/>
    </row>
    <row r="432" spans="1:43" ht="18.600000000000001" customHeight="1" thickBot="1">
      <c r="A432" s="1">
        <v>3</v>
      </c>
      <c r="B432" s="347" t="s">
        <v>1061</v>
      </c>
      <c r="C432" s="439"/>
      <c r="D432" s="633"/>
      <c r="E432" s="633"/>
      <c r="F432" s="336"/>
      <c r="G432" s="702"/>
      <c r="H432" s="236"/>
      <c r="I432" s="237"/>
      <c r="J432" s="237"/>
      <c r="K432" s="237"/>
      <c r="L432" s="237"/>
      <c r="M432" s="238"/>
      <c r="N432" s="237"/>
      <c r="O432" s="237"/>
      <c r="P432" s="237"/>
      <c r="Q432" s="237"/>
      <c r="R432" s="237"/>
      <c r="S432" s="237"/>
      <c r="T432" s="237"/>
      <c r="U432" s="237"/>
      <c r="V432" s="239"/>
      <c r="W432" s="349"/>
      <c r="X432" s="350"/>
      <c r="Y432" s="350"/>
      <c r="Z432" s="356"/>
      <c r="AA432" s="356"/>
      <c r="AB432" s="357"/>
      <c r="AC432" s="313">
        <f t="shared" si="298"/>
        <v>8552</v>
      </c>
      <c r="AD432" s="282">
        <f t="shared" ref="AD432:AJ432" si="326">SUMIF($A$274:$A$429,3,AD$274:AD$429)</f>
        <v>1065</v>
      </c>
      <c r="AE432" s="282">
        <f t="shared" si="326"/>
        <v>4637</v>
      </c>
      <c r="AF432" s="282">
        <f t="shared" si="326"/>
        <v>1524</v>
      </c>
      <c r="AG432" s="282">
        <f t="shared" si="326"/>
        <v>1218</v>
      </c>
      <c r="AH432" s="282">
        <f t="shared" si="326"/>
        <v>0</v>
      </c>
      <c r="AI432" s="282">
        <f t="shared" si="326"/>
        <v>0</v>
      </c>
      <c r="AJ432" s="282">
        <f t="shared" si="326"/>
        <v>108</v>
      </c>
      <c r="AK432" s="283">
        <f t="shared" si="299"/>
        <v>0</v>
      </c>
      <c r="AL432" s="284"/>
      <c r="AM432" s="404"/>
      <c r="AN432" s="716"/>
      <c r="AO432" s="644"/>
      <c r="AP432" s="663"/>
      <c r="AQ432" s="683"/>
    </row>
    <row r="433" spans="1:46" s="44" customFormat="1" ht="18" customHeight="1">
      <c r="A433" s="1">
        <v>1</v>
      </c>
      <c r="B433" s="309" t="s">
        <v>133</v>
      </c>
      <c r="C433" s="310" t="s">
        <v>134</v>
      </c>
      <c r="D433" s="567" t="s">
        <v>687</v>
      </c>
      <c r="E433" s="567" t="s">
        <v>926</v>
      </c>
      <c r="F433" s="445" t="s">
        <v>132</v>
      </c>
      <c r="G433" s="691">
        <v>11301223</v>
      </c>
      <c r="H433" s="221"/>
      <c r="I433" s="73"/>
      <c r="J433" s="73"/>
      <c r="K433" s="73"/>
      <c r="L433" s="73"/>
      <c r="M433" s="73"/>
      <c r="N433" s="73"/>
      <c r="O433" s="73"/>
      <c r="P433" s="73"/>
      <c r="Q433" s="73"/>
      <c r="R433" s="73"/>
      <c r="S433" s="73"/>
      <c r="T433" s="73"/>
      <c r="U433" s="73"/>
      <c r="V433" s="222"/>
      <c r="W433" s="193"/>
      <c r="X433" s="74"/>
      <c r="Y433" s="74"/>
      <c r="Z433" s="74"/>
      <c r="AA433" s="74"/>
      <c r="AB433" s="194"/>
      <c r="AC433" s="323">
        <f t="shared" si="298"/>
        <v>988</v>
      </c>
      <c r="AD433" s="64">
        <v>690</v>
      </c>
      <c r="AE433" s="64">
        <v>298</v>
      </c>
      <c r="AF433" s="64"/>
      <c r="AG433" s="64"/>
      <c r="AH433" s="64"/>
      <c r="AI433" s="80"/>
      <c r="AJ433" s="80"/>
      <c r="AK433" s="166">
        <f t="shared" si="299"/>
        <v>0</v>
      </c>
      <c r="AL433" s="80"/>
      <c r="AM433" s="199"/>
      <c r="AN433" s="753" t="s">
        <v>947</v>
      </c>
      <c r="AO433" s="25"/>
      <c r="AP433" s="25"/>
      <c r="AQ433" s="683"/>
      <c r="AT433" s="1"/>
    </row>
    <row r="434" spans="1:46" s="44" customFormat="1" ht="18.600000000000001" customHeight="1">
      <c r="A434" s="1">
        <v>2</v>
      </c>
      <c r="B434" s="337" t="str">
        <f>B433</f>
        <v>区西部</v>
      </c>
      <c r="C434" s="437" t="str">
        <f t="shared" ref="C434:C435" si="327">C433</f>
        <v>新宿区</v>
      </c>
      <c r="D434" s="297"/>
      <c r="E434" s="573"/>
      <c r="F434" s="361" t="s">
        <v>132</v>
      </c>
      <c r="G434" s="690"/>
      <c r="H434" s="109" t="s">
        <v>639</v>
      </c>
      <c r="I434" s="82" t="s">
        <v>629</v>
      </c>
      <c r="J434" s="82"/>
      <c r="K434" s="82" t="s">
        <v>629</v>
      </c>
      <c r="L434" s="82" t="s">
        <v>629</v>
      </c>
      <c r="M434" s="82" t="s">
        <v>629</v>
      </c>
      <c r="N434" s="82" t="s">
        <v>934</v>
      </c>
      <c r="O434" s="82" t="s">
        <v>629</v>
      </c>
      <c r="P434" s="82" t="s">
        <v>636</v>
      </c>
      <c r="Q434" s="82" t="s">
        <v>936</v>
      </c>
      <c r="R434" s="82" t="s">
        <v>921</v>
      </c>
      <c r="S434" s="82" t="s">
        <v>652</v>
      </c>
      <c r="T434" s="82" t="s">
        <v>629</v>
      </c>
      <c r="U434" s="82"/>
      <c r="V434" s="102"/>
      <c r="W434" s="146">
        <f>SUM(X434:AB434)</f>
        <v>904</v>
      </c>
      <c r="X434" s="145">
        <v>885</v>
      </c>
      <c r="Y434" s="145"/>
      <c r="Z434" s="69">
        <v>19</v>
      </c>
      <c r="AA434" s="69"/>
      <c r="AB434" s="207"/>
      <c r="AC434" s="324">
        <f t="shared" si="298"/>
        <v>885</v>
      </c>
      <c r="AD434" s="519">
        <v>737</v>
      </c>
      <c r="AE434" s="519">
        <v>148</v>
      </c>
      <c r="AF434" s="519"/>
      <c r="AG434" s="519"/>
      <c r="AH434" s="519"/>
      <c r="AI434" s="519"/>
      <c r="AJ434" s="601"/>
      <c r="AK434" s="160">
        <f t="shared" si="299"/>
        <v>0</v>
      </c>
      <c r="AL434" s="79"/>
      <c r="AM434" s="158"/>
      <c r="AN434" s="754"/>
      <c r="AO434" s="25"/>
      <c r="AP434" s="663"/>
      <c r="AQ434" s="683"/>
      <c r="AT434" s="1"/>
    </row>
    <row r="435" spans="1:46" s="44" customFormat="1" ht="18" customHeight="1" thickBot="1">
      <c r="A435" s="1">
        <v>3</v>
      </c>
      <c r="B435" s="337" t="str">
        <f>B434</f>
        <v>区西部</v>
      </c>
      <c r="C435" s="437" t="str">
        <f t="shared" si="327"/>
        <v>新宿区</v>
      </c>
      <c r="D435" s="305"/>
      <c r="E435" s="632"/>
      <c r="F435" s="337" t="s">
        <v>132</v>
      </c>
      <c r="G435" s="689"/>
      <c r="H435" s="36" t="s">
        <v>639</v>
      </c>
      <c r="I435" s="37" t="s">
        <v>629</v>
      </c>
      <c r="J435" s="37"/>
      <c r="K435" s="37" t="s">
        <v>629</v>
      </c>
      <c r="L435" s="37" t="s">
        <v>629</v>
      </c>
      <c r="M435" s="37" t="s">
        <v>629</v>
      </c>
      <c r="N435" s="37" t="s">
        <v>934</v>
      </c>
      <c r="O435" s="37" t="s">
        <v>629</v>
      </c>
      <c r="P435" s="37" t="s">
        <v>636</v>
      </c>
      <c r="Q435" s="37" t="s">
        <v>936</v>
      </c>
      <c r="R435" s="37" t="s">
        <v>921</v>
      </c>
      <c r="S435" s="37" t="s">
        <v>652</v>
      </c>
      <c r="T435" s="37" t="s">
        <v>629</v>
      </c>
      <c r="U435" s="37"/>
      <c r="V435" s="39"/>
      <c r="W435" s="208"/>
      <c r="X435" s="75"/>
      <c r="Y435" s="75"/>
      <c r="Z435" s="76"/>
      <c r="AA435" s="76"/>
      <c r="AB435" s="209"/>
      <c r="AC435" s="325">
        <f t="shared" si="298"/>
        <v>885</v>
      </c>
      <c r="AD435" s="520">
        <v>737</v>
      </c>
      <c r="AE435" s="520">
        <v>148</v>
      </c>
      <c r="AF435" s="520" t="s">
        <v>3</v>
      </c>
      <c r="AG435" s="520" t="s">
        <v>3</v>
      </c>
      <c r="AH435" s="520" t="s">
        <v>3</v>
      </c>
      <c r="AI435" s="520" t="s">
        <v>3</v>
      </c>
      <c r="AJ435" s="520" t="s">
        <v>3</v>
      </c>
      <c r="AK435" s="161">
        <f t="shared" si="299"/>
        <v>0</v>
      </c>
      <c r="AL435" s="81"/>
      <c r="AM435" s="187"/>
      <c r="AN435" s="755"/>
      <c r="AO435" s="25"/>
      <c r="AP435" s="663"/>
      <c r="AQ435" s="683"/>
      <c r="AT435" s="1"/>
    </row>
    <row r="436" spans="1:46" s="44" customFormat="1" ht="18.600000000000001" customHeight="1">
      <c r="A436" s="1">
        <v>1</v>
      </c>
      <c r="B436" s="309" t="s">
        <v>133</v>
      </c>
      <c r="C436" s="310" t="s">
        <v>134</v>
      </c>
      <c r="D436" s="567" t="s">
        <v>687</v>
      </c>
      <c r="E436" s="567" t="s">
        <v>1012</v>
      </c>
      <c r="F436" s="445" t="s">
        <v>839</v>
      </c>
      <c r="G436" s="691">
        <v>11301224</v>
      </c>
      <c r="H436" s="221"/>
      <c r="I436" s="73"/>
      <c r="J436" s="73"/>
      <c r="K436" s="73"/>
      <c r="L436" s="73"/>
      <c r="M436" s="73"/>
      <c r="N436" s="73"/>
      <c r="O436" s="73"/>
      <c r="P436" s="73"/>
      <c r="Q436" s="73"/>
      <c r="R436" s="73"/>
      <c r="S436" s="73"/>
      <c r="T436" s="73"/>
      <c r="U436" s="73"/>
      <c r="V436" s="222"/>
      <c r="W436" s="193"/>
      <c r="X436" s="74"/>
      <c r="Y436" s="74"/>
      <c r="Z436" s="74"/>
      <c r="AA436" s="74"/>
      <c r="AB436" s="194"/>
      <c r="AC436" s="323">
        <f t="shared" si="298"/>
        <v>520</v>
      </c>
      <c r="AD436" s="64">
        <v>6</v>
      </c>
      <c r="AE436" s="64">
        <v>417</v>
      </c>
      <c r="AF436" s="64">
        <v>78</v>
      </c>
      <c r="AG436" s="64">
        <v>19</v>
      </c>
      <c r="AH436" s="64"/>
      <c r="AI436" s="80"/>
      <c r="AJ436" s="80"/>
      <c r="AK436" s="166">
        <f t="shared" si="299"/>
        <v>0</v>
      </c>
      <c r="AL436" s="80"/>
      <c r="AM436" s="186"/>
      <c r="AN436" s="725"/>
      <c r="AO436" s="15"/>
      <c r="AP436" s="25"/>
      <c r="AQ436" s="683"/>
      <c r="AT436" s="1"/>
    </row>
    <row r="437" spans="1:46" s="44" customFormat="1" ht="18" customHeight="1">
      <c r="A437" s="1">
        <v>2</v>
      </c>
      <c r="B437" s="337" t="str">
        <f t="shared" ref="B437:B438" si="328">B436</f>
        <v>区西部</v>
      </c>
      <c r="C437" s="437" t="str">
        <f t="shared" ref="C437:C438" si="329">C436</f>
        <v>新宿区</v>
      </c>
      <c r="D437" s="297"/>
      <c r="E437" s="573"/>
      <c r="F437" s="361" t="s">
        <v>845</v>
      </c>
      <c r="G437" s="690"/>
      <c r="H437" s="109" t="s">
        <v>628</v>
      </c>
      <c r="I437" s="82"/>
      <c r="J437" s="82" t="s">
        <v>629</v>
      </c>
      <c r="K437" s="82"/>
      <c r="L437" s="82" t="s">
        <v>629</v>
      </c>
      <c r="M437" s="82" t="s">
        <v>629</v>
      </c>
      <c r="N437" s="82" t="s">
        <v>826</v>
      </c>
      <c r="O437" s="82"/>
      <c r="P437" s="82"/>
      <c r="Q437" s="82"/>
      <c r="R437" s="82" t="s">
        <v>635</v>
      </c>
      <c r="S437" s="82" t="s">
        <v>652</v>
      </c>
      <c r="T437" s="82" t="s">
        <v>629</v>
      </c>
      <c r="U437" s="82"/>
      <c r="V437" s="102"/>
      <c r="W437" s="146">
        <f>SUM(X437:AB437)</f>
        <v>520</v>
      </c>
      <c r="X437" s="145">
        <v>520</v>
      </c>
      <c r="Y437" s="145"/>
      <c r="Z437" s="69"/>
      <c r="AA437" s="69"/>
      <c r="AB437" s="207"/>
      <c r="AC437" s="324">
        <f t="shared" si="298"/>
        <v>520</v>
      </c>
      <c r="AD437" s="519">
        <v>6</v>
      </c>
      <c r="AE437" s="519">
        <v>416</v>
      </c>
      <c r="AF437" s="519">
        <v>78</v>
      </c>
      <c r="AG437" s="519">
        <v>20</v>
      </c>
      <c r="AH437" s="519"/>
      <c r="AI437" s="519"/>
      <c r="AJ437" s="601"/>
      <c r="AK437" s="160">
        <f t="shared" si="299"/>
        <v>92</v>
      </c>
      <c r="AL437" s="79">
        <v>50</v>
      </c>
      <c r="AM437" s="158">
        <v>42</v>
      </c>
      <c r="AN437" s="718"/>
      <c r="AO437" s="643"/>
      <c r="AP437" s="663"/>
      <c r="AQ437" s="683"/>
      <c r="AT437" s="1"/>
    </row>
    <row r="438" spans="1:46" s="44" customFormat="1" ht="18.600000000000001" customHeight="1" thickBot="1">
      <c r="A438" s="1">
        <v>3</v>
      </c>
      <c r="B438" s="337" t="str">
        <f t="shared" si="328"/>
        <v>区西部</v>
      </c>
      <c r="C438" s="437" t="str">
        <f t="shared" si="329"/>
        <v>新宿区</v>
      </c>
      <c r="D438" s="305"/>
      <c r="E438" s="632"/>
      <c r="F438" s="337" t="s">
        <v>839</v>
      </c>
      <c r="G438" s="689"/>
      <c r="H438" s="36" t="s">
        <v>628</v>
      </c>
      <c r="I438" s="37"/>
      <c r="J438" s="37" t="s">
        <v>629</v>
      </c>
      <c r="K438" s="37"/>
      <c r="L438" s="37" t="s">
        <v>629</v>
      </c>
      <c r="M438" s="37" t="s">
        <v>629</v>
      </c>
      <c r="N438" s="37" t="s">
        <v>826</v>
      </c>
      <c r="O438" s="37"/>
      <c r="P438" s="37"/>
      <c r="Q438" s="37"/>
      <c r="R438" s="37" t="s">
        <v>635</v>
      </c>
      <c r="S438" s="37" t="s">
        <v>652</v>
      </c>
      <c r="T438" s="37" t="s">
        <v>629</v>
      </c>
      <c r="U438" s="71"/>
      <c r="V438" s="123"/>
      <c r="W438" s="208"/>
      <c r="X438" s="75"/>
      <c r="Y438" s="75"/>
      <c r="Z438" s="76"/>
      <c r="AA438" s="76"/>
      <c r="AB438" s="209"/>
      <c r="AC438" s="325">
        <f t="shared" si="298"/>
        <v>520</v>
      </c>
      <c r="AD438" s="520">
        <v>6</v>
      </c>
      <c r="AE438" s="520">
        <v>416</v>
      </c>
      <c r="AF438" s="520">
        <v>78</v>
      </c>
      <c r="AG438" s="520">
        <v>20</v>
      </c>
      <c r="AH438" s="520" t="s">
        <v>3</v>
      </c>
      <c r="AI438" s="520" t="s">
        <v>3</v>
      </c>
      <c r="AJ438" s="520" t="s">
        <v>3</v>
      </c>
      <c r="AK438" s="161">
        <f t="shared" si="299"/>
        <v>0</v>
      </c>
      <c r="AL438" s="81"/>
      <c r="AM438" s="187"/>
      <c r="AN438" s="719"/>
      <c r="AO438" s="643"/>
      <c r="AP438" s="663"/>
      <c r="AQ438" s="683"/>
      <c r="AT438" s="1"/>
    </row>
    <row r="439" spans="1:46" s="44" customFormat="1" ht="18" customHeight="1">
      <c r="A439" s="1">
        <v>1</v>
      </c>
      <c r="B439" s="309" t="s">
        <v>133</v>
      </c>
      <c r="C439" s="310" t="s">
        <v>134</v>
      </c>
      <c r="D439" s="567"/>
      <c r="E439" s="567" t="s">
        <v>951</v>
      </c>
      <c r="F439" s="733" t="s">
        <v>135</v>
      </c>
      <c r="G439" s="691">
        <v>11301225</v>
      </c>
      <c r="H439" s="221"/>
      <c r="I439" s="73"/>
      <c r="J439" s="73"/>
      <c r="K439" s="73"/>
      <c r="L439" s="73"/>
      <c r="M439" s="73"/>
      <c r="N439" s="73"/>
      <c r="O439" s="73"/>
      <c r="P439" s="73"/>
      <c r="Q439" s="73"/>
      <c r="R439" s="73"/>
      <c r="S439" s="73"/>
      <c r="T439" s="73"/>
      <c r="U439" s="73"/>
      <c r="V439" s="222"/>
      <c r="W439" s="193"/>
      <c r="X439" s="74"/>
      <c r="Y439" s="74"/>
      <c r="Z439" s="74"/>
      <c r="AA439" s="74"/>
      <c r="AB439" s="194"/>
      <c r="AC439" s="323">
        <f t="shared" si="298"/>
        <v>99</v>
      </c>
      <c r="AD439" s="64"/>
      <c r="AE439" s="64">
        <v>59</v>
      </c>
      <c r="AF439" s="64">
        <v>40</v>
      </c>
      <c r="AG439" s="64"/>
      <c r="AH439" s="64"/>
      <c r="AI439" s="80"/>
      <c r="AJ439" s="80"/>
      <c r="AK439" s="166">
        <f t="shared" si="299"/>
        <v>0</v>
      </c>
      <c r="AL439" s="80"/>
      <c r="AM439" s="186"/>
      <c r="AN439" s="753" t="s">
        <v>1244</v>
      </c>
      <c r="AO439" s="15"/>
      <c r="AP439" s="25"/>
      <c r="AQ439" s="683"/>
      <c r="AR439" s="44">
        <v>2</v>
      </c>
      <c r="AT439" s="1"/>
    </row>
    <row r="440" spans="1:46" s="44" customFormat="1" ht="18.600000000000001" customHeight="1">
      <c r="A440" s="1">
        <v>2</v>
      </c>
      <c r="B440" s="337" t="str">
        <f t="shared" ref="B440:B441" si="330">B439</f>
        <v>区西部</v>
      </c>
      <c r="C440" s="437" t="str">
        <f t="shared" ref="C440:C441" si="331">C439</f>
        <v>新宿区</v>
      </c>
      <c r="D440" s="297"/>
      <c r="E440" s="573"/>
      <c r="F440" s="361" t="s">
        <v>135</v>
      </c>
      <c r="G440" s="690"/>
      <c r="H440" s="109"/>
      <c r="I440" s="82"/>
      <c r="J440" s="82"/>
      <c r="K440" s="82"/>
      <c r="L440" s="82" t="s">
        <v>629</v>
      </c>
      <c r="M440" s="82" t="s">
        <v>629</v>
      </c>
      <c r="N440" s="82" t="s">
        <v>630</v>
      </c>
      <c r="O440" s="82"/>
      <c r="P440" s="82"/>
      <c r="Q440" s="82"/>
      <c r="R440" s="82"/>
      <c r="S440" s="82" t="s">
        <v>652</v>
      </c>
      <c r="T440" s="82"/>
      <c r="U440" s="82"/>
      <c r="V440" s="102"/>
      <c r="W440" s="146">
        <f>SUM(X440:AB440)</f>
        <v>99</v>
      </c>
      <c r="X440" s="145">
        <v>99</v>
      </c>
      <c r="Y440" s="145"/>
      <c r="Z440" s="69"/>
      <c r="AA440" s="69"/>
      <c r="AB440" s="207"/>
      <c r="AC440" s="324">
        <f t="shared" si="298"/>
        <v>99</v>
      </c>
      <c r="AD440" s="519"/>
      <c r="AE440" s="519">
        <v>59</v>
      </c>
      <c r="AF440" s="519">
        <v>40</v>
      </c>
      <c r="AG440" s="519"/>
      <c r="AH440" s="519"/>
      <c r="AI440" s="519"/>
      <c r="AJ440" s="601"/>
      <c r="AK440" s="160">
        <f t="shared" si="299"/>
        <v>0</v>
      </c>
      <c r="AL440" s="79" t="s">
        <v>3</v>
      </c>
      <c r="AM440" s="158" t="s">
        <v>3</v>
      </c>
      <c r="AN440" s="754"/>
      <c r="AO440" s="643"/>
      <c r="AP440" s="663"/>
      <c r="AQ440" s="683"/>
      <c r="AT440" s="1"/>
    </row>
    <row r="441" spans="1:46" s="44" customFormat="1" ht="18" customHeight="1" thickBot="1">
      <c r="A441" s="1">
        <v>3</v>
      </c>
      <c r="B441" s="337" t="str">
        <f t="shared" si="330"/>
        <v>区西部</v>
      </c>
      <c r="C441" s="437" t="str">
        <f t="shared" si="331"/>
        <v>新宿区</v>
      </c>
      <c r="D441" s="305"/>
      <c r="E441" s="632"/>
      <c r="F441" s="337" t="s">
        <v>135</v>
      </c>
      <c r="G441" s="689"/>
      <c r="H441" s="121"/>
      <c r="I441" s="71"/>
      <c r="J441" s="71"/>
      <c r="K441" s="71"/>
      <c r="L441" s="37" t="s">
        <v>629</v>
      </c>
      <c r="M441" s="37" t="s">
        <v>629</v>
      </c>
      <c r="N441" s="37" t="s">
        <v>630</v>
      </c>
      <c r="O441" s="37"/>
      <c r="P441" s="37"/>
      <c r="Q441" s="37"/>
      <c r="R441" s="37"/>
      <c r="S441" s="37" t="s">
        <v>652</v>
      </c>
      <c r="T441" s="71"/>
      <c r="U441" s="71"/>
      <c r="V441" s="123"/>
      <c r="W441" s="208"/>
      <c r="X441" s="75"/>
      <c r="Y441" s="75"/>
      <c r="Z441" s="76"/>
      <c r="AA441" s="76"/>
      <c r="AB441" s="209"/>
      <c r="AC441" s="325">
        <f t="shared" si="298"/>
        <v>99</v>
      </c>
      <c r="AD441" s="520"/>
      <c r="AE441" s="520">
        <v>39</v>
      </c>
      <c r="AF441" s="520">
        <v>60</v>
      </c>
      <c r="AG441" s="520" t="s">
        <v>3</v>
      </c>
      <c r="AH441" s="520" t="s">
        <v>3</v>
      </c>
      <c r="AI441" s="520" t="s">
        <v>3</v>
      </c>
      <c r="AJ441" s="520" t="s">
        <v>3</v>
      </c>
      <c r="AK441" s="161">
        <f t="shared" si="299"/>
        <v>0</v>
      </c>
      <c r="AL441" s="81"/>
      <c r="AM441" s="187"/>
      <c r="AN441" s="755"/>
      <c r="AO441" s="643"/>
      <c r="AP441" s="663"/>
      <c r="AQ441" s="683"/>
      <c r="AT441" s="1"/>
    </row>
    <row r="442" spans="1:46" s="44" customFormat="1" ht="18.600000000000001" customHeight="1">
      <c r="A442" s="1">
        <v>1</v>
      </c>
      <c r="B442" s="309" t="s">
        <v>133</v>
      </c>
      <c r="C442" s="310" t="s">
        <v>134</v>
      </c>
      <c r="D442" s="567"/>
      <c r="E442" s="567"/>
      <c r="F442" s="368" t="s">
        <v>611</v>
      </c>
      <c r="G442" s="691"/>
      <c r="H442" s="221"/>
      <c r="I442" s="73"/>
      <c r="J442" s="73"/>
      <c r="K442" s="73"/>
      <c r="L442" s="73"/>
      <c r="M442" s="73"/>
      <c r="N442" s="73"/>
      <c r="O442" s="73"/>
      <c r="P442" s="73"/>
      <c r="Q442" s="73"/>
      <c r="R442" s="73"/>
      <c r="S442" s="73"/>
      <c r="T442" s="73"/>
      <c r="U442" s="73"/>
      <c r="V442" s="222"/>
      <c r="W442" s="193"/>
      <c r="X442" s="74"/>
      <c r="Y442" s="74"/>
      <c r="Z442" s="74"/>
      <c r="AA442" s="74"/>
      <c r="AB442" s="194"/>
      <c r="AC442" s="323">
        <f t="shared" si="298"/>
        <v>0</v>
      </c>
      <c r="AD442" s="606"/>
      <c r="AE442" s="606"/>
      <c r="AF442" s="606"/>
      <c r="AG442" s="606"/>
      <c r="AH442" s="606"/>
      <c r="AI442" s="607"/>
      <c r="AJ442" s="607"/>
      <c r="AK442" s="166">
        <f t="shared" si="299"/>
        <v>0</v>
      </c>
      <c r="AL442" s="80"/>
      <c r="AM442" s="186"/>
      <c r="AN442" s="725"/>
      <c r="AO442" s="15"/>
      <c r="AP442" s="25"/>
      <c r="AQ442" s="683"/>
      <c r="AT442" s="1"/>
    </row>
    <row r="443" spans="1:46" s="44" customFormat="1" ht="18" customHeight="1">
      <c r="A443" s="1">
        <v>2</v>
      </c>
      <c r="B443" s="337" t="str">
        <f t="shared" ref="B443:B444" si="332">B442</f>
        <v>区西部</v>
      </c>
      <c r="C443" s="437" t="str">
        <f t="shared" ref="C443:C444" si="333">C442</f>
        <v>新宿区</v>
      </c>
      <c r="D443" s="297"/>
      <c r="E443" s="573"/>
      <c r="F443" s="361" t="s">
        <v>611</v>
      </c>
      <c r="G443" s="690"/>
      <c r="H443" s="109"/>
      <c r="I443" s="82"/>
      <c r="J443" s="82"/>
      <c r="K443" s="82"/>
      <c r="L443" s="82"/>
      <c r="M443" s="82"/>
      <c r="N443" s="82"/>
      <c r="O443" s="82"/>
      <c r="P443" s="82"/>
      <c r="Q443" s="82"/>
      <c r="R443" s="82"/>
      <c r="S443" s="82"/>
      <c r="T443" s="82"/>
      <c r="U443" s="82"/>
      <c r="V443" s="102"/>
      <c r="W443" s="146">
        <f>SUM(X443:AB443)</f>
        <v>50</v>
      </c>
      <c r="X443" s="145">
        <v>50</v>
      </c>
      <c r="Y443" s="145"/>
      <c r="Z443" s="69"/>
      <c r="AA443" s="69"/>
      <c r="AB443" s="207"/>
      <c r="AC443" s="324">
        <f t="shared" si="298"/>
        <v>0</v>
      </c>
      <c r="AD443" s="519"/>
      <c r="AE443" s="519"/>
      <c r="AF443" s="519"/>
      <c r="AG443" s="519"/>
      <c r="AH443" s="519"/>
      <c r="AI443" s="519"/>
      <c r="AJ443" s="601"/>
      <c r="AK443" s="160">
        <f t="shared" si="299"/>
        <v>0</v>
      </c>
      <c r="AL443" s="79" t="s">
        <v>3</v>
      </c>
      <c r="AM443" s="158" t="s">
        <v>3</v>
      </c>
      <c r="AN443" s="718"/>
      <c r="AO443" s="643"/>
      <c r="AP443" s="663"/>
      <c r="AQ443" s="683"/>
      <c r="AT443" s="1"/>
    </row>
    <row r="444" spans="1:46" s="44" customFormat="1" ht="18.600000000000001" customHeight="1" thickBot="1">
      <c r="A444" s="1">
        <v>3</v>
      </c>
      <c r="B444" s="337" t="str">
        <f t="shared" si="332"/>
        <v>区西部</v>
      </c>
      <c r="C444" s="437" t="str">
        <f t="shared" si="333"/>
        <v>新宿区</v>
      </c>
      <c r="D444" s="305"/>
      <c r="E444" s="632"/>
      <c r="F444" s="337" t="s">
        <v>611</v>
      </c>
      <c r="G444" s="689"/>
      <c r="H444" s="121"/>
      <c r="I444" s="71"/>
      <c r="J444" s="71"/>
      <c r="K444" s="71"/>
      <c r="L444" s="71"/>
      <c r="M444" s="71"/>
      <c r="N444" s="71"/>
      <c r="O444" s="71"/>
      <c r="P444" s="71"/>
      <c r="Q444" s="71"/>
      <c r="R444" s="71"/>
      <c r="S444" s="71"/>
      <c r="T444" s="71"/>
      <c r="U444" s="71"/>
      <c r="V444" s="123"/>
      <c r="W444" s="208"/>
      <c r="X444" s="75"/>
      <c r="Y444" s="75"/>
      <c r="Z444" s="76"/>
      <c r="AA444" s="76"/>
      <c r="AB444" s="209"/>
      <c r="AC444" s="325">
        <f t="shared" si="298"/>
        <v>0</v>
      </c>
      <c r="AD444" s="520"/>
      <c r="AE444" s="520" t="s">
        <v>3</v>
      </c>
      <c r="AF444" s="520" t="s">
        <v>3</v>
      </c>
      <c r="AG444" s="520" t="s">
        <v>3</v>
      </c>
      <c r="AH444" s="520" t="s">
        <v>3</v>
      </c>
      <c r="AI444" s="520" t="s">
        <v>3</v>
      </c>
      <c r="AJ444" s="520" t="s">
        <v>3</v>
      </c>
      <c r="AK444" s="161">
        <f t="shared" si="299"/>
        <v>0</v>
      </c>
      <c r="AL444" s="81"/>
      <c r="AM444" s="187"/>
      <c r="AN444" s="719"/>
      <c r="AO444" s="643"/>
      <c r="AP444" s="663"/>
      <c r="AQ444" s="683"/>
      <c r="AT444" s="1"/>
    </row>
    <row r="445" spans="1:46" s="44" customFormat="1" ht="18" customHeight="1">
      <c r="A445" s="1">
        <v>1</v>
      </c>
      <c r="B445" s="309" t="s">
        <v>133</v>
      </c>
      <c r="C445" s="310" t="s">
        <v>134</v>
      </c>
      <c r="D445" s="567"/>
      <c r="E445" s="567" t="s">
        <v>788</v>
      </c>
      <c r="F445" s="445" t="s">
        <v>136</v>
      </c>
      <c r="G445" s="691">
        <v>11301227</v>
      </c>
      <c r="H445" s="221"/>
      <c r="I445" s="73"/>
      <c r="J445" s="73"/>
      <c r="K445" s="73"/>
      <c r="L445" s="73"/>
      <c r="M445" s="73"/>
      <c r="N445" s="73"/>
      <c r="O445" s="73"/>
      <c r="P445" s="73"/>
      <c r="Q445" s="73"/>
      <c r="R445" s="73"/>
      <c r="S445" s="73"/>
      <c r="T445" s="73"/>
      <c r="U445" s="73"/>
      <c r="V445" s="222"/>
      <c r="W445" s="193"/>
      <c r="X445" s="74"/>
      <c r="Y445" s="74"/>
      <c r="Z445" s="74"/>
      <c r="AA445" s="74"/>
      <c r="AB445" s="194"/>
      <c r="AC445" s="323">
        <f t="shared" si="298"/>
        <v>39</v>
      </c>
      <c r="AD445" s="64"/>
      <c r="AE445" s="64">
        <v>39</v>
      </c>
      <c r="AF445" s="64"/>
      <c r="AG445" s="64"/>
      <c r="AH445" s="64"/>
      <c r="AI445" s="80"/>
      <c r="AJ445" s="80"/>
      <c r="AK445" s="166">
        <f t="shared" si="299"/>
        <v>0</v>
      </c>
      <c r="AL445" s="80"/>
      <c r="AM445" s="186"/>
      <c r="AN445" s="725"/>
      <c r="AO445" s="15"/>
      <c r="AP445" s="25"/>
      <c r="AQ445" s="683"/>
      <c r="AT445" s="1"/>
    </row>
    <row r="446" spans="1:46" s="44" customFormat="1" ht="18.600000000000001" customHeight="1">
      <c r="A446" s="1">
        <v>2</v>
      </c>
      <c r="B446" s="337" t="str">
        <f t="shared" ref="B446:B447" si="334">B445</f>
        <v>区西部</v>
      </c>
      <c r="C446" s="437" t="str">
        <f t="shared" ref="C446:C447" si="335">C445</f>
        <v>新宿区</v>
      </c>
      <c r="D446" s="297"/>
      <c r="E446" s="573"/>
      <c r="F446" s="361" t="s">
        <v>136</v>
      </c>
      <c r="G446" s="690"/>
      <c r="H446" s="109"/>
      <c r="I446" s="82"/>
      <c r="J446" s="82"/>
      <c r="K446" s="82"/>
      <c r="L446" s="82"/>
      <c r="M446" s="82" t="s">
        <v>629</v>
      </c>
      <c r="N446" s="82"/>
      <c r="O446" s="82"/>
      <c r="P446" s="82"/>
      <c r="Q446" s="82"/>
      <c r="R446" s="82"/>
      <c r="S446" s="82"/>
      <c r="T446" s="82"/>
      <c r="U446" s="82"/>
      <c r="V446" s="102"/>
      <c r="W446" s="146">
        <f>SUM(X446:AB446)</f>
        <v>39</v>
      </c>
      <c r="X446" s="145">
        <v>39</v>
      </c>
      <c r="Y446" s="145"/>
      <c r="Z446" s="69"/>
      <c r="AA446" s="69"/>
      <c r="AB446" s="207"/>
      <c r="AC446" s="324">
        <f t="shared" si="298"/>
        <v>39</v>
      </c>
      <c r="AD446" s="519"/>
      <c r="AE446" s="519">
        <v>39</v>
      </c>
      <c r="AF446" s="519"/>
      <c r="AG446" s="519"/>
      <c r="AH446" s="519"/>
      <c r="AI446" s="519"/>
      <c r="AJ446" s="601"/>
      <c r="AK446" s="160">
        <f t="shared" si="299"/>
        <v>0</v>
      </c>
      <c r="AL446" s="79" t="s">
        <v>3</v>
      </c>
      <c r="AM446" s="158" t="s">
        <v>3</v>
      </c>
      <c r="AN446" s="718"/>
      <c r="AO446" s="643"/>
      <c r="AP446" s="663"/>
      <c r="AQ446" s="683"/>
      <c r="AT446" s="1"/>
    </row>
    <row r="447" spans="1:46" s="44" customFormat="1" ht="18" customHeight="1" thickBot="1">
      <c r="A447" s="1">
        <v>3</v>
      </c>
      <c r="B447" s="337" t="str">
        <f t="shared" si="334"/>
        <v>区西部</v>
      </c>
      <c r="C447" s="437" t="str">
        <f t="shared" si="335"/>
        <v>新宿区</v>
      </c>
      <c r="D447" s="305"/>
      <c r="E447" s="632"/>
      <c r="F447" s="337" t="s">
        <v>136</v>
      </c>
      <c r="G447" s="689"/>
      <c r="H447" s="121"/>
      <c r="I447" s="71"/>
      <c r="J447" s="71"/>
      <c r="K447" s="71"/>
      <c r="L447" s="71"/>
      <c r="M447" s="37" t="s">
        <v>629</v>
      </c>
      <c r="N447" s="71"/>
      <c r="O447" s="71"/>
      <c r="P447" s="71"/>
      <c r="Q447" s="71"/>
      <c r="R447" s="71"/>
      <c r="S447" s="71"/>
      <c r="T447" s="71"/>
      <c r="U447" s="71"/>
      <c r="V447" s="123"/>
      <c r="W447" s="208"/>
      <c r="X447" s="75"/>
      <c r="Y447" s="75"/>
      <c r="Z447" s="76"/>
      <c r="AA447" s="76"/>
      <c r="AB447" s="209"/>
      <c r="AC447" s="325">
        <f t="shared" si="298"/>
        <v>39</v>
      </c>
      <c r="AD447" s="520"/>
      <c r="AE447" s="520">
        <v>39</v>
      </c>
      <c r="AF447" s="520" t="s">
        <v>3</v>
      </c>
      <c r="AG447" s="520" t="s">
        <v>3</v>
      </c>
      <c r="AH447" s="520" t="s">
        <v>3</v>
      </c>
      <c r="AI447" s="520" t="s">
        <v>3</v>
      </c>
      <c r="AJ447" s="520" t="s">
        <v>3</v>
      </c>
      <c r="AK447" s="161">
        <f t="shared" si="299"/>
        <v>0</v>
      </c>
      <c r="AL447" s="81"/>
      <c r="AM447" s="187"/>
      <c r="AN447" s="719"/>
      <c r="AO447" s="643"/>
      <c r="AP447" s="663"/>
      <c r="AQ447" s="683"/>
      <c r="AT447" s="1"/>
    </row>
    <row r="448" spans="1:46" s="44" customFormat="1" ht="18.600000000000001" customHeight="1">
      <c r="A448" s="1">
        <v>1</v>
      </c>
      <c r="B448" s="309" t="s">
        <v>133</v>
      </c>
      <c r="C448" s="310" t="s">
        <v>134</v>
      </c>
      <c r="D448" s="567" t="s">
        <v>687</v>
      </c>
      <c r="E448" s="567" t="s">
        <v>789</v>
      </c>
      <c r="F448" s="733" t="s">
        <v>1198</v>
      </c>
      <c r="G448" s="691">
        <v>11301228</v>
      </c>
      <c r="H448" s="221"/>
      <c r="I448" s="73"/>
      <c r="J448" s="73"/>
      <c r="K448" s="73"/>
      <c r="L448" s="73"/>
      <c r="M448" s="73"/>
      <c r="N448" s="73"/>
      <c r="O448" s="73"/>
      <c r="P448" s="73"/>
      <c r="Q448" s="73"/>
      <c r="R448" s="73"/>
      <c r="S448" s="73"/>
      <c r="T448" s="73"/>
      <c r="U448" s="73"/>
      <c r="V448" s="222"/>
      <c r="W448" s="193"/>
      <c r="X448" s="74"/>
      <c r="Y448" s="74"/>
      <c r="Z448" s="74"/>
      <c r="AA448" s="74"/>
      <c r="AB448" s="194"/>
      <c r="AC448" s="323">
        <f t="shared" si="298"/>
        <v>910</v>
      </c>
      <c r="AD448" s="64">
        <v>721</v>
      </c>
      <c r="AE448" s="64">
        <v>189</v>
      </c>
      <c r="AF448" s="64"/>
      <c r="AG448" s="64"/>
      <c r="AH448" s="64"/>
      <c r="AI448" s="80"/>
      <c r="AJ448" s="80"/>
      <c r="AK448" s="166">
        <f t="shared" si="299"/>
        <v>0</v>
      </c>
      <c r="AL448" s="80"/>
      <c r="AM448" s="186"/>
      <c r="AN448" s="753" t="s">
        <v>1243</v>
      </c>
      <c r="AO448" s="15"/>
      <c r="AP448" s="25"/>
      <c r="AQ448" s="683"/>
      <c r="AR448" s="44">
        <v>2</v>
      </c>
      <c r="AT448" s="1"/>
    </row>
    <row r="449" spans="1:46" s="44" customFormat="1" ht="18" customHeight="1">
      <c r="A449" s="1">
        <v>2</v>
      </c>
      <c r="B449" s="337" t="str">
        <f t="shared" ref="B449:B450" si="336">B448</f>
        <v>区西部</v>
      </c>
      <c r="C449" s="437" t="str">
        <f t="shared" ref="C449:C450" si="337">C448</f>
        <v>新宿区</v>
      </c>
      <c r="D449" s="297"/>
      <c r="E449" s="573"/>
      <c r="F449" s="361" t="s">
        <v>137</v>
      </c>
      <c r="G449" s="690"/>
      <c r="H449" s="109" t="s">
        <v>639</v>
      </c>
      <c r="I449" s="82" t="s">
        <v>629</v>
      </c>
      <c r="J449" s="82"/>
      <c r="K449" s="82"/>
      <c r="L449" s="82" t="s">
        <v>629</v>
      </c>
      <c r="M449" s="82" t="s">
        <v>629</v>
      </c>
      <c r="N449" s="82" t="s">
        <v>634</v>
      </c>
      <c r="O449" s="82" t="s">
        <v>629</v>
      </c>
      <c r="P449" s="82" t="s">
        <v>636</v>
      </c>
      <c r="Q449" s="82" t="s">
        <v>936</v>
      </c>
      <c r="R449" s="82" t="s">
        <v>921</v>
      </c>
      <c r="S449" s="82" t="s">
        <v>652</v>
      </c>
      <c r="T449" s="82" t="s">
        <v>629</v>
      </c>
      <c r="U449" s="82"/>
      <c r="V449" s="102"/>
      <c r="W449" s="146">
        <f>SUM(X449:AB449)</f>
        <v>950</v>
      </c>
      <c r="X449" s="145">
        <v>934</v>
      </c>
      <c r="Y449" s="145"/>
      <c r="Z449" s="69">
        <v>16</v>
      </c>
      <c r="AA449" s="69"/>
      <c r="AB449" s="207"/>
      <c r="AC449" s="324">
        <f t="shared" si="298"/>
        <v>934</v>
      </c>
      <c r="AD449" s="519">
        <v>722</v>
      </c>
      <c r="AE449" s="519">
        <v>212</v>
      </c>
      <c r="AF449" s="519"/>
      <c r="AG449" s="519"/>
      <c r="AH449" s="519"/>
      <c r="AI449" s="519"/>
      <c r="AJ449" s="601"/>
      <c r="AK449" s="160">
        <f t="shared" si="299"/>
        <v>8</v>
      </c>
      <c r="AL449" s="79">
        <v>8</v>
      </c>
      <c r="AM449" s="158"/>
      <c r="AN449" s="754"/>
      <c r="AO449" s="643"/>
      <c r="AP449" s="663"/>
      <c r="AQ449" s="683"/>
      <c r="AT449" s="1"/>
    </row>
    <row r="450" spans="1:46" s="44" customFormat="1" ht="18.600000000000001" customHeight="1" thickBot="1">
      <c r="A450" s="1">
        <v>3</v>
      </c>
      <c r="B450" s="337" t="str">
        <f t="shared" si="336"/>
        <v>区西部</v>
      </c>
      <c r="C450" s="437" t="str">
        <f t="shared" si="337"/>
        <v>新宿区</v>
      </c>
      <c r="D450" s="305"/>
      <c r="E450" s="632"/>
      <c r="F450" s="337" t="s">
        <v>137</v>
      </c>
      <c r="G450" s="689"/>
      <c r="H450" s="36" t="s">
        <v>639</v>
      </c>
      <c r="I450" s="37" t="s">
        <v>629</v>
      </c>
      <c r="J450" s="37"/>
      <c r="K450" s="37" t="s">
        <v>629</v>
      </c>
      <c r="L450" s="37" t="s">
        <v>629</v>
      </c>
      <c r="M450" s="37" t="s">
        <v>629</v>
      </c>
      <c r="N450" s="37" t="s">
        <v>634</v>
      </c>
      <c r="O450" s="37" t="s">
        <v>629</v>
      </c>
      <c r="P450" s="37" t="s">
        <v>636</v>
      </c>
      <c r="Q450" s="37" t="s">
        <v>936</v>
      </c>
      <c r="R450" s="37" t="s">
        <v>921</v>
      </c>
      <c r="S450" s="37" t="s">
        <v>652</v>
      </c>
      <c r="T450" s="37" t="s">
        <v>629</v>
      </c>
      <c r="U450" s="71"/>
      <c r="V450" s="123"/>
      <c r="W450" s="208"/>
      <c r="X450" s="75"/>
      <c r="Y450" s="75"/>
      <c r="Z450" s="76"/>
      <c r="AA450" s="76"/>
      <c r="AB450" s="209"/>
      <c r="AC450" s="325">
        <f t="shared" si="298"/>
        <v>934</v>
      </c>
      <c r="AD450" s="520">
        <v>722</v>
      </c>
      <c r="AE450" s="520">
        <v>212</v>
      </c>
      <c r="AF450" s="520"/>
      <c r="AG450" s="520" t="s">
        <v>3</v>
      </c>
      <c r="AH450" s="520" t="s">
        <v>3</v>
      </c>
      <c r="AI450" s="520" t="s">
        <v>3</v>
      </c>
      <c r="AJ450" s="520" t="s">
        <v>3</v>
      </c>
      <c r="AK450" s="161">
        <f t="shared" si="299"/>
        <v>0</v>
      </c>
      <c r="AL450" s="81"/>
      <c r="AM450" s="187"/>
      <c r="AN450" s="755"/>
      <c r="AO450" s="643"/>
      <c r="AP450" s="663"/>
      <c r="AQ450" s="683"/>
      <c r="AT450" s="1"/>
    </row>
    <row r="451" spans="1:46" s="44" customFormat="1" ht="18" customHeight="1">
      <c r="A451" s="1">
        <v>1</v>
      </c>
      <c r="B451" s="309" t="s">
        <v>133</v>
      </c>
      <c r="C451" s="310" t="s">
        <v>134</v>
      </c>
      <c r="D451" s="567"/>
      <c r="E451" s="567" t="s">
        <v>980</v>
      </c>
      <c r="F451" s="445" t="s">
        <v>138</v>
      </c>
      <c r="G451" s="691">
        <v>11301229</v>
      </c>
      <c r="H451" s="221"/>
      <c r="I451" s="73"/>
      <c r="J451" s="73"/>
      <c r="K451" s="73"/>
      <c r="L451" s="73"/>
      <c r="M451" s="73"/>
      <c r="N451" s="73"/>
      <c r="O451" s="73"/>
      <c r="P451" s="73"/>
      <c r="Q451" s="73"/>
      <c r="R451" s="73"/>
      <c r="S451" s="73"/>
      <c r="T451" s="73"/>
      <c r="U451" s="73"/>
      <c r="V451" s="222"/>
      <c r="W451" s="193"/>
      <c r="X451" s="74"/>
      <c r="Y451" s="74"/>
      <c r="Z451" s="74"/>
      <c r="AA451" s="74"/>
      <c r="AB451" s="194"/>
      <c r="AC451" s="323">
        <f t="shared" si="298"/>
        <v>100</v>
      </c>
      <c r="AD451" s="64"/>
      <c r="AE451" s="64">
        <v>100</v>
      </c>
      <c r="AF451" s="64"/>
      <c r="AG451" s="64"/>
      <c r="AH451" s="64"/>
      <c r="AI451" s="80"/>
      <c r="AJ451" s="80"/>
      <c r="AK451" s="166">
        <f t="shared" si="299"/>
        <v>0</v>
      </c>
      <c r="AL451" s="80"/>
      <c r="AM451" s="186"/>
      <c r="AN451" s="725"/>
      <c r="AO451" s="15"/>
      <c r="AP451" s="25"/>
      <c r="AQ451" s="683"/>
      <c r="AT451" s="1"/>
    </row>
    <row r="452" spans="1:46" s="44" customFormat="1" ht="18.600000000000001" customHeight="1">
      <c r="A452" s="1">
        <v>2</v>
      </c>
      <c r="B452" s="337" t="str">
        <f t="shared" ref="B452:B453" si="338">B451</f>
        <v>区西部</v>
      </c>
      <c r="C452" s="437" t="str">
        <f t="shared" ref="C452:C453" si="339">C451</f>
        <v>新宿区</v>
      </c>
      <c r="D452" s="297"/>
      <c r="E452" s="573"/>
      <c r="F452" s="361" t="s">
        <v>138</v>
      </c>
      <c r="G452" s="690"/>
      <c r="H452" s="109"/>
      <c r="I452" s="82"/>
      <c r="J452" s="82"/>
      <c r="K452" s="82"/>
      <c r="L452" s="82" t="s">
        <v>629</v>
      </c>
      <c r="M452" s="82" t="s">
        <v>629</v>
      </c>
      <c r="N452" s="82" t="s">
        <v>630</v>
      </c>
      <c r="O452" s="82"/>
      <c r="P452" s="82"/>
      <c r="Q452" s="82"/>
      <c r="R452" s="82"/>
      <c r="S452" s="82" t="s">
        <v>652</v>
      </c>
      <c r="T452" s="82"/>
      <c r="U452" s="82"/>
      <c r="V452" s="102"/>
      <c r="W452" s="146">
        <f>SUM(X452:AB452)</f>
        <v>100</v>
      </c>
      <c r="X452" s="145">
        <v>100</v>
      </c>
      <c r="Y452" s="145"/>
      <c r="Z452" s="69"/>
      <c r="AA452" s="69"/>
      <c r="AB452" s="207"/>
      <c r="AC452" s="324">
        <f t="shared" si="298"/>
        <v>100</v>
      </c>
      <c r="AD452" s="519"/>
      <c r="AE452" s="519">
        <v>100</v>
      </c>
      <c r="AF452" s="519"/>
      <c r="AG452" s="519"/>
      <c r="AH452" s="519"/>
      <c r="AI452" s="519"/>
      <c r="AJ452" s="601"/>
      <c r="AK452" s="160">
        <f t="shared" si="299"/>
        <v>0</v>
      </c>
      <c r="AL452" s="79" t="s">
        <v>3</v>
      </c>
      <c r="AM452" s="158" t="s">
        <v>3</v>
      </c>
      <c r="AN452" s="718"/>
      <c r="AO452" s="643"/>
      <c r="AP452" s="663"/>
      <c r="AQ452" s="683"/>
      <c r="AT452" s="1"/>
    </row>
    <row r="453" spans="1:46" s="44" customFormat="1" ht="18" customHeight="1" thickBot="1">
      <c r="A453" s="1">
        <v>3</v>
      </c>
      <c r="B453" s="337" t="str">
        <f t="shared" si="338"/>
        <v>区西部</v>
      </c>
      <c r="C453" s="437" t="str">
        <f t="shared" si="339"/>
        <v>新宿区</v>
      </c>
      <c r="D453" s="305"/>
      <c r="E453" s="632"/>
      <c r="F453" s="337" t="s">
        <v>138</v>
      </c>
      <c r="G453" s="689"/>
      <c r="H453" s="121"/>
      <c r="I453" s="71"/>
      <c r="J453" s="71"/>
      <c r="K453" s="71"/>
      <c r="L453" s="37" t="s">
        <v>629</v>
      </c>
      <c r="M453" s="37" t="s">
        <v>629</v>
      </c>
      <c r="N453" s="37" t="s">
        <v>630</v>
      </c>
      <c r="O453" s="37"/>
      <c r="P453" s="37"/>
      <c r="Q453" s="37"/>
      <c r="R453" s="37"/>
      <c r="S453" s="37" t="s">
        <v>652</v>
      </c>
      <c r="T453" s="71"/>
      <c r="U453" s="71"/>
      <c r="V453" s="123"/>
      <c r="W453" s="208"/>
      <c r="X453" s="75"/>
      <c r="Y453" s="75"/>
      <c r="Z453" s="76"/>
      <c r="AA453" s="76"/>
      <c r="AB453" s="209"/>
      <c r="AC453" s="325">
        <f t="shared" si="298"/>
        <v>100</v>
      </c>
      <c r="AD453" s="520"/>
      <c r="AE453" s="520">
        <v>100</v>
      </c>
      <c r="AF453" s="520" t="s">
        <v>3</v>
      </c>
      <c r="AG453" s="520" t="s">
        <v>3</v>
      </c>
      <c r="AH453" s="520" t="s">
        <v>3</v>
      </c>
      <c r="AI453" s="520" t="s">
        <v>3</v>
      </c>
      <c r="AJ453" s="520" t="s">
        <v>3</v>
      </c>
      <c r="AK453" s="161">
        <f t="shared" si="299"/>
        <v>0</v>
      </c>
      <c r="AL453" s="81"/>
      <c r="AM453" s="187"/>
      <c r="AN453" s="719"/>
      <c r="AO453" s="643"/>
      <c r="AP453" s="663"/>
      <c r="AQ453" s="683"/>
      <c r="AT453" s="1"/>
    </row>
    <row r="454" spans="1:46" s="44" customFormat="1" ht="18.600000000000001" customHeight="1">
      <c r="A454" s="1">
        <v>1</v>
      </c>
      <c r="B454" s="309" t="s">
        <v>133</v>
      </c>
      <c r="C454" s="310" t="s">
        <v>134</v>
      </c>
      <c r="D454" s="567" t="s">
        <v>687</v>
      </c>
      <c r="E454" s="567" t="s">
        <v>1022</v>
      </c>
      <c r="F454" s="445" t="s">
        <v>1027</v>
      </c>
      <c r="G454" s="691">
        <v>11304014</v>
      </c>
      <c r="H454" s="221"/>
      <c r="I454" s="73"/>
      <c r="J454" s="73"/>
      <c r="K454" s="73"/>
      <c r="L454" s="73"/>
      <c r="M454" s="73"/>
      <c r="N454" s="73"/>
      <c r="O454" s="73"/>
      <c r="P454" s="73"/>
      <c r="Q454" s="73"/>
      <c r="R454" s="73"/>
      <c r="S454" s="73"/>
      <c r="T454" s="73"/>
      <c r="U454" s="73"/>
      <c r="V454" s="222"/>
      <c r="W454" s="193"/>
      <c r="X454" s="74"/>
      <c r="Y454" s="74"/>
      <c r="Z454" s="74"/>
      <c r="AA454" s="74"/>
      <c r="AB454" s="194"/>
      <c r="AC454" s="323">
        <f>SUM(AD454:AJ454)</f>
        <v>304</v>
      </c>
      <c r="AD454" s="64">
        <v>11</v>
      </c>
      <c r="AE454" s="64">
        <v>244</v>
      </c>
      <c r="AF454" s="64">
        <v>49</v>
      </c>
      <c r="AG454" s="64"/>
      <c r="AH454" s="64"/>
      <c r="AI454" s="80"/>
      <c r="AJ454" s="80"/>
      <c r="AK454" s="166">
        <f t="shared" si="299"/>
        <v>0</v>
      </c>
      <c r="AL454" s="80"/>
      <c r="AM454" s="186"/>
      <c r="AN454" s="725"/>
      <c r="AO454" s="15"/>
      <c r="AP454" s="25"/>
      <c r="AQ454" s="683"/>
      <c r="AT454" s="1"/>
    </row>
    <row r="455" spans="1:46" s="44" customFormat="1" ht="18" customHeight="1">
      <c r="A455" s="1">
        <v>2</v>
      </c>
      <c r="B455" s="337" t="str">
        <f t="shared" ref="B455:B456" si="340">B454</f>
        <v>区西部</v>
      </c>
      <c r="C455" s="437" t="str">
        <f t="shared" ref="C455:C456" si="341">C454</f>
        <v>新宿区</v>
      </c>
      <c r="D455" s="297"/>
      <c r="E455" s="573"/>
      <c r="F455" s="361" t="s">
        <v>1070</v>
      </c>
      <c r="G455" s="690"/>
      <c r="H455" s="109" t="s">
        <v>628</v>
      </c>
      <c r="I455" s="82"/>
      <c r="J455" s="82" t="s">
        <v>629</v>
      </c>
      <c r="K455" s="82"/>
      <c r="L455" s="82" t="s">
        <v>629</v>
      </c>
      <c r="M455" s="82" t="s">
        <v>629</v>
      </c>
      <c r="N455" s="82" t="s">
        <v>634</v>
      </c>
      <c r="O455" s="82"/>
      <c r="P455" s="82"/>
      <c r="Q455" s="82"/>
      <c r="R455" s="82"/>
      <c r="S455" s="82" t="s">
        <v>652</v>
      </c>
      <c r="T455" s="82"/>
      <c r="U455" s="82"/>
      <c r="V455" s="102" t="s">
        <v>629</v>
      </c>
      <c r="W455" s="146">
        <f>SUM(X455:AB455)</f>
        <v>304</v>
      </c>
      <c r="X455" s="145">
        <v>304</v>
      </c>
      <c r="Y455" s="145"/>
      <c r="Z455" s="69"/>
      <c r="AA455" s="69"/>
      <c r="AB455" s="207"/>
      <c r="AC455" s="752">
        <f t="shared" ref="AC455:AC456" si="342">SUM(AD455:AJ455)</f>
        <v>304</v>
      </c>
      <c r="AD455" s="519">
        <v>12</v>
      </c>
      <c r="AE455" s="519">
        <v>243</v>
      </c>
      <c r="AF455" s="519">
        <v>49</v>
      </c>
      <c r="AG455" s="519"/>
      <c r="AH455" s="519"/>
      <c r="AI455" s="519"/>
      <c r="AJ455" s="601"/>
      <c r="AK455" s="554">
        <f t="shared" si="299"/>
        <v>160</v>
      </c>
      <c r="AL455" s="543">
        <v>100</v>
      </c>
      <c r="AM455" s="553">
        <v>60</v>
      </c>
      <c r="AN455" s="718"/>
      <c r="AO455" s="643"/>
      <c r="AP455" s="663"/>
      <c r="AQ455" s="683"/>
      <c r="AT455" s="1"/>
    </row>
    <row r="456" spans="1:46" s="44" customFormat="1" ht="18.600000000000001" customHeight="1" thickBot="1">
      <c r="A456" s="1">
        <v>3</v>
      </c>
      <c r="B456" s="337" t="str">
        <f t="shared" si="340"/>
        <v>区西部</v>
      </c>
      <c r="C456" s="437" t="str">
        <f t="shared" si="341"/>
        <v>新宿区</v>
      </c>
      <c r="D456" s="305"/>
      <c r="E456" s="632"/>
      <c r="F456" s="337" t="s">
        <v>1071</v>
      </c>
      <c r="G456" s="689"/>
      <c r="H456" s="36" t="s">
        <v>628</v>
      </c>
      <c r="I456" s="37"/>
      <c r="J456" s="37" t="s">
        <v>629</v>
      </c>
      <c r="K456" s="37"/>
      <c r="L456" s="37" t="s">
        <v>629</v>
      </c>
      <c r="M456" s="37" t="s">
        <v>629</v>
      </c>
      <c r="N456" s="37" t="s">
        <v>634</v>
      </c>
      <c r="O456" s="37"/>
      <c r="P456" s="37"/>
      <c r="Q456" s="37"/>
      <c r="R456" s="37"/>
      <c r="S456" s="37" t="s">
        <v>652</v>
      </c>
      <c r="T456" s="71"/>
      <c r="U456" s="71"/>
      <c r="V456" s="102" t="s">
        <v>629</v>
      </c>
      <c r="W456" s="208"/>
      <c r="X456" s="75"/>
      <c r="Y456" s="75"/>
      <c r="Z456" s="76"/>
      <c r="AA456" s="76"/>
      <c r="AB456" s="209"/>
      <c r="AC456" s="329">
        <f t="shared" si="342"/>
        <v>304</v>
      </c>
      <c r="AD456" s="520">
        <v>12</v>
      </c>
      <c r="AE456" s="520">
        <v>243</v>
      </c>
      <c r="AF456" s="520">
        <v>49</v>
      </c>
      <c r="AG456" s="520" t="s">
        <v>3</v>
      </c>
      <c r="AH456" s="520" t="s">
        <v>3</v>
      </c>
      <c r="AI456" s="520" t="s">
        <v>3</v>
      </c>
      <c r="AJ456" s="520" t="s">
        <v>3</v>
      </c>
      <c r="AK456" s="161">
        <f t="shared" si="299"/>
        <v>0</v>
      </c>
      <c r="AL456" s="81"/>
      <c r="AM456" s="187"/>
      <c r="AN456" s="719"/>
      <c r="AO456" s="643"/>
      <c r="AP456" s="663"/>
      <c r="AQ456" s="683"/>
      <c r="AT456" s="1"/>
    </row>
    <row r="457" spans="1:46" s="44" customFormat="1" ht="18" customHeight="1">
      <c r="A457" s="1">
        <v>1</v>
      </c>
      <c r="B457" s="309" t="s">
        <v>133</v>
      </c>
      <c r="C457" s="310" t="s">
        <v>134</v>
      </c>
      <c r="D457" s="567"/>
      <c r="E457" s="567"/>
      <c r="F457" s="368" t="s">
        <v>139</v>
      </c>
      <c r="G457" s="691"/>
      <c r="H457" s="221"/>
      <c r="I457" s="73"/>
      <c r="J457" s="73"/>
      <c r="K457" s="73"/>
      <c r="L457" s="73"/>
      <c r="M457" s="73"/>
      <c r="N457" s="73"/>
      <c r="O457" s="73"/>
      <c r="P457" s="73"/>
      <c r="Q457" s="73"/>
      <c r="R457" s="73"/>
      <c r="S457" s="73"/>
      <c r="T457" s="73"/>
      <c r="U457" s="73"/>
      <c r="V457" s="222"/>
      <c r="W457" s="193"/>
      <c r="X457" s="74"/>
      <c r="Y457" s="74"/>
      <c r="Z457" s="74"/>
      <c r="AA457" s="74"/>
      <c r="AB457" s="194"/>
      <c r="AC457" s="323">
        <f t="shared" si="298"/>
        <v>0</v>
      </c>
      <c r="AD457" s="606"/>
      <c r="AE457" s="606"/>
      <c r="AF457" s="606"/>
      <c r="AG457" s="606"/>
      <c r="AH457" s="606"/>
      <c r="AI457" s="607"/>
      <c r="AJ457" s="607"/>
      <c r="AK457" s="166">
        <f t="shared" si="299"/>
        <v>0</v>
      </c>
      <c r="AL457" s="80"/>
      <c r="AM457" s="186"/>
      <c r="AN457" s="725"/>
      <c r="AO457" s="15"/>
      <c r="AP457" s="25"/>
      <c r="AQ457" s="683"/>
      <c r="AT457" s="1"/>
    </row>
    <row r="458" spans="1:46" s="44" customFormat="1" ht="18.600000000000001" customHeight="1">
      <c r="A458" s="1">
        <v>2</v>
      </c>
      <c r="B458" s="337" t="str">
        <f t="shared" ref="B458:B459" si="343">B457</f>
        <v>区西部</v>
      </c>
      <c r="C458" s="437" t="str">
        <f t="shared" ref="C458:C459" si="344">C457</f>
        <v>新宿区</v>
      </c>
      <c r="D458" s="297"/>
      <c r="E458" s="573"/>
      <c r="F458" s="361" t="s">
        <v>139</v>
      </c>
      <c r="G458" s="690"/>
      <c r="H458" s="109"/>
      <c r="I458" s="82"/>
      <c r="J458" s="82"/>
      <c r="K458" s="82"/>
      <c r="L458" s="82" t="s">
        <v>629</v>
      </c>
      <c r="M458" s="82" t="s">
        <v>629</v>
      </c>
      <c r="N458" s="82" t="s">
        <v>630</v>
      </c>
      <c r="O458" s="82"/>
      <c r="P458" s="82"/>
      <c r="Q458" s="82"/>
      <c r="R458" s="82"/>
      <c r="S458" s="82"/>
      <c r="T458" s="82"/>
      <c r="U458" s="82" t="s">
        <v>629</v>
      </c>
      <c r="V458" s="102"/>
      <c r="W458" s="146">
        <f>SUM(X458:AB458)</f>
        <v>67</v>
      </c>
      <c r="X458" s="145">
        <v>42</v>
      </c>
      <c r="Y458" s="145">
        <v>25</v>
      </c>
      <c r="Z458" s="69"/>
      <c r="AA458" s="69"/>
      <c r="AB458" s="207"/>
      <c r="AC458" s="324">
        <f t="shared" ref="AC458:AC521" si="345">SUM(AD458:AJ458)</f>
        <v>0</v>
      </c>
      <c r="AD458" s="519"/>
      <c r="AE458" s="519"/>
      <c r="AF458" s="519"/>
      <c r="AG458" s="519"/>
      <c r="AH458" s="519"/>
      <c r="AI458" s="519"/>
      <c r="AJ458" s="601"/>
      <c r="AK458" s="160">
        <f t="shared" si="299"/>
        <v>0</v>
      </c>
      <c r="AL458" s="79" t="s">
        <v>3</v>
      </c>
      <c r="AM458" s="158" t="s">
        <v>3</v>
      </c>
      <c r="AN458" s="718"/>
      <c r="AO458" s="643"/>
      <c r="AP458" s="663"/>
      <c r="AQ458" s="683"/>
      <c r="AT458" s="1"/>
    </row>
    <row r="459" spans="1:46" s="44" customFormat="1" ht="18" customHeight="1" thickBot="1">
      <c r="A459" s="1">
        <v>3</v>
      </c>
      <c r="B459" s="337" t="str">
        <f t="shared" si="343"/>
        <v>区西部</v>
      </c>
      <c r="C459" s="437" t="str">
        <f t="shared" si="344"/>
        <v>新宿区</v>
      </c>
      <c r="D459" s="305"/>
      <c r="E459" s="632"/>
      <c r="F459" s="337" t="s">
        <v>139</v>
      </c>
      <c r="G459" s="689"/>
      <c r="H459" s="121"/>
      <c r="I459" s="71"/>
      <c r="J459" s="71"/>
      <c r="K459" s="71"/>
      <c r="L459" s="37" t="s">
        <v>629</v>
      </c>
      <c r="M459" s="37" t="s">
        <v>629</v>
      </c>
      <c r="N459" s="37" t="s">
        <v>630</v>
      </c>
      <c r="O459" s="37"/>
      <c r="P459" s="37"/>
      <c r="Q459" s="37"/>
      <c r="R459" s="37"/>
      <c r="S459" s="37"/>
      <c r="T459" s="37"/>
      <c r="U459" s="37" t="s">
        <v>629</v>
      </c>
      <c r="V459" s="123"/>
      <c r="W459" s="208"/>
      <c r="X459" s="75"/>
      <c r="Y459" s="75"/>
      <c r="Z459" s="76"/>
      <c r="AA459" s="76"/>
      <c r="AB459" s="209"/>
      <c r="AC459" s="325">
        <f t="shared" si="345"/>
        <v>0</v>
      </c>
      <c r="AD459" s="520"/>
      <c r="AE459" s="520"/>
      <c r="AF459" s="520" t="s">
        <v>3</v>
      </c>
      <c r="AG459" s="520"/>
      <c r="AH459" s="520" t="s">
        <v>3</v>
      </c>
      <c r="AI459" s="520" t="s">
        <v>3</v>
      </c>
      <c r="AJ459" s="520" t="s">
        <v>3</v>
      </c>
      <c r="AK459" s="161">
        <f t="shared" ref="AK459:AK522" si="346">SUM(AL459:AM459)</f>
        <v>0</v>
      </c>
      <c r="AL459" s="81"/>
      <c r="AM459" s="187"/>
      <c r="AN459" s="719"/>
      <c r="AO459" s="643"/>
      <c r="AP459" s="663"/>
      <c r="AQ459" s="683"/>
      <c r="AT459" s="1"/>
    </row>
    <row r="460" spans="1:46" s="44" customFormat="1" ht="18.600000000000001" customHeight="1">
      <c r="A460" s="1">
        <v>1</v>
      </c>
      <c r="B460" s="309" t="s">
        <v>133</v>
      </c>
      <c r="C460" s="310" t="s">
        <v>134</v>
      </c>
      <c r="D460" s="567"/>
      <c r="E460" s="567" t="s">
        <v>790</v>
      </c>
      <c r="F460" s="445" t="s">
        <v>140</v>
      </c>
      <c r="G460" s="691">
        <v>11301232</v>
      </c>
      <c r="H460" s="221"/>
      <c r="I460" s="73"/>
      <c r="J460" s="73"/>
      <c r="K460" s="73"/>
      <c r="L460" s="73"/>
      <c r="M460" s="73"/>
      <c r="N460" s="73"/>
      <c r="O460" s="73"/>
      <c r="P460" s="73"/>
      <c r="Q460" s="73"/>
      <c r="R460" s="73"/>
      <c r="S460" s="73"/>
      <c r="T460" s="73"/>
      <c r="U460" s="73"/>
      <c r="V460" s="222"/>
      <c r="W460" s="193"/>
      <c r="X460" s="74"/>
      <c r="Y460" s="74"/>
      <c r="Z460" s="74"/>
      <c r="AA460" s="74"/>
      <c r="AB460" s="194"/>
      <c r="AC460" s="323">
        <f t="shared" si="345"/>
        <v>154</v>
      </c>
      <c r="AD460" s="64"/>
      <c r="AE460" s="64">
        <v>107</v>
      </c>
      <c r="AF460" s="64">
        <v>47</v>
      </c>
      <c r="AG460" s="64"/>
      <c r="AH460" s="64"/>
      <c r="AI460" s="80"/>
      <c r="AJ460" s="80"/>
      <c r="AK460" s="166">
        <f t="shared" si="346"/>
        <v>0</v>
      </c>
      <c r="AL460" s="80"/>
      <c r="AM460" s="186"/>
      <c r="AN460" s="725"/>
      <c r="AO460" s="15"/>
      <c r="AP460" s="25"/>
      <c r="AQ460" s="683"/>
      <c r="AT460" s="1"/>
    </row>
    <row r="461" spans="1:46" s="44" customFormat="1" ht="18" customHeight="1">
      <c r="A461" s="1">
        <v>2</v>
      </c>
      <c r="B461" s="337" t="str">
        <f t="shared" ref="B461:B462" si="347">B460</f>
        <v>区西部</v>
      </c>
      <c r="C461" s="437" t="str">
        <f t="shared" ref="C461:C462" si="348">C460</f>
        <v>新宿区</v>
      </c>
      <c r="D461" s="297"/>
      <c r="E461" s="573"/>
      <c r="F461" s="361" t="s">
        <v>140</v>
      </c>
      <c r="G461" s="690"/>
      <c r="H461" s="109" t="s">
        <v>628</v>
      </c>
      <c r="I461" s="82"/>
      <c r="J461" s="82"/>
      <c r="K461" s="82"/>
      <c r="L461" s="82" t="s">
        <v>629</v>
      </c>
      <c r="M461" s="82" t="s">
        <v>629</v>
      </c>
      <c r="N461" s="82" t="s">
        <v>916</v>
      </c>
      <c r="O461" s="82"/>
      <c r="P461" s="82"/>
      <c r="Q461" s="82"/>
      <c r="R461" s="82"/>
      <c r="S461" s="82"/>
      <c r="T461" s="82"/>
      <c r="U461" s="82"/>
      <c r="V461" s="102"/>
      <c r="W461" s="146">
        <f>SUM(X461:AB461)</f>
        <v>154</v>
      </c>
      <c r="X461" s="145">
        <v>154</v>
      </c>
      <c r="Y461" s="145"/>
      <c r="Z461" s="69"/>
      <c r="AA461" s="69"/>
      <c r="AB461" s="207"/>
      <c r="AC461" s="324">
        <f t="shared" si="345"/>
        <v>154</v>
      </c>
      <c r="AD461" s="519"/>
      <c r="AE461" s="519">
        <v>107</v>
      </c>
      <c r="AF461" s="519">
        <v>47</v>
      </c>
      <c r="AG461" s="519"/>
      <c r="AH461" s="519"/>
      <c r="AI461" s="519"/>
      <c r="AJ461" s="601"/>
      <c r="AK461" s="160">
        <f t="shared" si="346"/>
        <v>1</v>
      </c>
      <c r="AL461" s="79">
        <v>1</v>
      </c>
      <c r="AM461" s="158">
        <v>0</v>
      </c>
      <c r="AN461" s="718"/>
      <c r="AO461" s="643"/>
      <c r="AP461" s="663"/>
      <c r="AQ461" s="683"/>
      <c r="AT461" s="1"/>
    </row>
    <row r="462" spans="1:46" s="44" customFormat="1" ht="18.600000000000001" customHeight="1" thickBot="1">
      <c r="A462" s="1">
        <v>3</v>
      </c>
      <c r="B462" s="337" t="str">
        <f t="shared" si="347"/>
        <v>区西部</v>
      </c>
      <c r="C462" s="437" t="str">
        <f t="shared" si="348"/>
        <v>新宿区</v>
      </c>
      <c r="D462" s="305"/>
      <c r="E462" s="632"/>
      <c r="F462" s="337" t="s">
        <v>140</v>
      </c>
      <c r="G462" s="689"/>
      <c r="H462" s="36" t="s">
        <v>628</v>
      </c>
      <c r="I462" s="37"/>
      <c r="J462" s="37"/>
      <c r="K462" s="37"/>
      <c r="L462" s="37" t="s">
        <v>629</v>
      </c>
      <c r="M462" s="37" t="s">
        <v>629</v>
      </c>
      <c r="N462" s="37" t="s">
        <v>916</v>
      </c>
      <c r="O462" s="71"/>
      <c r="P462" s="71"/>
      <c r="Q462" s="71"/>
      <c r="R462" s="71"/>
      <c r="S462" s="71"/>
      <c r="T462" s="71"/>
      <c r="U462" s="71"/>
      <c r="V462" s="123"/>
      <c r="W462" s="208"/>
      <c r="X462" s="75"/>
      <c r="Y462" s="75"/>
      <c r="Z462" s="76"/>
      <c r="AA462" s="76"/>
      <c r="AB462" s="209"/>
      <c r="AC462" s="325">
        <f t="shared" si="345"/>
        <v>154</v>
      </c>
      <c r="AD462" s="520"/>
      <c r="AE462" s="520">
        <v>107</v>
      </c>
      <c r="AF462" s="520">
        <v>47</v>
      </c>
      <c r="AG462" s="520" t="s">
        <v>3</v>
      </c>
      <c r="AH462" s="520" t="s">
        <v>3</v>
      </c>
      <c r="AI462" s="520" t="s">
        <v>3</v>
      </c>
      <c r="AJ462" s="520" t="s">
        <v>3</v>
      </c>
      <c r="AK462" s="161">
        <f t="shared" si="346"/>
        <v>0</v>
      </c>
      <c r="AL462" s="81"/>
      <c r="AM462" s="187"/>
      <c r="AN462" s="719"/>
      <c r="AO462" s="643"/>
      <c r="AP462" s="663"/>
      <c r="AQ462" s="683"/>
      <c r="AT462" s="1"/>
    </row>
    <row r="463" spans="1:46" s="44" customFormat="1" ht="18" customHeight="1">
      <c r="A463" s="1">
        <v>1</v>
      </c>
      <c r="B463" s="309" t="s">
        <v>133</v>
      </c>
      <c r="C463" s="310" t="s">
        <v>134</v>
      </c>
      <c r="D463" s="567"/>
      <c r="E463" s="567" t="s">
        <v>789</v>
      </c>
      <c r="F463" s="445" t="s">
        <v>141</v>
      </c>
      <c r="G463" s="691">
        <v>11301233</v>
      </c>
      <c r="H463" s="221"/>
      <c r="I463" s="73"/>
      <c r="J463" s="73"/>
      <c r="K463" s="73"/>
      <c r="L463" s="73"/>
      <c r="M463" s="73"/>
      <c r="N463" s="73"/>
      <c r="O463" s="73"/>
      <c r="P463" s="73"/>
      <c r="Q463" s="73"/>
      <c r="R463" s="73"/>
      <c r="S463" s="73"/>
      <c r="T463" s="73"/>
      <c r="U463" s="73"/>
      <c r="V463" s="222"/>
      <c r="W463" s="193"/>
      <c r="X463" s="74"/>
      <c r="Y463" s="74"/>
      <c r="Z463" s="74"/>
      <c r="AA463" s="74"/>
      <c r="AB463" s="194"/>
      <c r="AC463" s="323">
        <f>SUM(AD463:AJ463)</f>
        <v>1299</v>
      </c>
      <c r="AD463" s="64">
        <v>1299</v>
      </c>
      <c r="AE463" s="64"/>
      <c r="AF463" s="64"/>
      <c r="AG463" s="64"/>
      <c r="AH463" s="64"/>
      <c r="AI463" s="80"/>
      <c r="AJ463" s="80"/>
      <c r="AK463" s="166">
        <f t="shared" si="346"/>
        <v>0</v>
      </c>
      <c r="AL463" s="80"/>
      <c r="AM463" s="186"/>
      <c r="AN463" s="726" t="s">
        <v>1054</v>
      </c>
      <c r="AO463" s="15"/>
      <c r="AP463" s="25"/>
      <c r="AQ463" s="683">
        <v>2</v>
      </c>
      <c r="AT463" s="1"/>
    </row>
    <row r="464" spans="1:46" s="44" customFormat="1" ht="18.600000000000001" customHeight="1">
      <c r="A464" s="1">
        <v>2</v>
      </c>
      <c r="B464" s="337" t="str">
        <f t="shared" ref="B464:B465" si="349">B463</f>
        <v>区西部</v>
      </c>
      <c r="C464" s="437" t="str">
        <f t="shared" ref="C464:C465" si="350">C463</f>
        <v>新宿区</v>
      </c>
      <c r="D464" s="297"/>
      <c r="E464" s="573"/>
      <c r="F464" s="361" t="s">
        <v>141</v>
      </c>
      <c r="G464" s="690"/>
      <c r="H464" s="109" t="s">
        <v>639</v>
      </c>
      <c r="I464" s="82"/>
      <c r="J464" s="82"/>
      <c r="K464" s="82" t="s">
        <v>629</v>
      </c>
      <c r="L464" s="82" t="s">
        <v>629</v>
      </c>
      <c r="M464" s="82" t="s">
        <v>629</v>
      </c>
      <c r="N464" s="82" t="s">
        <v>634</v>
      </c>
      <c r="O464" s="82" t="s">
        <v>629</v>
      </c>
      <c r="P464" s="82" t="s">
        <v>636</v>
      </c>
      <c r="Q464" s="82" t="s">
        <v>925</v>
      </c>
      <c r="R464" s="82"/>
      <c r="S464" s="82" t="s">
        <v>652</v>
      </c>
      <c r="T464" s="82" t="s">
        <v>629</v>
      </c>
      <c r="U464" s="82"/>
      <c r="V464" s="102"/>
      <c r="W464" s="146">
        <f>SUM(X464:AB464)</f>
        <v>1193</v>
      </c>
      <c r="X464" s="145">
        <v>1147</v>
      </c>
      <c r="Y464" s="145"/>
      <c r="Z464" s="69">
        <v>46</v>
      </c>
      <c r="AA464" s="69"/>
      <c r="AB464" s="207"/>
      <c r="AC464" s="324">
        <f>SUM(AD464:AJ464)</f>
        <v>1147</v>
      </c>
      <c r="AD464" s="519">
        <v>1147</v>
      </c>
      <c r="AE464" s="519"/>
      <c r="AF464" s="519"/>
      <c r="AG464" s="519"/>
      <c r="AH464" s="519"/>
      <c r="AI464" s="519"/>
      <c r="AJ464" s="601"/>
      <c r="AK464" s="160">
        <f>SUM(AL464:AM464)</f>
        <v>121</v>
      </c>
      <c r="AL464" s="79">
        <v>64</v>
      </c>
      <c r="AM464" s="158">
        <v>57</v>
      </c>
      <c r="AN464" s="718"/>
      <c r="AO464" s="643"/>
      <c r="AP464" s="663">
        <v>2</v>
      </c>
      <c r="AQ464" s="683"/>
      <c r="AT464" s="1"/>
    </row>
    <row r="465" spans="1:46" s="44" customFormat="1" ht="18" customHeight="1" thickBot="1">
      <c r="A465" s="1">
        <v>3</v>
      </c>
      <c r="B465" s="337" t="str">
        <f t="shared" si="349"/>
        <v>区西部</v>
      </c>
      <c r="C465" s="437" t="str">
        <f t="shared" si="350"/>
        <v>新宿区</v>
      </c>
      <c r="D465" s="305"/>
      <c r="E465" s="632"/>
      <c r="F465" s="337" t="s">
        <v>141</v>
      </c>
      <c r="G465" s="689"/>
      <c r="H465" s="36" t="s">
        <v>639</v>
      </c>
      <c r="I465" s="37"/>
      <c r="J465" s="37"/>
      <c r="K465" s="37" t="s">
        <v>629</v>
      </c>
      <c r="L465" s="37" t="s">
        <v>629</v>
      </c>
      <c r="M465" s="37" t="s">
        <v>629</v>
      </c>
      <c r="N465" s="37" t="s">
        <v>634</v>
      </c>
      <c r="O465" s="37" t="s">
        <v>629</v>
      </c>
      <c r="P465" s="37" t="s">
        <v>636</v>
      </c>
      <c r="Q465" s="37" t="s">
        <v>925</v>
      </c>
      <c r="R465" s="37"/>
      <c r="S465" s="37" t="s">
        <v>652</v>
      </c>
      <c r="T465" s="37" t="s">
        <v>629</v>
      </c>
      <c r="U465" s="71"/>
      <c r="V465" s="123"/>
      <c r="W465" s="208"/>
      <c r="X465" s="75"/>
      <c r="Y465" s="75"/>
      <c r="Z465" s="76"/>
      <c r="AA465" s="76"/>
      <c r="AB465" s="209"/>
      <c r="AC465" s="325">
        <f>SUM(AD465:AJ465)</f>
        <v>928</v>
      </c>
      <c r="AD465" s="520">
        <v>662</v>
      </c>
      <c r="AE465" s="520">
        <v>266</v>
      </c>
      <c r="AF465" s="520" t="s">
        <v>3</v>
      </c>
      <c r="AG465" s="520" t="s">
        <v>3</v>
      </c>
      <c r="AH465" s="520" t="s">
        <v>3</v>
      </c>
      <c r="AI465" s="520" t="s">
        <v>3</v>
      </c>
      <c r="AJ465" s="520" t="s">
        <v>3</v>
      </c>
      <c r="AK465" s="161">
        <f t="shared" si="346"/>
        <v>0</v>
      </c>
      <c r="AL465" s="81"/>
      <c r="AM465" s="187"/>
      <c r="AN465" s="719"/>
      <c r="AO465" s="643"/>
      <c r="AP465" s="663"/>
      <c r="AQ465" s="683"/>
      <c r="AT465" s="1"/>
    </row>
    <row r="466" spans="1:46" s="44" customFormat="1" ht="18.600000000000001" customHeight="1">
      <c r="A466" s="1">
        <v>1</v>
      </c>
      <c r="B466" s="309" t="s">
        <v>133</v>
      </c>
      <c r="C466" s="310" t="s">
        <v>134</v>
      </c>
      <c r="D466" s="567" t="s">
        <v>687</v>
      </c>
      <c r="E466" s="567" t="s">
        <v>929</v>
      </c>
      <c r="F466" s="445" t="s">
        <v>840</v>
      </c>
      <c r="G466" s="691">
        <v>11301234</v>
      </c>
      <c r="H466" s="221"/>
      <c r="I466" s="73"/>
      <c r="J466" s="73"/>
      <c r="K466" s="73"/>
      <c r="L466" s="73"/>
      <c r="M466" s="73"/>
      <c r="N466" s="73"/>
      <c r="O466" s="73"/>
      <c r="P466" s="73"/>
      <c r="Q466" s="73"/>
      <c r="R466" s="73"/>
      <c r="S466" s="73"/>
      <c r="T466" s="73"/>
      <c r="U466" s="73"/>
      <c r="V466" s="222"/>
      <c r="W466" s="193"/>
      <c r="X466" s="74"/>
      <c r="Y466" s="74"/>
      <c r="Z466" s="74"/>
      <c r="AA466" s="74"/>
      <c r="AB466" s="194"/>
      <c r="AC466" s="323">
        <f t="shared" ref="AC466:AC468" si="351">SUM(AD466:AJ466)</f>
        <v>418</v>
      </c>
      <c r="AD466" s="64"/>
      <c r="AE466" s="64">
        <v>418</v>
      </c>
      <c r="AF466" s="64"/>
      <c r="AG466" s="64"/>
      <c r="AH466" s="64"/>
      <c r="AI466" s="80"/>
      <c r="AJ466" s="80"/>
      <c r="AK466" s="166">
        <f t="shared" si="346"/>
        <v>0</v>
      </c>
      <c r="AL466" s="80"/>
      <c r="AM466" s="186"/>
      <c r="AN466" s="725"/>
      <c r="AO466" s="15"/>
      <c r="AP466" s="25"/>
      <c r="AQ466" s="683"/>
      <c r="AT466" s="1"/>
    </row>
    <row r="467" spans="1:46" s="44" customFormat="1" ht="18" customHeight="1">
      <c r="A467" s="1">
        <v>2</v>
      </c>
      <c r="B467" s="337" t="str">
        <f t="shared" ref="B467:B468" si="352">B466</f>
        <v>区西部</v>
      </c>
      <c r="C467" s="437" t="str">
        <f t="shared" ref="C467:C468" si="353">C466</f>
        <v>新宿区</v>
      </c>
      <c r="D467" s="297"/>
      <c r="E467" s="573"/>
      <c r="F467" s="361" t="s">
        <v>840</v>
      </c>
      <c r="G467" s="690"/>
      <c r="H467" s="109" t="s">
        <v>628</v>
      </c>
      <c r="I467" s="82"/>
      <c r="J467" s="82" t="s">
        <v>629</v>
      </c>
      <c r="K467" s="82"/>
      <c r="L467" s="82" t="s">
        <v>629</v>
      </c>
      <c r="M467" s="82" t="s">
        <v>629</v>
      </c>
      <c r="N467" s="82" t="s">
        <v>634</v>
      </c>
      <c r="O467" s="82"/>
      <c r="P467" s="82"/>
      <c r="Q467" s="82"/>
      <c r="R467" s="82"/>
      <c r="S467" s="82" t="s">
        <v>652</v>
      </c>
      <c r="T467" s="82" t="s">
        <v>629</v>
      </c>
      <c r="U467" s="82"/>
      <c r="V467" s="102" t="s">
        <v>629</v>
      </c>
      <c r="W467" s="146">
        <f>SUM(X467:AB467)</f>
        <v>418</v>
      </c>
      <c r="X467" s="145">
        <v>418</v>
      </c>
      <c r="Y467" s="145"/>
      <c r="Z467" s="69"/>
      <c r="AA467" s="69"/>
      <c r="AB467" s="207"/>
      <c r="AC467" s="324">
        <f t="shared" si="351"/>
        <v>418</v>
      </c>
      <c r="AD467" s="519"/>
      <c r="AE467" s="519">
        <v>418</v>
      </c>
      <c r="AF467" s="519"/>
      <c r="AG467" s="519"/>
      <c r="AH467" s="519"/>
      <c r="AI467" s="519"/>
      <c r="AJ467" s="601"/>
      <c r="AK467" s="160">
        <f t="shared" si="346"/>
        <v>102</v>
      </c>
      <c r="AL467" s="79">
        <v>55</v>
      </c>
      <c r="AM467" s="158">
        <v>47</v>
      </c>
      <c r="AN467" s="718"/>
      <c r="AO467" s="643"/>
      <c r="AP467" s="663"/>
      <c r="AQ467" s="683"/>
      <c r="AT467" s="1"/>
    </row>
    <row r="468" spans="1:46" s="44" customFormat="1" ht="18.600000000000001" customHeight="1" thickBot="1">
      <c r="A468" s="1">
        <v>3</v>
      </c>
      <c r="B468" s="337" t="str">
        <f t="shared" si="352"/>
        <v>区西部</v>
      </c>
      <c r="C468" s="437" t="str">
        <f t="shared" si="353"/>
        <v>新宿区</v>
      </c>
      <c r="D468" s="305"/>
      <c r="E468" s="632"/>
      <c r="F468" s="337" t="s">
        <v>840</v>
      </c>
      <c r="G468" s="689"/>
      <c r="H468" s="36" t="s">
        <v>628</v>
      </c>
      <c r="I468" s="37"/>
      <c r="J468" s="37" t="s">
        <v>629</v>
      </c>
      <c r="K468" s="37"/>
      <c r="L468" s="37" t="s">
        <v>629</v>
      </c>
      <c r="M468" s="37" t="s">
        <v>629</v>
      </c>
      <c r="N468" s="37" t="s">
        <v>634</v>
      </c>
      <c r="O468" s="37"/>
      <c r="P468" s="37"/>
      <c r="Q468" s="37"/>
      <c r="R468" s="37"/>
      <c r="S468" s="37" t="s">
        <v>652</v>
      </c>
      <c r="T468" s="37" t="s">
        <v>629</v>
      </c>
      <c r="U468" s="37"/>
      <c r="V468" s="39" t="s">
        <v>629</v>
      </c>
      <c r="W468" s="208"/>
      <c r="X468" s="75"/>
      <c r="Y468" s="75"/>
      <c r="Z468" s="76"/>
      <c r="AA468" s="76"/>
      <c r="AB468" s="209"/>
      <c r="AC468" s="325">
        <f t="shared" si="351"/>
        <v>418</v>
      </c>
      <c r="AD468" s="520"/>
      <c r="AE468" s="520">
        <v>418</v>
      </c>
      <c r="AF468" s="520" t="s">
        <v>3</v>
      </c>
      <c r="AG468" s="520" t="s">
        <v>3</v>
      </c>
      <c r="AH468" s="520" t="s">
        <v>3</v>
      </c>
      <c r="AI468" s="520" t="s">
        <v>3</v>
      </c>
      <c r="AJ468" s="520" t="s">
        <v>3</v>
      </c>
      <c r="AK468" s="161">
        <f t="shared" si="346"/>
        <v>0</v>
      </c>
      <c r="AL468" s="81"/>
      <c r="AM468" s="187"/>
      <c r="AN468" s="719"/>
      <c r="AO468" s="643"/>
      <c r="AP468" s="663"/>
      <c r="AQ468" s="683"/>
      <c r="AT468" s="1"/>
    </row>
    <row r="469" spans="1:46" s="44" customFormat="1" ht="18" customHeight="1">
      <c r="A469" s="1">
        <v>1</v>
      </c>
      <c r="B469" s="309" t="s">
        <v>133</v>
      </c>
      <c r="C469" s="310" t="s">
        <v>134</v>
      </c>
      <c r="D469" s="567" t="s">
        <v>687</v>
      </c>
      <c r="E469" s="567" t="s">
        <v>924</v>
      </c>
      <c r="F469" s="445" t="s">
        <v>142</v>
      </c>
      <c r="G469" s="691">
        <v>11301235</v>
      </c>
      <c r="H469" s="221"/>
      <c r="I469" s="73"/>
      <c r="J469" s="73"/>
      <c r="K469" s="73"/>
      <c r="L469" s="73"/>
      <c r="M469" s="73"/>
      <c r="N469" s="73"/>
      <c r="O469" s="73"/>
      <c r="P469" s="73"/>
      <c r="Q469" s="73"/>
      <c r="R469" s="73"/>
      <c r="S469" s="73"/>
      <c r="T469" s="73"/>
      <c r="U469" s="73"/>
      <c r="V469" s="222"/>
      <c r="W469" s="193"/>
      <c r="X469" s="74"/>
      <c r="Y469" s="74"/>
      <c r="Z469" s="74"/>
      <c r="AA469" s="74"/>
      <c r="AB469" s="194"/>
      <c r="AC469" s="323">
        <f t="shared" si="345"/>
        <v>699</v>
      </c>
      <c r="AD469" s="64">
        <v>699</v>
      </c>
      <c r="AE469" s="64"/>
      <c r="AF469" s="64"/>
      <c r="AG469" s="64"/>
      <c r="AH469" s="64"/>
      <c r="AI469" s="97"/>
      <c r="AJ469" s="97"/>
      <c r="AK469" s="166">
        <f t="shared" si="346"/>
        <v>0</v>
      </c>
      <c r="AL469" s="97"/>
      <c r="AM469" s="188"/>
      <c r="AN469" s="725"/>
      <c r="AO469" s="15"/>
      <c r="AP469" s="25"/>
      <c r="AQ469" s="683"/>
      <c r="AT469" s="1"/>
    </row>
    <row r="470" spans="1:46" s="44" customFormat="1" ht="18.600000000000001" customHeight="1">
      <c r="A470" s="1">
        <v>2</v>
      </c>
      <c r="B470" s="337" t="str">
        <f t="shared" ref="B470:B471" si="354">B469</f>
        <v>区西部</v>
      </c>
      <c r="C470" s="437" t="str">
        <f t="shared" ref="C470:C471" si="355">C469</f>
        <v>新宿区</v>
      </c>
      <c r="D470" s="297"/>
      <c r="E470" s="573"/>
      <c r="F470" s="361" t="s">
        <v>142</v>
      </c>
      <c r="G470" s="690"/>
      <c r="H470" s="109" t="s">
        <v>633</v>
      </c>
      <c r="I470" s="82" t="s">
        <v>629</v>
      </c>
      <c r="J470" s="82"/>
      <c r="K470" s="82" t="s">
        <v>629</v>
      </c>
      <c r="L470" s="82" t="s">
        <v>629</v>
      </c>
      <c r="M470" s="82" t="s">
        <v>629</v>
      </c>
      <c r="N470" s="82" t="s">
        <v>634</v>
      </c>
      <c r="O470" s="82"/>
      <c r="P470" s="82" t="s">
        <v>636</v>
      </c>
      <c r="Q470" s="82" t="s">
        <v>936</v>
      </c>
      <c r="R470" s="82" t="s">
        <v>921</v>
      </c>
      <c r="S470" s="82" t="s">
        <v>652</v>
      </c>
      <c r="T470" s="82" t="s">
        <v>629</v>
      </c>
      <c r="U470" s="82"/>
      <c r="V470" s="102"/>
      <c r="W470" s="146">
        <f>SUM(X470:AB470)</f>
        <v>749</v>
      </c>
      <c r="X470" s="145">
        <v>699</v>
      </c>
      <c r="Y470" s="145"/>
      <c r="Z470" s="69">
        <v>24</v>
      </c>
      <c r="AA470" s="69">
        <v>22</v>
      </c>
      <c r="AB470" s="207">
        <v>4</v>
      </c>
      <c r="AC470" s="324">
        <f t="shared" si="345"/>
        <v>699</v>
      </c>
      <c r="AD470" s="519">
        <v>73</v>
      </c>
      <c r="AE470" s="519">
        <v>626</v>
      </c>
      <c r="AF470" s="519">
        <v>0</v>
      </c>
      <c r="AG470" s="519">
        <v>0</v>
      </c>
      <c r="AH470" s="519">
        <v>0</v>
      </c>
      <c r="AI470" s="519">
        <v>0</v>
      </c>
      <c r="AJ470" s="601"/>
      <c r="AK470" s="160">
        <f t="shared" si="346"/>
        <v>139</v>
      </c>
      <c r="AL470" s="79">
        <v>59</v>
      </c>
      <c r="AM470" s="158">
        <v>80</v>
      </c>
      <c r="AN470" s="718"/>
      <c r="AO470" s="643"/>
      <c r="AP470" s="663"/>
      <c r="AQ470" s="683"/>
      <c r="AT470" s="1"/>
    </row>
    <row r="471" spans="1:46" s="44" customFormat="1" ht="18" customHeight="1" thickBot="1">
      <c r="A471" s="1">
        <v>3</v>
      </c>
      <c r="B471" s="337" t="str">
        <f t="shared" si="354"/>
        <v>区西部</v>
      </c>
      <c r="C471" s="437" t="str">
        <f t="shared" si="355"/>
        <v>新宿区</v>
      </c>
      <c r="D471" s="305"/>
      <c r="E471" s="632"/>
      <c r="F471" s="337" t="s">
        <v>142</v>
      </c>
      <c r="G471" s="689"/>
      <c r="H471" s="36" t="s">
        <v>633</v>
      </c>
      <c r="I471" s="37" t="s">
        <v>629</v>
      </c>
      <c r="J471" s="37"/>
      <c r="K471" s="37" t="s">
        <v>629</v>
      </c>
      <c r="L471" s="37" t="s">
        <v>629</v>
      </c>
      <c r="M471" s="37" t="s">
        <v>629</v>
      </c>
      <c r="N471" s="37" t="s">
        <v>634</v>
      </c>
      <c r="O471" s="37"/>
      <c r="P471" s="37" t="s">
        <v>636</v>
      </c>
      <c r="Q471" s="37" t="s">
        <v>936</v>
      </c>
      <c r="R471" s="37" t="s">
        <v>921</v>
      </c>
      <c r="S471" s="37" t="s">
        <v>652</v>
      </c>
      <c r="T471" s="37" t="s">
        <v>629</v>
      </c>
      <c r="U471" s="71"/>
      <c r="V471" s="123"/>
      <c r="W471" s="208"/>
      <c r="X471" s="75"/>
      <c r="Y471" s="75"/>
      <c r="Z471" s="76"/>
      <c r="AA471" s="76"/>
      <c r="AB471" s="209"/>
      <c r="AC471" s="325">
        <f t="shared" si="345"/>
        <v>699</v>
      </c>
      <c r="AD471" s="520">
        <v>73</v>
      </c>
      <c r="AE471" s="520">
        <v>626</v>
      </c>
      <c r="AF471" s="520" t="s">
        <v>3</v>
      </c>
      <c r="AG471" s="520" t="s">
        <v>3</v>
      </c>
      <c r="AH471" s="520"/>
      <c r="AI471" s="520"/>
      <c r="AJ471" s="520" t="s">
        <v>3</v>
      </c>
      <c r="AK471" s="161">
        <f t="shared" si="346"/>
        <v>0</v>
      </c>
      <c r="AL471" s="81"/>
      <c r="AM471" s="187"/>
      <c r="AN471" s="719"/>
      <c r="AO471" s="643"/>
      <c r="AP471" s="663"/>
      <c r="AQ471" s="683"/>
      <c r="AT471" s="1"/>
    </row>
    <row r="472" spans="1:46" s="44" customFormat="1" ht="18.600000000000001" customHeight="1">
      <c r="A472" s="1">
        <v>1</v>
      </c>
      <c r="B472" s="309" t="s">
        <v>133</v>
      </c>
      <c r="C472" s="310" t="s">
        <v>144</v>
      </c>
      <c r="D472" s="567"/>
      <c r="E472" s="567" t="s">
        <v>788</v>
      </c>
      <c r="F472" s="445" t="s">
        <v>143</v>
      </c>
      <c r="G472" s="691">
        <v>11301253</v>
      </c>
      <c r="H472" s="221"/>
      <c r="I472" s="73"/>
      <c r="J472" s="73"/>
      <c r="K472" s="73"/>
      <c r="L472" s="73"/>
      <c r="M472" s="73"/>
      <c r="N472" s="73"/>
      <c r="O472" s="73"/>
      <c r="P472" s="73"/>
      <c r="Q472" s="73"/>
      <c r="R472" s="73"/>
      <c r="S472" s="73"/>
      <c r="T472" s="73"/>
      <c r="U472" s="73"/>
      <c r="V472" s="222"/>
      <c r="W472" s="193"/>
      <c r="X472" s="74"/>
      <c r="Y472" s="74"/>
      <c r="Z472" s="74"/>
      <c r="AA472" s="74"/>
      <c r="AB472" s="194"/>
      <c r="AC472" s="323">
        <f t="shared" si="345"/>
        <v>0</v>
      </c>
      <c r="AD472" s="64"/>
      <c r="AE472" s="64"/>
      <c r="AF472" s="64"/>
      <c r="AG472" s="64"/>
      <c r="AH472" s="64"/>
      <c r="AI472" s="80"/>
      <c r="AJ472" s="80"/>
      <c r="AK472" s="166">
        <f t="shared" si="346"/>
        <v>0</v>
      </c>
      <c r="AL472" s="80"/>
      <c r="AM472" s="186"/>
      <c r="AN472" s="725"/>
      <c r="AO472" s="15"/>
      <c r="AP472" s="25"/>
      <c r="AQ472" s="683"/>
      <c r="AT472" s="1"/>
    </row>
    <row r="473" spans="1:46" s="44" customFormat="1" ht="18" customHeight="1">
      <c r="A473" s="1">
        <v>2</v>
      </c>
      <c r="B473" s="337" t="str">
        <f t="shared" ref="B473:B474" si="356">B472</f>
        <v>区西部</v>
      </c>
      <c r="C473" s="437" t="str">
        <f t="shared" ref="C473:C474" si="357">C472</f>
        <v>中野区</v>
      </c>
      <c r="D473" s="297"/>
      <c r="E473" s="573"/>
      <c r="F473" s="361" t="s">
        <v>143</v>
      </c>
      <c r="G473" s="690"/>
      <c r="H473" s="109"/>
      <c r="I473" s="82"/>
      <c r="J473" s="82"/>
      <c r="K473" s="82"/>
      <c r="L473" s="82" t="s">
        <v>629</v>
      </c>
      <c r="M473" s="82" t="s">
        <v>629</v>
      </c>
      <c r="N473" s="82"/>
      <c r="O473" s="82"/>
      <c r="P473" s="82"/>
      <c r="Q473" s="82"/>
      <c r="R473" s="82"/>
      <c r="S473" s="82"/>
      <c r="T473" s="82"/>
      <c r="U473" s="82" t="s">
        <v>629</v>
      </c>
      <c r="V473" s="102"/>
      <c r="W473" s="146">
        <f>SUM(X473:AB473)</f>
        <v>110</v>
      </c>
      <c r="X473" s="145">
        <v>55</v>
      </c>
      <c r="Y473" s="145">
        <v>55</v>
      </c>
      <c r="Z473" s="69"/>
      <c r="AA473" s="69"/>
      <c r="AB473" s="207"/>
      <c r="AC473" s="324">
        <f t="shared" si="345"/>
        <v>110</v>
      </c>
      <c r="AD473" s="519"/>
      <c r="AE473" s="519">
        <v>55</v>
      </c>
      <c r="AF473" s="519">
        <v>55</v>
      </c>
      <c r="AG473" s="519"/>
      <c r="AH473" s="519"/>
      <c r="AI473" s="519"/>
      <c r="AJ473" s="601"/>
      <c r="AK473" s="160">
        <f t="shared" si="346"/>
        <v>4</v>
      </c>
      <c r="AL473" s="79">
        <v>4</v>
      </c>
      <c r="AM473" s="158" t="s">
        <v>3</v>
      </c>
      <c r="AN473" s="718"/>
      <c r="AO473" s="643"/>
      <c r="AP473" s="663"/>
      <c r="AQ473" s="683"/>
      <c r="AT473" s="1"/>
    </row>
    <row r="474" spans="1:46" s="44" customFormat="1" ht="18.600000000000001" customHeight="1" thickBot="1">
      <c r="A474" s="1">
        <v>3</v>
      </c>
      <c r="B474" s="337" t="str">
        <f t="shared" si="356"/>
        <v>区西部</v>
      </c>
      <c r="C474" s="437" t="str">
        <f t="shared" si="357"/>
        <v>中野区</v>
      </c>
      <c r="D474" s="305"/>
      <c r="E474" s="632"/>
      <c r="F474" s="337" t="s">
        <v>143</v>
      </c>
      <c r="G474" s="689"/>
      <c r="H474" s="121"/>
      <c r="I474" s="71"/>
      <c r="J474" s="71"/>
      <c r="K474" s="71"/>
      <c r="L474" s="37" t="s">
        <v>629</v>
      </c>
      <c r="M474" s="37" t="s">
        <v>629</v>
      </c>
      <c r="N474" s="37"/>
      <c r="O474" s="37"/>
      <c r="P474" s="37"/>
      <c r="Q474" s="37"/>
      <c r="R474" s="37"/>
      <c r="S474" s="37"/>
      <c r="T474" s="37"/>
      <c r="U474" s="37" t="s">
        <v>629</v>
      </c>
      <c r="V474" s="123"/>
      <c r="W474" s="208"/>
      <c r="X474" s="75"/>
      <c r="Y474" s="75"/>
      <c r="Z474" s="76"/>
      <c r="AA474" s="76"/>
      <c r="AB474" s="209"/>
      <c r="AC474" s="325">
        <f t="shared" si="345"/>
        <v>110</v>
      </c>
      <c r="AD474" s="520"/>
      <c r="AE474" s="520">
        <v>55</v>
      </c>
      <c r="AF474" s="520">
        <v>55</v>
      </c>
      <c r="AG474" s="520" t="s">
        <v>3</v>
      </c>
      <c r="AH474" s="520" t="s">
        <v>3</v>
      </c>
      <c r="AI474" s="520" t="s">
        <v>3</v>
      </c>
      <c r="AJ474" s="520" t="s">
        <v>3</v>
      </c>
      <c r="AK474" s="161">
        <f t="shared" si="346"/>
        <v>0</v>
      </c>
      <c r="AL474" s="81"/>
      <c r="AM474" s="187"/>
      <c r="AN474" s="719"/>
      <c r="AO474" s="643"/>
      <c r="AP474" s="663"/>
      <c r="AQ474" s="683"/>
      <c r="AT474" s="1"/>
    </row>
    <row r="475" spans="1:46" s="44" customFormat="1" ht="18" customHeight="1">
      <c r="A475" s="1">
        <v>1</v>
      </c>
      <c r="B475" s="309" t="s">
        <v>133</v>
      </c>
      <c r="C475" s="310" t="s">
        <v>144</v>
      </c>
      <c r="D475" s="567"/>
      <c r="E475" s="567" t="s">
        <v>788</v>
      </c>
      <c r="F475" s="445" t="s">
        <v>145</v>
      </c>
      <c r="G475" s="691" t="s">
        <v>1099</v>
      </c>
      <c r="H475" s="221"/>
      <c r="I475" s="73"/>
      <c r="J475" s="73"/>
      <c r="K475" s="73"/>
      <c r="L475" s="73"/>
      <c r="M475" s="73"/>
      <c r="N475" s="73"/>
      <c r="O475" s="73"/>
      <c r="P475" s="73"/>
      <c r="Q475" s="73"/>
      <c r="R475" s="73"/>
      <c r="S475" s="73"/>
      <c r="T475" s="73"/>
      <c r="U475" s="73"/>
      <c r="V475" s="222"/>
      <c r="W475" s="193"/>
      <c r="X475" s="74"/>
      <c r="Y475" s="74"/>
      <c r="Z475" s="74"/>
      <c r="AA475" s="74"/>
      <c r="AB475" s="194"/>
      <c r="AC475" s="323">
        <f t="shared" si="345"/>
        <v>116</v>
      </c>
      <c r="AD475" s="606"/>
      <c r="AE475" s="606"/>
      <c r="AF475" s="606"/>
      <c r="AG475" s="606">
        <v>116</v>
      </c>
      <c r="AH475" s="606"/>
      <c r="AI475" s="607"/>
      <c r="AJ475" s="607"/>
      <c r="AK475" s="166">
        <f t="shared" si="346"/>
        <v>0</v>
      </c>
      <c r="AL475" s="80"/>
      <c r="AM475" s="186"/>
      <c r="AN475" s="725"/>
      <c r="AO475" s="15"/>
      <c r="AP475" s="25"/>
      <c r="AQ475" s="683"/>
      <c r="AT475" s="1"/>
    </row>
    <row r="476" spans="1:46" s="44" customFormat="1" ht="18.600000000000001" customHeight="1">
      <c r="A476" s="1">
        <v>2</v>
      </c>
      <c r="B476" s="337" t="str">
        <f t="shared" ref="B476:B477" si="358">B475</f>
        <v>区西部</v>
      </c>
      <c r="C476" s="437" t="str">
        <f t="shared" ref="C476:C477" si="359">C475</f>
        <v>中野区</v>
      </c>
      <c r="D476" s="297"/>
      <c r="E476" s="573"/>
      <c r="F476" s="361" t="s">
        <v>145</v>
      </c>
      <c r="G476" s="690"/>
      <c r="H476" s="109"/>
      <c r="I476" s="82"/>
      <c r="J476" s="82"/>
      <c r="K476" s="82"/>
      <c r="L476" s="82"/>
      <c r="M476" s="82"/>
      <c r="N476" s="82"/>
      <c r="O476" s="82"/>
      <c r="P476" s="82"/>
      <c r="Q476" s="82"/>
      <c r="R476" s="82"/>
      <c r="S476" s="82"/>
      <c r="T476" s="82"/>
      <c r="U476" s="82" t="s">
        <v>629</v>
      </c>
      <c r="V476" s="102"/>
      <c r="W476" s="146">
        <f>SUM(X476:AB476)</f>
        <v>120</v>
      </c>
      <c r="X476" s="145"/>
      <c r="Y476" s="145">
        <v>120</v>
      </c>
      <c r="Z476" s="69"/>
      <c r="AA476" s="69"/>
      <c r="AB476" s="207"/>
      <c r="AC476" s="324">
        <f t="shared" si="345"/>
        <v>120</v>
      </c>
      <c r="AD476" s="519"/>
      <c r="AE476" s="519"/>
      <c r="AF476" s="519"/>
      <c r="AG476" s="519">
        <v>120</v>
      </c>
      <c r="AH476" s="519"/>
      <c r="AI476" s="519"/>
      <c r="AJ476" s="601"/>
      <c r="AK476" s="160">
        <f t="shared" si="346"/>
        <v>0</v>
      </c>
      <c r="AL476" s="79" t="s">
        <v>3</v>
      </c>
      <c r="AM476" s="158" t="s">
        <v>3</v>
      </c>
      <c r="AN476" s="718"/>
      <c r="AO476" s="643"/>
      <c r="AP476" s="663"/>
      <c r="AQ476" s="683">
        <v>1</v>
      </c>
      <c r="AT476" s="1"/>
    </row>
    <row r="477" spans="1:46" s="44" customFormat="1" ht="18" customHeight="1" thickBot="1">
      <c r="A477" s="1">
        <v>3</v>
      </c>
      <c r="B477" s="337" t="str">
        <f t="shared" si="358"/>
        <v>区西部</v>
      </c>
      <c r="C477" s="437" t="str">
        <f t="shared" si="359"/>
        <v>中野区</v>
      </c>
      <c r="D477" s="305"/>
      <c r="E477" s="632"/>
      <c r="F477" s="337" t="s">
        <v>145</v>
      </c>
      <c r="G477" s="689"/>
      <c r="H477" s="121"/>
      <c r="I477" s="71"/>
      <c r="J477" s="71"/>
      <c r="K477" s="71"/>
      <c r="L477" s="71"/>
      <c r="M477" s="71"/>
      <c r="N477" s="71"/>
      <c r="O477" s="71"/>
      <c r="P477" s="71"/>
      <c r="Q477" s="71"/>
      <c r="R477" s="71"/>
      <c r="S477" s="71"/>
      <c r="T477" s="71"/>
      <c r="U477" s="37" t="s">
        <v>629</v>
      </c>
      <c r="V477" s="123"/>
      <c r="W477" s="208"/>
      <c r="X477" s="75"/>
      <c r="Y477" s="75"/>
      <c r="Z477" s="76"/>
      <c r="AA477" s="76"/>
      <c r="AB477" s="209"/>
      <c r="AC477" s="325">
        <f t="shared" si="345"/>
        <v>120</v>
      </c>
      <c r="AD477" s="520"/>
      <c r="AE477" s="520" t="s">
        <v>3</v>
      </c>
      <c r="AF477" s="520" t="s">
        <v>3</v>
      </c>
      <c r="AG477" s="520">
        <v>120</v>
      </c>
      <c r="AH477" s="520" t="s">
        <v>3</v>
      </c>
      <c r="AI477" s="520" t="s">
        <v>3</v>
      </c>
      <c r="AJ477" s="520" t="s">
        <v>3</v>
      </c>
      <c r="AK477" s="161">
        <f t="shared" si="346"/>
        <v>0</v>
      </c>
      <c r="AL477" s="81"/>
      <c r="AM477" s="187"/>
      <c r="AN477" s="719"/>
      <c r="AO477" s="643"/>
      <c r="AP477" s="663"/>
      <c r="AQ477" s="683"/>
      <c r="AT477" s="1"/>
    </row>
    <row r="478" spans="1:46" s="44" customFormat="1" ht="18.600000000000001" customHeight="1">
      <c r="A478" s="1">
        <v>1</v>
      </c>
      <c r="B478" s="309" t="s">
        <v>133</v>
      </c>
      <c r="C478" s="310" t="s">
        <v>144</v>
      </c>
      <c r="D478" s="567"/>
      <c r="E478" s="567" t="s">
        <v>919</v>
      </c>
      <c r="F478" s="445" t="s">
        <v>146</v>
      </c>
      <c r="G478" s="691">
        <v>11301255</v>
      </c>
      <c r="H478" s="221"/>
      <c r="I478" s="73"/>
      <c r="J478" s="73"/>
      <c r="K478" s="73"/>
      <c r="L478" s="73"/>
      <c r="M478" s="73"/>
      <c r="N478" s="73"/>
      <c r="O478" s="73"/>
      <c r="P478" s="73"/>
      <c r="Q478" s="73"/>
      <c r="R478" s="73"/>
      <c r="S478" s="73"/>
      <c r="T478" s="73"/>
      <c r="U478" s="73"/>
      <c r="V478" s="222"/>
      <c r="W478" s="193"/>
      <c r="X478" s="74"/>
      <c r="Y478" s="74"/>
      <c r="Z478" s="74"/>
      <c r="AA478" s="74"/>
      <c r="AB478" s="194"/>
      <c r="AC478" s="323">
        <f t="shared" si="345"/>
        <v>296</v>
      </c>
      <c r="AD478" s="64"/>
      <c r="AE478" s="64">
        <v>296</v>
      </c>
      <c r="AF478" s="64"/>
      <c r="AG478" s="64"/>
      <c r="AH478" s="64"/>
      <c r="AI478" s="80"/>
      <c r="AJ478" s="80"/>
      <c r="AK478" s="166">
        <f t="shared" si="346"/>
        <v>0</v>
      </c>
      <c r="AL478" s="80"/>
      <c r="AM478" s="186"/>
      <c r="AN478" s="725"/>
      <c r="AO478" s="15"/>
      <c r="AP478" s="25"/>
      <c r="AQ478" s="683"/>
      <c r="AT478" s="1"/>
    </row>
    <row r="479" spans="1:46" s="44" customFormat="1" ht="18" customHeight="1">
      <c r="A479" s="1">
        <v>2</v>
      </c>
      <c r="B479" s="337" t="str">
        <f t="shared" ref="B479:B480" si="360">B478</f>
        <v>区西部</v>
      </c>
      <c r="C479" s="437" t="str">
        <f t="shared" ref="C479:C480" si="361">C478</f>
        <v>中野区</v>
      </c>
      <c r="D479" s="297"/>
      <c r="E479" s="573"/>
      <c r="F479" s="361" t="s">
        <v>146</v>
      </c>
      <c r="G479" s="690"/>
      <c r="H479" s="109" t="s">
        <v>628</v>
      </c>
      <c r="I479" s="82"/>
      <c r="J479" s="82"/>
      <c r="K479" s="82"/>
      <c r="L479" s="82" t="s">
        <v>629</v>
      </c>
      <c r="M479" s="82" t="s">
        <v>629</v>
      </c>
      <c r="N479" s="82" t="s">
        <v>634</v>
      </c>
      <c r="O479" s="82"/>
      <c r="P479" s="82"/>
      <c r="Q479" s="82"/>
      <c r="R479" s="82"/>
      <c r="S479" s="82" t="s">
        <v>652</v>
      </c>
      <c r="T479" s="82"/>
      <c r="U479" s="82"/>
      <c r="V479" s="102"/>
      <c r="W479" s="146">
        <f>SUM(X479:AB479)</f>
        <v>296</v>
      </c>
      <c r="X479" s="145">
        <v>296</v>
      </c>
      <c r="Y479" s="145"/>
      <c r="Z479" s="69"/>
      <c r="AA479" s="69"/>
      <c r="AB479" s="207"/>
      <c r="AC479" s="324">
        <f t="shared" si="345"/>
        <v>296</v>
      </c>
      <c r="AD479" s="519"/>
      <c r="AE479" s="519">
        <v>296</v>
      </c>
      <c r="AF479" s="519"/>
      <c r="AG479" s="519"/>
      <c r="AH479" s="519"/>
      <c r="AI479" s="519"/>
      <c r="AJ479" s="601"/>
      <c r="AK479" s="160">
        <f t="shared" si="346"/>
        <v>95</v>
      </c>
      <c r="AL479" s="79">
        <v>30</v>
      </c>
      <c r="AM479" s="158">
        <v>65</v>
      </c>
      <c r="AN479" s="718"/>
      <c r="AO479" s="643"/>
      <c r="AP479" s="663"/>
      <c r="AQ479" s="683"/>
      <c r="AT479" s="1"/>
    </row>
    <row r="480" spans="1:46" s="44" customFormat="1" ht="18.600000000000001" customHeight="1" thickBot="1">
      <c r="A480" s="1">
        <v>3</v>
      </c>
      <c r="B480" s="337" t="str">
        <f t="shared" si="360"/>
        <v>区西部</v>
      </c>
      <c r="C480" s="437" t="str">
        <f t="shared" si="361"/>
        <v>中野区</v>
      </c>
      <c r="D480" s="305"/>
      <c r="E480" s="632"/>
      <c r="F480" s="337" t="s">
        <v>146</v>
      </c>
      <c r="G480" s="689"/>
      <c r="H480" s="36" t="s">
        <v>628</v>
      </c>
      <c r="I480" s="37"/>
      <c r="J480" s="37"/>
      <c r="K480" s="37"/>
      <c r="L480" s="37" t="s">
        <v>629</v>
      </c>
      <c r="M480" s="37" t="s">
        <v>629</v>
      </c>
      <c r="N480" s="37" t="s">
        <v>634</v>
      </c>
      <c r="O480" s="37"/>
      <c r="P480" s="37"/>
      <c r="Q480" s="37"/>
      <c r="R480" s="37"/>
      <c r="S480" s="37" t="s">
        <v>652</v>
      </c>
      <c r="T480" s="71"/>
      <c r="U480" s="71"/>
      <c r="V480" s="123"/>
      <c r="W480" s="208"/>
      <c r="X480" s="75"/>
      <c r="Y480" s="75"/>
      <c r="Z480" s="76"/>
      <c r="AA480" s="76"/>
      <c r="AB480" s="209"/>
      <c r="AC480" s="325">
        <f t="shared" si="345"/>
        <v>296</v>
      </c>
      <c r="AD480" s="520"/>
      <c r="AE480" s="520">
        <v>296</v>
      </c>
      <c r="AF480" s="520" t="s">
        <v>3</v>
      </c>
      <c r="AG480" s="520" t="s">
        <v>3</v>
      </c>
      <c r="AH480" s="520" t="s">
        <v>3</v>
      </c>
      <c r="AI480" s="520" t="s">
        <v>3</v>
      </c>
      <c r="AJ480" s="520" t="s">
        <v>3</v>
      </c>
      <c r="AK480" s="161">
        <f t="shared" si="346"/>
        <v>0</v>
      </c>
      <c r="AL480" s="81"/>
      <c r="AM480" s="187"/>
      <c r="AN480" s="719"/>
      <c r="AO480" s="643"/>
      <c r="AP480" s="663"/>
      <c r="AQ480" s="683"/>
      <c r="AT480" s="1"/>
    </row>
    <row r="481" spans="1:46" s="44" customFormat="1" ht="18" customHeight="1">
      <c r="A481" s="1">
        <v>1</v>
      </c>
      <c r="B481" s="309" t="s">
        <v>133</v>
      </c>
      <c r="C481" s="310" t="s">
        <v>144</v>
      </c>
      <c r="D481" s="567"/>
      <c r="E481" s="567" t="s">
        <v>914</v>
      </c>
      <c r="F481" s="445" t="s">
        <v>147</v>
      </c>
      <c r="G481" s="691">
        <v>11301256</v>
      </c>
      <c r="H481" s="221"/>
      <c r="I481" s="73"/>
      <c r="J481" s="73"/>
      <c r="K481" s="73"/>
      <c r="L481" s="73"/>
      <c r="M481" s="73"/>
      <c r="N481" s="73"/>
      <c r="O481" s="73"/>
      <c r="P481" s="73"/>
      <c r="Q481" s="73"/>
      <c r="R481" s="73"/>
      <c r="S481" s="73"/>
      <c r="T481" s="73"/>
      <c r="U481" s="73"/>
      <c r="V481" s="222"/>
      <c r="W481" s="193"/>
      <c r="X481" s="74"/>
      <c r="Y481" s="74"/>
      <c r="Z481" s="74"/>
      <c r="AA481" s="74"/>
      <c r="AB481" s="194"/>
      <c r="AC481" s="323">
        <f t="shared" si="345"/>
        <v>37</v>
      </c>
      <c r="AD481" s="64"/>
      <c r="AE481" s="64">
        <v>37</v>
      </c>
      <c r="AF481" s="64"/>
      <c r="AG481" s="64"/>
      <c r="AH481" s="64"/>
      <c r="AI481" s="80"/>
      <c r="AJ481" s="80"/>
      <c r="AK481" s="166">
        <f t="shared" si="346"/>
        <v>0</v>
      </c>
      <c r="AL481" s="80"/>
      <c r="AM481" s="186"/>
      <c r="AN481" s="725"/>
      <c r="AO481" s="15"/>
      <c r="AP481" s="25"/>
      <c r="AQ481" s="683"/>
      <c r="AT481" s="1"/>
    </row>
    <row r="482" spans="1:46" s="44" customFormat="1" ht="18.600000000000001" customHeight="1">
      <c r="A482" s="1">
        <v>2</v>
      </c>
      <c r="B482" s="337" t="str">
        <f t="shared" ref="B482:B483" si="362">B481</f>
        <v>区西部</v>
      </c>
      <c r="C482" s="437" t="str">
        <f t="shared" ref="C482:C483" si="363">C481</f>
        <v>中野区</v>
      </c>
      <c r="D482" s="297"/>
      <c r="E482" s="573"/>
      <c r="F482" s="361" t="s">
        <v>147</v>
      </c>
      <c r="G482" s="690"/>
      <c r="H482" s="109"/>
      <c r="I482" s="82"/>
      <c r="J482" s="82"/>
      <c r="K482" s="82"/>
      <c r="L482" s="82" t="s">
        <v>629</v>
      </c>
      <c r="M482" s="82" t="s">
        <v>629</v>
      </c>
      <c r="N482" s="82" t="s">
        <v>916</v>
      </c>
      <c r="O482" s="82"/>
      <c r="P482" s="82"/>
      <c r="Q482" s="82"/>
      <c r="R482" s="82"/>
      <c r="S482" s="82"/>
      <c r="T482" s="82"/>
      <c r="U482" s="82"/>
      <c r="V482" s="102"/>
      <c r="W482" s="146">
        <f>SUM(X482:AB482)</f>
        <v>37</v>
      </c>
      <c r="X482" s="145">
        <v>37</v>
      </c>
      <c r="Y482" s="145"/>
      <c r="Z482" s="69"/>
      <c r="AA482" s="69"/>
      <c r="AB482" s="207"/>
      <c r="AC482" s="324">
        <f t="shared" si="345"/>
        <v>37</v>
      </c>
      <c r="AD482" s="519"/>
      <c r="AE482" s="519">
        <v>37</v>
      </c>
      <c r="AF482" s="519"/>
      <c r="AG482" s="519"/>
      <c r="AH482" s="519"/>
      <c r="AI482" s="519"/>
      <c r="AJ482" s="601"/>
      <c r="AK482" s="160">
        <f t="shared" si="346"/>
        <v>0</v>
      </c>
      <c r="AL482" s="79" t="s">
        <v>3</v>
      </c>
      <c r="AM482" s="158" t="s">
        <v>3</v>
      </c>
      <c r="AN482" s="718"/>
      <c r="AO482" s="643"/>
      <c r="AP482" s="663"/>
      <c r="AQ482" s="683"/>
      <c r="AT482" s="1"/>
    </row>
    <row r="483" spans="1:46" s="44" customFormat="1" ht="18" customHeight="1" thickBot="1">
      <c r="A483" s="1">
        <v>3</v>
      </c>
      <c r="B483" s="337" t="str">
        <f t="shared" si="362"/>
        <v>区西部</v>
      </c>
      <c r="C483" s="437" t="str">
        <f t="shared" si="363"/>
        <v>中野区</v>
      </c>
      <c r="D483" s="305"/>
      <c r="E483" s="632"/>
      <c r="F483" s="337" t="s">
        <v>147</v>
      </c>
      <c r="G483" s="689"/>
      <c r="H483" s="121"/>
      <c r="I483" s="71"/>
      <c r="J483" s="71"/>
      <c r="K483" s="71"/>
      <c r="L483" s="37" t="s">
        <v>629</v>
      </c>
      <c r="M483" s="37" t="s">
        <v>629</v>
      </c>
      <c r="N483" s="37" t="s">
        <v>916</v>
      </c>
      <c r="O483" s="71"/>
      <c r="P483" s="71"/>
      <c r="Q483" s="71"/>
      <c r="R483" s="71"/>
      <c r="S483" s="71"/>
      <c r="T483" s="71"/>
      <c r="U483" s="71"/>
      <c r="V483" s="123"/>
      <c r="W483" s="208"/>
      <c r="X483" s="75"/>
      <c r="Y483" s="75"/>
      <c r="Z483" s="76"/>
      <c r="AA483" s="76"/>
      <c r="AB483" s="209"/>
      <c r="AC483" s="325">
        <f t="shared" si="345"/>
        <v>37</v>
      </c>
      <c r="AD483" s="520"/>
      <c r="AE483" s="520">
        <v>37</v>
      </c>
      <c r="AF483" s="520" t="s">
        <v>3</v>
      </c>
      <c r="AG483" s="520" t="s">
        <v>3</v>
      </c>
      <c r="AH483" s="520" t="s">
        <v>3</v>
      </c>
      <c r="AI483" s="520" t="s">
        <v>3</v>
      </c>
      <c r="AJ483" s="520" t="s">
        <v>3</v>
      </c>
      <c r="AK483" s="161">
        <f t="shared" si="346"/>
        <v>0</v>
      </c>
      <c r="AL483" s="81"/>
      <c r="AM483" s="187"/>
      <c r="AN483" s="719"/>
      <c r="AO483" s="643"/>
      <c r="AP483" s="663"/>
      <c r="AQ483" s="683"/>
      <c r="AT483" s="1"/>
    </row>
    <row r="484" spans="1:46" s="44" customFormat="1" ht="18.600000000000001" customHeight="1">
      <c r="A484" s="1">
        <v>1</v>
      </c>
      <c r="B484" s="309" t="s">
        <v>133</v>
      </c>
      <c r="C484" s="310" t="s">
        <v>144</v>
      </c>
      <c r="D484" s="567" t="s">
        <v>687</v>
      </c>
      <c r="E484" s="567" t="s">
        <v>951</v>
      </c>
      <c r="F484" s="445" t="s">
        <v>148</v>
      </c>
      <c r="G484" s="691">
        <v>11301257</v>
      </c>
      <c r="H484" s="221"/>
      <c r="I484" s="73"/>
      <c r="J484" s="73"/>
      <c r="K484" s="73"/>
      <c r="L484" s="73"/>
      <c r="M484" s="73"/>
      <c r="N484" s="73"/>
      <c r="O484" s="73"/>
      <c r="P484" s="73"/>
      <c r="Q484" s="73"/>
      <c r="R484" s="73"/>
      <c r="S484" s="73"/>
      <c r="T484" s="73"/>
      <c r="U484" s="73"/>
      <c r="V484" s="222"/>
      <c r="W484" s="193"/>
      <c r="X484" s="74"/>
      <c r="Y484" s="74"/>
      <c r="Z484" s="74"/>
      <c r="AA484" s="74"/>
      <c r="AB484" s="194"/>
      <c r="AC484" s="323">
        <f t="shared" si="345"/>
        <v>451</v>
      </c>
      <c r="AD484" s="64">
        <v>28</v>
      </c>
      <c r="AE484" s="64">
        <v>278</v>
      </c>
      <c r="AF484" s="64">
        <v>145</v>
      </c>
      <c r="AG484" s="64"/>
      <c r="AH484" s="64"/>
      <c r="AI484" s="80"/>
      <c r="AJ484" s="80"/>
      <c r="AK484" s="166">
        <f t="shared" si="346"/>
        <v>0</v>
      </c>
      <c r="AL484" s="80"/>
      <c r="AM484" s="186"/>
      <c r="AN484" s="725"/>
      <c r="AO484" s="15"/>
      <c r="AP484" s="25"/>
      <c r="AQ484" s="683"/>
      <c r="AT484" s="1"/>
    </row>
    <row r="485" spans="1:46" s="44" customFormat="1" ht="18" customHeight="1">
      <c r="A485" s="1">
        <v>2</v>
      </c>
      <c r="B485" s="337" t="str">
        <f t="shared" ref="B485:B486" si="364">B484</f>
        <v>区西部</v>
      </c>
      <c r="C485" s="437" t="str">
        <f t="shared" ref="C485:C486" si="365">C484</f>
        <v>中野区</v>
      </c>
      <c r="D485" s="297"/>
      <c r="E485" s="573"/>
      <c r="F485" s="361" t="s">
        <v>148</v>
      </c>
      <c r="G485" s="690"/>
      <c r="H485" s="109" t="s">
        <v>628</v>
      </c>
      <c r="I485" s="82"/>
      <c r="J485" s="82" t="s">
        <v>629</v>
      </c>
      <c r="K485" s="82"/>
      <c r="L485" s="82" t="s">
        <v>629</v>
      </c>
      <c r="M485" s="82" t="s">
        <v>629</v>
      </c>
      <c r="N485" s="82" t="s">
        <v>630</v>
      </c>
      <c r="O485" s="82"/>
      <c r="P485" s="82"/>
      <c r="Q485" s="82"/>
      <c r="R485" s="82"/>
      <c r="S485" s="82" t="s">
        <v>652</v>
      </c>
      <c r="T485" s="82" t="s">
        <v>629</v>
      </c>
      <c r="U485" s="82"/>
      <c r="V485" s="102"/>
      <c r="W485" s="146">
        <f>SUM(X485:AB485)</f>
        <v>451</v>
      </c>
      <c r="X485" s="145">
        <v>451</v>
      </c>
      <c r="Y485" s="145"/>
      <c r="Z485" s="69"/>
      <c r="AA485" s="69"/>
      <c r="AB485" s="207"/>
      <c r="AC485" s="324">
        <f t="shared" si="345"/>
        <v>451</v>
      </c>
      <c r="AD485" s="519">
        <v>32</v>
      </c>
      <c r="AE485" s="519">
        <v>274</v>
      </c>
      <c r="AF485" s="519">
        <v>145</v>
      </c>
      <c r="AG485" s="519"/>
      <c r="AH485" s="519"/>
      <c r="AI485" s="519"/>
      <c r="AJ485" s="601"/>
      <c r="AK485" s="160">
        <f t="shared" si="346"/>
        <v>71</v>
      </c>
      <c r="AL485" s="79">
        <v>16</v>
      </c>
      <c r="AM485" s="158">
        <v>55</v>
      </c>
      <c r="AN485" s="718"/>
      <c r="AO485" s="643"/>
      <c r="AP485" s="663"/>
      <c r="AQ485" s="683"/>
      <c r="AT485" s="1"/>
    </row>
    <row r="486" spans="1:46" s="44" customFormat="1" ht="18.600000000000001" customHeight="1" thickBot="1">
      <c r="A486" s="1">
        <v>3</v>
      </c>
      <c r="B486" s="337" t="str">
        <f t="shared" si="364"/>
        <v>区西部</v>
      </c>
      <c r="C486" s="437" t="str">
        <f t="shared" si="365"/>
        <v>中野区</v>
      </c>
      <c r="D486" s="305"/>
      <c r="E486" s="632"/>
      <c r="F486" s="337" t="s">
        <v>148</v>
      </c>
      <c r="G486" s="689"/>
      <c r="H486" s="36" t="s">
        <v>628</v>
      </c>
      <c r="I486" s="37"/>
      <c r="J486" s="37" t="s">
        <v>629</v>
      </c>
      <c r="K486" s="37"/>
      <c r="L486" s="37" t="s">
        <v>629</v>
      </c>
      <c r="M486" s="37" t="s">
        <v>629</v>
      </c>
      <c r="N486" s="37" t="s">
        <v>630</v>
      </c>
      <c r="O486" s="37"/>
      <c r="P486" s="37"/>
      <c r="Q486" s="37"/>
      <c r="R486" s="37"/>
      <c r="S486" s="37" t="s">
        <v>652</v>
      </c>
      <c r="T486" s="37" t="s">
        <v>629</v>
      </c>
      <c r="U486" s="71"/>
      <c r="V486" s="123"/>
      <c r="W486" s="208"/>
      <c r="X486" s="75"/>
      <c r="Y486" s="75"/>
      <c r="Z486" s="76"/>
      <c r="AA486" s="76"/>
      <c r="AB486" s="209"/>
      <c r="AC486" s="325">
        <f t="shared" si="345"/>
        <v>451</v>
      </c>
      <c r="AD486" s="520">
        <v>32</v>
      </c>
      <c r="AE486" s="520">
        <v>320</v>
      </c>
      <c r="AF486" s="520">
        <v>99</v>
      </c>
      <c r="AG486" s="520" t="s">
        <v>3</v>
      </c>
      <c r="AH486" s="520" t="s">
        <v>3</v>
      </c>
      <c r="AI486" s="520" t="s">
        <v>3</v>
      </c>
      <c r="AJ486" s="520" t="s">
        <v>3</v>
      </c>
      <c r="AK486" s="161">
        <f t="shared" si="346"/>
        <v>0</v>
      </c>
      <c r="AL486" s="81"/>
      <c r="AM486" s="187"/>
      <c r="AN486" s="719"/>
      <c r="AO486" s="643"/>
      <c r="AP486" s="663"/>
      <c r="AQ486" s="683"/>
      <c r="AT486" s="1"/>
    </row>
    <row r="487" spans="1:46" s="44" customFormat="1" ht="18" customHeight="1">
      <c r="A487" s="1">
        <v>1</v>
      </c>
      <c r="B487" s="309" t="s">
        <v>133</v>
      </c>
      <c r="C487" s="310" t="s">
        <v>144</v>
      </c>
      <c r="D487" s="567"/>
      <c r="E487" s="567" t="s">
        <v>790</v>
      </c>
      <c r="F487" s="445" t="s">
        <v>648</v>
      </c>
      <c r="G487" s="691" t="s">
        <v>873</v>
      </c>
      <c r="H487" s="221"/>
      <c r="I487" s="73"/>
      <c r="J487" s="73"/>
      <c r="K487" s="73"/>
      <c r="L487" s="73"/>
      <c r="M487" s="73"/>
      <c r="N487" s="73"/>
      <c r="O487" s="73"/>
      <c r="P487" s="73"/>
      <c r="Q487" s="73"/>
      <c r="R487" s="73"/>
      <c r="S487" s="73"/>
      <c r="T487" s="73"/>
      <c r="U487" s="73"/>
      <c r="V487" s="222"/>
      <c r="W487" s="193"/>
      <c r="X487" s="74"/>
      <c r="Y487" s="74"/>
      <c r="Z487" s="74"/>
      <c r="AA487" s="74"/>
      <c r="AB487" s="194"/>
      <c r="AC487" s="323">
        <f t="shared" si="345"/>
        <v>92</v>
      </c>
      <c r="AD487" s="64"/>
      <c r="AE487" s="64"/>
      <c r="AF487" s="64"/>
      <c r="AG487" s="64">
        <v>92</v>
      </c>
      <c r="AH487" s="64"/>
      <c r="AI487" s="80"/>
      <c r="AJ487" s="80"/>
      <c r="AK487" s="166">
        <f t="shared" si="346"/>
        <v>0</v>
      </c>
      <c r="AL487" s="80"/>
      <c r="AM487" s="186"/>
      <c r="AN487" s="725"/>
      <c r="AO487" s="15"/>
      <c r="AP487" s="25"/>
      <c r="AQ487" s="683"/>
      <c r="AT487" s="1"/>
    </row>
    <row r="488" spans="1:46" s="44" customFormat="1" ht="18.600000000000001" customHeight="1">
      <c r="A488" s="1">
        <v>2</v>
      </c>
      <c r="B488" s="337" t="str">
        <f t="shared" ref="B488:B489" si="366">B487</f>
        <v>区西部</v>
      </c>
      <c r="C488" s="437" t="str">
        <f t="shared" ref="C488:C489" si="367">C487</f>
        <v>中野区</v>
      </c>
      <c r="D488" s="297"/>
      <c r="E488" s="573"/>
      <c r="F488" s="361" t="s">
        <v>648</v>
      </c>
      <c r="G488" s="690"/>
      <c r="H488" s="109"/>
      <c r="I488" s="82"/>
      <c r="J488" s="82"/>
      <c r="K488" s="82"/>
      <c r="L488" s="82"/>
      <c r="M488" s="82"/>
      <c r="N488" s="82"/>
      <c r="O488" s="82"/>
      <c r="P488" s="82"/>
      <c r="Q488" s="82"/>
      <c r="R488" s="82"/>
      <c r="S488" s="82"/>
      <c r="T488" s="82"/>
      <c r="U488" s="82" t="s">
        <v>629</v>
      </c>
      <c r="V488" s="102"/>
      <c r="W488" s="146">
        <f>SUM(X488:AB488)</f>
        <v>92</v>
      </c>
      <c r="X488" s="145">
        <v>38</v>
      </c>
      <c r="Y488" s="145">
        <v>54</v>
      </c>
      <c r="Z488" s="69"/>
      <c r="AA488" s="69"/>
      <c r="AB488" s="207"/>
      <c r="AC488" s="324">
        <f t="shared" si="345"/>
        <v>92</v>
      </c>
      <c r="AD488" s="519"/>
      <c r="AE488" s="519"/>
      <c r="AF488" s="519"/>
      <c r="AG488" s="519">
        <v>92</v>
      </c>
      <c r="AH488" s="519"/>
      <c r="AI488" s="519"/>
      <c r="AJ488" s="601"/>
      <c r="AK488" s="160">
        <f t="shared" si="346"/>
        <v>0</v>
      </c>
      <c r="AL488" s="79" t="s">
        <v>3</v>
      </c>
      <c r="AM488" s="158" t="s">
        <v>3</v>
      </c>
      <c r="AN488" s="718"/>
      <c r="AO488" s="643"/>
      <c r="AP488" s="663"/>
      <c r="AQ488" s="683"/>
      <c r="AT488" s="1"/>
    </row>
    <row r="489" spans="1:46" s="44" customFormat="1" ht="18" customHeight="1" thickBot="1">
      <c r="A489" s="1">
        <v>3</v>
      </c>
      <c r="B489" s="337" t="str">
        <f t="shared" si="366"/>
        <v>区西部</v>
      </c>
      <c r="C489" s="437" t="str">
        <f t="shared" si="367"/>
        <v>中野区</v>
      </c>
      <c r="D489" s="305"/>
      <c r="E489" s="632"/>
      <c r="F489" s="337" t="s">
        <v>648</v>
      </c>
      <c r="G489" s="689"/>
      <c r="H489" s="121"/>
      <c r="I489" s="71"/>
      <c r="J489" s="71"/>
      <c r="K489" s="71"/>
      <c r="L489" s="71"/>
      <c r="M489" s="71"/>
      <c r="N489" s="71"/>
      <c r="O489" s="71"/>
      <c r="P489" s="71"/>
      <c r="Q489" s="71"/>
      <c r="R489" s="71"/>
      <c r="S489" s="71"/>
      <c r="T489" s="71"/>
      <c r="U489" s="37" t="s">
        <v>629</v>
      </c>
      <c r="V489" s="123"/>
      <c r="W489" s="208"/>
      <c r="X489" s="75"/>
      <c r="Y489" s="75"/>
      <c r="Z489" s="76"/>
      <c r="AA489" s="76"/>
      <c r="AB489" s="209"/>
      <c r="AC489" s="325">
        <f t="shared" si="345"/>
        <v>92</v>
      </c>
      <c r="AD489" s="520"/>
      <c r="AE489" s="520" t="s">
        <v>3</v>
      </c>
      <c r="AF489" s="520" t="s">
        <v>3</v>
      </c>
      <c r="AG489" s="520">
        <v>92</v>
      </c>
      <c r="AH489" s="520" t="s">
        <v>3</v>
      </c>
      <c r="AI489" s="520" t="s">
        <v>3</v>
      </c>
      <c r="AJ489" s="520" t="s">
        <v>3</v>
      </c>
      <c r="AK489" s="161">
        <f t="shared" si="346"/>
        <v>0</v>
      </c>
      <c r="AL489" s="81"/>
      <c r="AM489" s="187"/>
      <c r="AN489" s="719"/>
      <c r="AO489" s="643"/>
      <c r="AP489" s="663"/>
      <c r="AQ489" s="683"/>
      <c r="AT489" s="1"/>
    </row>
    <row r="490" spans="1:46" s="44" customFormat="1" ht="18.600000000000001" customHeight="1">
      <c r="A490" s="1">
        <v>1</v>
      </c>
      <c r="B490" s="309" t="s">
        <v>133</v>
      </c>
      <c r="C490" s="310" t="s">
        <v>144</v>
      </c>
      <c r="D490" s="567"/>
      <c r="E490" s="567" t="s">
        <v>915</v>
      </c>
      <c r="F490" s="445" t="s">
        <v>149</v>
      </c>
      <c r="G490" s="691">
        <v>11301259</v>
      </c>
      <c r="H490" s="221"/>
      <c r="I490" s="73"/>
      <c r="J490" s="73"/>
      <c r="K490" s="73"/>
      <c r="L490" s="73"/>
      <c r="M490" s="73"/>
      <c r="N490" s="73"/>
      <c r="O490" s="73"/>
      <c r="P490" s="73"/>
      <c r="Q490" s="73"/>
      <c r="R490" s="73"/>
      <c r="S490" s="73"/>
      <c r="T490" s="73"/>
      <c r="U490" s="73"/>
      <c r="V490" s="222"/>
      <c r="W490" s="193"/>
      <c r="X490" s="74"/>
      <c r="Y490" s="74"/>
      <c r="Z490" s="74"/>
      <c r="AA490" s="74"/>
      <c r="AB490" s="194"/>
      <c r="AC490" s="323">
        <f t="shared" si="345"/>
        <v>173</v>
      </c>
      <c r="AD490" s="64"/>
      <c r="AE490" s="64">
        <v>92</v>
      </c>
      <c r="AF490" s="64"/>
      <c r="AG490" s="64">
        <v>81</v>
      </c>
      <c r="AH490" s="64"/>
      <c r="AI490" s="80"/>
      <c r="AJ490" s="80"/>
      <c r="AK490" s="166">
        <f t="shared" si="346"/>
        <v>0</v>
      </c>
      <c r="AL490" s="80"/>
      <c r="AM490" s="186"/>
      <c r="AN490" s="725"/>
      <c r="AO490" s="15"/>
      <c r="AP490" s="25"/>
      <c r="AQ490" s="683"/>
      <c r="AT490" s="1"/>
    </row>
    <row r="491" spans="1:46" s="44" customFormat="1" ht="18" customHeight="1">
      <c r="A491" s="1">
        <v>2</v>
      </c>
      <c r="B491" s="337" t="str">
        <f t="shared" ref="B491:B492" si="368">B490</f>
        <v>区西部</v>
      </c>
      <c r="C491" s="437" t="str">
        <f t="shared" ref="C491:C492" si="369">C490</f>
        <v>中野区</v>
      </c>
      <c r="D491" s="297"/>
      <c r="E491" s="573"/>
      <c r="F491" s="361" t="s">
        <v>149</v>
      </c>
      <c r="G491" s="690"/>
      <c r="H491" s="109"/>
      <c r="I491" s="82"/>
      <c r="J491" s="82"/>
      <c r="K491" s="82"/>
      <c r="L491" s="82" t="s">
        <v>629</v>
      </c>
      <c r="M491" s="82" t="s">
        <v>629</v>
      </c>
      <c r="N491" s="82"/>
      <c r="O491" s="82"/>
      <c r="P491" s="82"/>
      <c r="Q491" s="82"/>
      <c r="R491" s="82"/>
      <c r="S491" s="82"/>
      <c r="T491" s="82"/>
      <c r="U491" s="82"/>
      <c r="V491" s="102"/>
      <c r="W491" s="146">
        <f>SUM(X491:AB491)</f>
        <v>173</v>
      </c>
      <c r="X491" s="145">
        <v>92</v>
      </c>
      <c r="Y491" s="145">
        <v>81</v>
      </c>
      <c r="Z491" s="69"/>
      <c r="AA491" s="69"/>
      <c r="AB491" s="207"/>
      <c r="AC491" s="324">
        <f t="shared" si="345"/>
        <v>173</v>
      </c>
      <c r="AD491" s="519"/>
      <c r="AE491" s="519">
        <v>92</v>
      </c>
      <c r="AF491" s="519"/>
      <c r="AG491" s="519">
        <v>81</v>
      </c>
      <c r="AH491" s="519"/>
      <c r="AI491" s="519"/>
      <c r="AJ491" s="601"/>
      <c r="AK491" s="160">
        <f t="shared" si="346"/>
        <v>0</v>
      </c>
      <c r="AL491" s="79" t="s">
        <v>3</v>
      </c>
      <c r="AM491" s="158" t="s">
        <v>3</v>
      </c>
      <c r="AN491" s="718"/>
      <c r="AO491" s="643"/>
      <c r="AP491" s="663"/>
      <c r="AQ491" s="683"/>
      <c r="AT491" s="1"/>
    </row>
    <row r="492" spans="1:46" s="44" customFormat="1" ht="18.600000000000001" customHeight="1" thickBot="1">
      <c r="A492" s="1">
        <v>3</v>
      </c>
      <c r="B492" s="337" t="str">
        <f t="shared" si="368"/>
        <v>区西部</v>
      </c>
      <c r="C492" s="437" t="str">
        <f t="shared" si="369"/>
        <v>中野区</v>
      </c>
      <c r="D492" s="305"/>
      <c r="E492" s="632"/>
      <c r="F492" s="337" t="s">
        <v>149</v>
      </c>
      <c r="G492" s="689"/>
      <c r="H492" s="121"/>
      <c r="I492" s="71"/>
      <c r="J492" s="71"/>
      <c r="K492" s="71"/>
      <c r="L492" s="37" t="s">
        <v>629</v>
      </c>
      <c r="M492" s="37" t="s">
        <v>629</v>
      </c>
      <c r="N492" s="71"/>
      <c r="O492" s="71"/>
      <c r="P492" s="71"/>
      <c r="Q492" s="71"/>
      <c r="R492" s="71"/>
      <c r="S492" s="71"/>
      <c r="T492" s="71"/>
      <c r="U492" s="71"/>
      <c r="V492" s="123"/>
      <c r="W492" s="208"/>
      <c r="X492" s="75"/>
      <c r="Y492" s="75"/>
      <c r="Z492" s="76"/>
      <c r="AA492" s="76"/>
      <c r="AB492" s="209"/>
      <c r="AC492" s="325">
        <f t="shared" si="345"/>
        <v>173</v>
      </c>
      <c r="AD492" s="520"/>
      <c r="AE492" s="520">
        <v>92</v>
      </c>
      <c r="AF492" s="520" t="s">
        <v>3</v>
      </c>
      <c r="AG492" s="520">
        <v>81</v>
      </c>
      <c r="AH492" s="520" t="s">
        <v>3</v>
      </c>
      <c r="AI492" s="520" t="s">
        <v>3</v>
      </c>
      <c r="AJ492" s="520" t="s">
        <v>3</v>
      </c>
      <c r="AK492" s="161">
        <f t="shared" si="346"/>
        <v>0</v>
      </c>
      <c r="AL492" s="81"/>
      <c r="AM492" s="187"/>
      <c r="AN492" s="719"/>
      <c r="AO492" s="643"/>
      <c r="AP492" s="663"/>
      <c r="AQ492" s="683"/>
      <c r="AT492" s="1"/>
    </row>
    <row r="493" spans="1:46" s="44" customFormat="1" ht="18" customHeight="1">
      <c r="A493" s="1">
        <v>1</v>
      </c>
      <c r="B493" s="309" t="s">
        <v>133</v>
      </c>
      <c r="C493" s="310" t="s">
        <v>144</v>
      </c>
      <c r="D493" s="567"/>
      <c r="E493" s="567" t="s">
        <v>917</v>
      </c>
      <c r="F493" s="445" t="s">
        <v>150</v>
      </c>
      <c r="G493" s="691">
        <v>11301260</v>
      </c>
      <c r="H493" s="221"/>
      <c r="I493" s="73"/>
      <c r="J493" s="73"/>
      <c r="K493" s="73"/>
      <c r="L493" s="73"/>
      <c r="M493" s="73"/>
      <c r="N493" s="73"/>
      <c r="O493" s="73"/>
      <c r="P493" s="73"/>
      <c r="Q493" s="73"/>
      <c r="R493" s="73"/>
      <c r="S493" s="73"/>
      <c r="T493" s="73"/>
      <c r="U493" s="73"/>
      <c r="V493" s="222"/>
      <c r="W493" s="193"/>
      <c r="X493" s="74"/>
      <c r="Y493" s="74"/>
      <c r="Z493" s="74"/>
      <c r="AA493" s="74"/>
      <c r="AB493" s="194"/>
      <c r="AC493" s="323">
        <f t="shared" si="345"/>
        <v>415</v>
      </c>
      <c r="AD493" s="64">
        <v>28</v>
      </c>
      <c r="AE493" s="64">
        <v>355</v>
      </c>
      <c r="AF493" s="64">
        <v>32</v>
      </c>
      <c r="AG493" s="64"/>
      <c r="AH493" s="64"/>
      <c r="AI493" s="80"/>
      <c r="AJ493" s="80"/>
      <c r="AK493" s="166">
        <f t="shared" si="346"/>
        <v>0</v>
      </c>
      <c r="AL493" s="80"/>
      <c r="AM493" s="186"/>
      <c r="AN493" s="725"/>
      <c r="AO493" s="15"/>
      <c r="AP493" s="25"/>
      <c r="AQ493" s="683"/>
      <c r="AT493" s="1"/>
    </row>
    <row r="494" spans="1:46" s="44" customFormat="1" ht="18.600000000000001" customHeight="1">
      <c r="A494" s="1">
        <v>2</v>
      </c>
      <c r="B494" s="337" t="str">
        <f t="shared" ref="B494:B495" si="370">B493</f>
        <v>区西部</v>
      </c>
      <c r="C494" s="437" t="str">
        <f t="shared" ref="C494:C495" si="371">C493</f>
        <v>中野区</v>
      </c>
      <c r="D494" s="297"/>
      <c r="E494" s="573"/>
      <c r="F494" s="361" t="s">
        <v>150</v>
      </c>
      <c r="G494" s="690"/>
      <c r="H494" s="109" t="s">
        <v>628</v>
      </c>
      <c r="I494" s="82"/>
      <c r="J494" s="82"/>
      <c r="K494" s="82"/>
      <c r="L494" s="82" t="s">
        <v>629</v>
      </c>
      <c r="M494" s="82" t="s">
        <v>629</v>
      </c>
      <c r="N494" s="82" t="s">
        <v>634</v>
      </c>
      <c r="O494" s="82"/>
      <c r="P494" s="82"/>
      <c r="Q494" s="82"/>
      <c r="R494" s="82"/>
      <c r="S494" s="82" t="s">
        <v>652</v>
      </c>
      <c r="T494" s="82" t="s">
        <v>629</v>
      </c>
      <c r="U494" s="82"/>
      <c r="V494" s="102"/>
      <c r="W494" s="146">
        <f>SUM(X494:AB494)</f>
        <v>415</v>
      </c>
      <c r="X494" s="145">
        <v>415</v>
      </c>
      <c r="Y494" s="145"/>
      <c r="Z494" s="69"/>
      <c r="AA494" s="69"/>
      <c r="AB494" s="207"/>
      <c r="AC494" s="324">
        <f t="shared" si="345"/>
        <v>415</v>
      </c>
      <c r="AD494" s="519">
        <v>28</v>
      </c>
      <c r="AE494" s="519">
        <v>355</v>
      </c>
      <c r="AF494" s="519">
        <v>32</v>
      </c>
      <c r="AG494" s="519"/>
      <c r="AH494" s="519"/>
      <c r="AI494" s="519"/>
      <c r="AJ494" s="601"/>
      <c r="AK494" s="160">
        <f t="shared" si="346"/>
        <v>48</v>
      </c>
      <c r="AL494" s="79">
        <v>22</v>
      </c>
      <c r="AM494" s="158">
        <v>26</v>
      </c>
      <c r="AN494" s="718"/>
      <c r="AO494" s="643"/>
      <c r="AP494" s="663"/>
      <c r="AQ494" s="683"/>
      <c r="AT494" s="1"/>
    </row>
    <row r="495" spans="1:46" s="44" customFormat="1" ht="18" customHeight="1" thickBot="1">
      <c r="A495" s="1">
        <v>3</v>
      </c>
      <c r="B495" s="337" t="str">
        <f t="shared" si="370"/>
        <v>区西部</v>
      </c>
      <c r="C495" s="437" t="str">
        <f t="shared" si="371"/>
        <v>中野区</v>
      </c>
      <c r="D495" s="305"/>
      <c r="E495" s="632"/>
      <c r="F495" s="337" t="s">
        <v>150</v>
      </c>
      <c r="G495" s="689"/>
      <c r="H495" s="36" t="s">
        <v>628</v>
      </c>
      <c r="I495" s="37"/>
      <c r="J495" s="37"/>
      <c r="K495" s="37"/>
      <c r="L495" s="37" t="s">
        <v>629</v>
      </c>
      <c r="M495" s="37" t="s">
        <v>629</v>
      </c>
      <c r="N495" s="37" t="s">
        <v>634</v>
      </c>
      <c r="O495" s="37"/>
      <c r="P495" s="37"/>
      <c r="Q495" s="37"/>
      <c r="R495" s="37"/>
      <c r="S495" s="37" t="s">
        <v>652</v>
      </c>
      <c r="T495" s="37" t="s">
        <v>629</v>
      </c>
      <c r="U495" s="71"/>
      <c r="V495" s="123"/>
      <c r="W495" s="208"/>
      <c r="X495" s="75"/>
      <c r="Y495" s="75"/>
      <c r="Z495" s="76"/>
      <c r="AA495" s="76"/>
      <c r="AB495" s="209"/>
      <c r="AC495" s="325">
        <f t="shared" si="345"/>
        <v>415</v>
      </c>
      <c r="AD495" s="520">
        <v>28</v>
      </c>
      <c r="AE495" s="520">
        <v>355</v>
      </c>
      <c r="AF495" s="520">
        <v>32</v>
      </c>
      <c r="AG495" s="520" t="s">
        <v>3</v>
      </c>
      <c r="AH495" s="520" t="s">
        <v>3</v>
      </c>
      <c r="AI495" s="520" t="s">
        <v>3</v>
      </c>
      <c r="AJ495" s="520" t="s">
        <v>3</v>
      </c>
      <c r="AK495" s="161">
        <f t="shared" si="346"/>
        <v>0</v>
      </c>
      <c r="AL495" s="81"/>
      <c r="AM495" s="187"/>
      <c r="AN495" s="719"/>
      <c r="AO495" s="643"/>
      <c r="AP495" s="663"/>
      <c r="AQ495" s="683"/>
      <c r="AT495" s="1"/>
    </row>
    <row r="496" spans="1:46" s="44" customFormat="1" ht="18.600000000000001" customHeight="1">
      <c r="A496" s="1">
        <v>1</v>
      </c>
      <c r="B496" s="309" t="s">
        <v>133</v>
      </c>
      <c r="C496" s="310" t="s">
        <v>152</v>
      </c>
      <c r="D496" s="567"/>
      <c r="E496" s="567" t="s">
        <v>950</v>
      </c>
      <c r="F496" s="445" t="s">
        <v>151</v>
      </c>
      <c r="G496" s="691" t="s">
        <v>874</v>
      </c>
      <c r="H496" s="221"/>
      <c r="I496" s="73"/>
      <c r="J496" s="73"/>
      <c r="K496" s="73"/>
      <c r="L496" s="73"/>
      <c r="M496" s="73"/>
      <c r="N496" s="73"/>
      <c r="O496" s="73"/>
      <c r="P496" s="73"/>
      <c r="Q496" s="73"/>
      <c r="R496" s="73"/>
      <c r="S496" s="73"/>
      <c r="T496" s="73"/>
      <c r="U496" s="73"/>
      <c r="V496" s="222"/>
      <c r="W496" s="193"/>
      <c r="X496" s="74"/>
      <c r="Y496" s="74"/>
      <c r="Z496" s="74"/>
      <c r="AA496" s="74"/>
      <c r="AB496" s="194"/>
      <c r="AC496" s="323">
        <f t="shared" si="345"/>
        <v>186</v>
      </c>
      <c r="AD496" s="64"/>
      <c r="AE496" s="64">
        <v>186</v>
      </c>
      <c r="AF496" s="64"/>
      <c r="AG496" s="64"/>
      <c r="AH496" s="64"/>
      <c r="AI496" s="80"/>
      <c r="AJ496" s="80"/>
      <c r="AK496" s="166">
        <f t="shared" si="346"/>
        <v>0</v>
      </c>
      <c r="AL496" s="80"/>
      <c r="AM496" s="186"/>
      <c r="AN496" s="725"/>
      <c r="AO496" s="15"/>
      <c r="AP496" s="25"/>
      <c r="AQ496" s="683"/>
      <c r="AT496" s="1"/>
    </row>
    <row r="497" spans="1:46" s="44" customFormat="1" ht="18" customHeight="1">
      <c r="A497" s="1">
        <v>2</v>
      </c>
      <c r="B497" s="337" t="str">
        <f t="shared" ref="B497:B498" si="372">B496</f>
        <v>区西部</v>
      </c>
      <c r="C497" s="437" t="str">
        <f t="shared" ref="C497:C498" si="373">C496</f>
        <v>杉並区</v>
      </c>
      <c r="D497" s="297"/>
      <c r="E497" s="573"/>
      <c r="F497" s="361" t="s">
        <v>151</v>
      </c>
      <c r="G497" s="690"/>
      <c r="H497" s="109" t="s">
        <v>628</v>
      </c>
      <c r="I497" s="82"/>
      <c r="J497" s="82"/>
      <c r="K497" s="82"/>
      <c r="L497" s="82" t="s">
        <v>629</v>
      </c>
      <c r="M497" s="82" t="s">
        <v>629</v>
      </c>
      <c r="N497" s="82" t="s">
        <v>630</v>
      </c>
      <c r="O497" s="82"/>
      <c r="P497" s="82"/>
      <c r="Q497" s="82"/>
      <c r="R497" s="82"/>
      <c r="S497" s="82"/>
      <c r="T497" s="82"/>
      <c r="U497" s="82" t="s">
        <v>629</v>
      </c>
      <c r="V497" s="102"/>
      <c r="W497" s="146">
        <f>SUM(X497:AB497)</f>
        <v>186</v>
      </c>
      <c r="X497" s="145">
        <v>186</v>
      </c>
      <c r="Y497" s="145"/>
      <c r="Z497" s="69"/>
      <c r="AA497" s="69"/>
      <c r="AB497" s="207"/>
      <c r="AC497" s="324">
        <f t="shared" si="345"/>
        <v>186</v>
      </c>
      <c r="AD497" s="519"/>
      <c r="AE497" s="519">
        <v>186</v>
      </c>
      <c r="AF497" s="519"/>
      <c r="AG497" s="519"/>
      <c r="AH497" s="519"/>
      <c r="AI497" s="519"/>
      <c r="AJ497" s="601"/>
      <c r="AK497" s="160">
        <f t="shared" si="346"/>
        <v>25</v>
      </c>
      <c r="AL497" s="79">
        <v>19</v>
      </c>
      <c r="AM497" s="158">
        <v>6</v>
      </c>
      <c r="AN497" s="718"/>
      <c r="AO497" s="643"/>
      <c r="AP497" s="663"/>
      <c r="AQ497" s="683"/>
      <c r="AT497" s="1"/>
    </row>
    <row r="498" spans="1:46" s="44" customFormat="1" ht="18.600000000000001" customHeight="1" thickBot="1">
      <c r="A498" s="1">
        <v>3</v>
      </c>
      <c r="B498" s="337" t="str">
        <f t="shared" si="372"/>
        <v>区西部</v>
      </c>
      <c r="C498" s="437" t="str">
        <f t="shared" si="373"/>
        <v>杉並区</v>
      </c>
      <c r="D498" s="305"/>
      <c r="E498" s="632"/>
      <c r="F498" s="337" t="s">
        <v>151</v>
      </c>
      <c r="G498" s="689"/>
      <c r="H498" s="36" t="s">
        <v>628</v>
      </c>
      <c r="I498" s="37"/>
      <c r="J498" s="37"/>
      <c r="K498" s="37"/>
      <c r="L498" s="37" t="s">
        <v>629</v>
      </c>
      <c r="M498" s="37" t="s">
        <v>629</v>
      </c>
      <c r="N498" s="37" t="s">
        <v>630</v>
      </c>
      <c r="O498" s="37"/>
      <c r="P498" s="37"/>
      <c r="Q498" s="37"/>
      <c r="R498" s="37"/>
      <c r="S498" s="37"/>
      <c r="T498" s="37"/>
      <c r="U498" s="37" t="s">
        <v>629</v>
      </c>
      <c r="V498" s="123"/>
      <c r="W498" s="208"/>
      <c r="X498" s="75"/>
      <c r="Y498" s="75"/>
      <c r="Z498" s="76"/>
      <c r="AA498" s="76"/>
      <c r="AB498" s="209"/>
      <c r="AC498" s="325">
        <f t="shared" si="345"/>
        <v>186</v>
      </c>
      <c r="AD498" s="520"/>
      <c r="AE498" s="520">
        <v>186</v>
      </c>
      <c r="AF498" s="520" t="s">
        <v>3</v>
      </c>
      <c r="AG498" s="520" t="s">
        <v>3</v>
      </c>
      <c r="AH498" s="520" t="s">
        <v>3</v>
      </c>
      <c r="AI498" s="520" t="s">
        <v>3</v>
      </c>
      <c r="AJ498" s="520" t="s">
        <v>3</v>
      </c>
      <c r="AK498" s="161">
        <f t="shared" si="346"/>
        <v>0</v>
      </c>
      <c r="AL498" s="81"/>
      <c r="AM498" s="187"/>
      <c r="AN498" s="719"/>
      <c r="AO498" s="643"/>
      <c r="AP498" s="663"/>
      <c r="AQ498" s="683"/>
      <c r="AT498" s="1"/>
    </row>
    <row r="499" spans="1:46" s="44" customFormat="1" ht="18" customHeight="1">
      <c r="A499" s="1">
        <v>1</v>
      </c>
      <c r="B499" s="309" t="s">
        <v>133</v>
      </c>
      <c r="C499" s="310" t="s">
        <v>152</v>
      </c>
      <c r="D499" s="567"/>
      <c r="E499" s="567"/>
      <c r="F499" s="368" t="s">
        <v>649</v>
      </c>
      <c r="G499" s="691"/>
      <c r="H499" s="221"/>
      <c r="I499" s="73"/>
      <c r="J499" s="73"/>
      <c r="K499" s="73"/>
      <c r="L499" s="73"/>
      <c r="M499" s="73"/>
      <c r="N499" s="73"/>
      <c r="O499" s="73"/>
      <c r="P499" s="73"/>
      <c r="Q499" s="73"/>
      <c r="R499" s="73"/>
      <c r="S499" s="73"/>
      <c r="T499" s="73"/>
      <c r="U499" s="73"/>
      <c r="V499" s="222"/>
      <c r="W499" s="193"/>
      <c r="X499" s="74"/>
      <c r="Y499" s="74"/>
      <c r="Z499" s="74"/>
      <c r="AA499" s="74"/>
      <c r="AB499" s="194"/>
      <c r="AC499" s="323">
        <f t="shared" si="345"/>
        <v>0</v>
      </c>
      <c r="AD499" s="606"/>
      <c r="AE499" s="606"/>
      <c r="AF499" s="606"/>
      <c r="AG499" s="606"/>
      <c r="AH499" s="606"/>
      <c r="AI499" s="607"/>
      <c r="AJ499" s="607"/>
      <c r="AK499" s="166">
        <f t="shared" si="346"/>
        <v>0</v>
      </c>
      <c r="AL499" s="80"/>
      <c r="AM499" s="186"/>
      <c r="AN499" s="725"/>
      <c r="AO499" s="15"/>
      <c r="AP499" s="25"/>
      <c r="AQ499" s="683"/>
      <c r="AT499" s="1"/>
    </row>
    <row r="500" spans="1:46" s="44" customFormat="1" ht="18.600000000000001" customHeight="1">
      <c r="A500" s="1">
        <v>2</v>
      </c>
      <c r="B500" s="337" t="str">
        <f t="shared" ref="B500:B501" si="374">B499</f>
        <v>区西部</v>
      </c>
      <c r="C500" s="437" t="str">
        <f t="shared" ref="C500:C501" si="375">C499</f>
        <v>杉並区</v>
      </c>
      <c r="D500" s="297"/>
      <c r="E500" s="573"/>
      <c r="F500" s="361" t="s">
        <v>649</v>
      </c>
      <c r="G500" s="690"/>
      <c r="H500" s="109"/>
      <c r="I500" s="82"/>
      <c r="J500" s="82"/>
      <c r="K500" s="82"/>
      <c r="L500" s="82"/>
      <c r="M500" s="82"/>
      <c r="N500" s="82"/>
      <c r="O500" s="82"/>
      <c r="P500" s="82"/>
      <c r="Q500" s="82"/>
      <c r="R500" s="82"/>
      <c r="S500" s="82"/>
      <c r="T500" s="82"/>
      <c r="U500" s="82"/>
      <c r="V500" s="102"/>
      <c r="W500" s="146">
        <f>SUM(X500:AB500)</f>
        <v>25</v>
      </c>
      <c r="X500" s="145"/>
      <c r="Y500" s="145">
        <v>25</v>
      </c>
      <c r="Z500" s="69"/>
      <c r="AA500" s="69"/>
      <c r="AB500" s="207"/>
      <c r="AC500" s="324">
        <f t="shared" si="345"/>
        <v>0</v>
      </c>
      <c r="AD500" s="519"/>
      <c r="AE500" s="519"/>
      <c r="AF500" s="519"/>
      <c r="AG500" s="519"/>
      <c r="AH500" s="519"/>
      <c r="AI500" s="519"/>
      <c r="AJ500" s="601"/>
      <c r="AK500" s="160">
        <f t="shared" si="346"/>
        <v>0</v>
      </c>
      <c r="AL500" s="79" t="s">
        <v>3</v>
      </c>
      <c r="AM500" s="158" t="s">
        <v>3</v>
      </c>
      <c r="AN500" s="718"/>
      <c r="AO500" s="643"/>
      <c r="AP500" s="663"/>
      <c r="AQ500" s="683"/>
      <c r="AT500" s="1"/>
    </row>
    <row r="501" spans="1:46" s="44" customFormat="1" ht="18" customHeight="1" thickBot="1">
      <c r="A501" s="1">
        <v>3</v>
      </c>
      <c r="B501" s="337" t="str">
        <f t="shared" si="374"/>
        <v>区西部</v>
      </c>
      <c r="C501" s="437" t="str">
        <f t="shared" si="375"/>
        <v>杉並区</v>
      </c>
      <c r="D501" s="305"/>
      <c r="E501" s="632"/>
      <c r="F501" s="337" t="s">
        <v>649</v>
      </c>
      <c r="G501" s="689"/>
      <c r="H501" s="121"/>
      <c r="I501" s="71"/>
      <c r="J501" s="71"/>
      <c r="K501" s="71"/>
      <c r="L501" s="71"/>
      <c r="M501" s="71"/>
      <c r="N501" s="71"/>
      <c r="O501" s="71"/>
      <c r="P501" s="71"/>
      <c r="Q501" s="71"/>
      <c r="R501" s="71"/>
      <c r="S501" s="71"/>
      <c r="T501" s="71"/>
      <c r="U501" s="71"/>
      <c r="V501" s="123"/>
      <c r="W501" s="208"/>
      <c r="X501" s="75"/>
      <c r="Y501" s="75"/>
      <c r="Z501" s="76"/>
      <c r="AA501" s="76"/>
      <c r="AB501" s="209"/>
      <c r="AC501" s="325">
        <f t="shared" si="345"/>
        <v>0</v>
      </c>
      <c r="AD501" s="520"/>
      <c r="AE501" s="520" t="s">
        <v>3</v>
      </c>
      <c r="AF501" s="520" t="s">
        <v>3</v>
      </c>
      <c r="AG501" s="520"/>
      <c r="AH501" s="520" t="s">
        <v>3</v>
      </c>
      <c r="AI501" s="520" t="s">
        <v>3</v>
      </c>
      <c r="AJ501" s="520" t="s">
        <v>3</v>
      </c>
      <c r="AK501" s="161">
        <f t="shared" si="346"/>
        <v>0</v>
      </c>
      <c r="AL501" s="81"/>
      <c r="AM501" s="187"/>
      <c r="AN501" s="719"/>
      <c r="AO501" s="643"/>
      <c r="AP501" s="663"/>
      <c r="AQ501" s="683"/>
      <c r="AT501" s="1"/>
    </row>
    <row r="502" spans="1:46" s="44" customFormat="1" ht="18.600000000000001" customHeight="1">
      <c r="A502" s="1">
        <v>1</v>
      </c>
      <c r="B502" s="309" t="s">
        <v>133</v>
      </c>
      <c r="C502" s="310" t="s">
        <v>152</v>
      </c>
      <c r="D502" s="567"/>
      <c r="E502" s="567" t="s">
        <v>951</v>
      </c>
      <c r="F502" s="445" t="s">
        <v>153</v>
      </c>
      <c r="G502" s="691">
        <v>11301273</v>
      </c>
      <c r="H502" s="221"/>
      <c r="I502" s="73"/>
      <c r="J502" s="73"/>
      <c r="K502" s="73"/>
      <c r="L502" s="73"/>
      <c r="M502" s="73"/>
      <c r="N502" s="73"/>
      <c r="O502" s="73"/>
      <c r="P502" s="73"/>
      <c r="Q502" s="73"/>
      <c r="R502" s="73"/>
      <c r="S502" s="73"/>
      <c r="T502" s="73"/>
      <c r="U502" s="73"/>
      <c r="V502" s="222"/>
      <c r="W502" s="193"/>
      <c r="X502" s="74"/>
      <c r="Y502" s="74"/>
      <c r="Z502" s="74"/>
      <c r="AA502" s="74"/>
      <c r="AB502" s="194"/>
      <c r="AC502" s="323">
        <f t="shared" si="345"/>
        <v>46</v>
      </c>
      <c r="AD502" s="64"/>
      <c r="AE502" s="64">
        <v>46</v>
      </c>
      <c r="AF502" s="64"/>
      <c r="AG502" s="64"/>
      <c r="AH502" s="64"/>
      <c r="AI502" s="97"/>
      <c r="AJ502" s="97"/>
      <c r="AK502" s="166">
        <f t="shared" si="346"/>
        <v>0</v>
      </c>
      <c r="AL502" s="97"/>
      <c r="AM502" s="188"/>
      <c r="AN502" s="725"/>
      <c r="AO502" s="15"/>
      <c r="AP502" s="25"/>
      <c r="AQ502" s="683"/>
      <c r="AT502" s="1"/>
    </row>
    <row r="503" spans="1:46" s="44" customFormat="1" ht="18" customHeight="1">
      <c r="A503" s="1">
        <v>2</v>
      </c>
      <c r="B503" s="337" t="str">
        <f t="shared" ref="B503:B504" si="376">B502</f>
        <v>区西部</v>
      </c>
      <c r="C503" s="437" t="str">
        <f t="shared" ref="C503:C504" si="377">C502</f>
        <v>杉並区</v>
      </c>
      <c r="D503" s="297"/>
      <c r="E503" s="573"/>
      <c r="F503" s="361" t="s">
        <v>153</v>
      </c>
      <c r="G503" s="690"/>
      <c r="H503" s="109"/>
      <c r="I503" s="82"/>
      <c r="J503" s="82"/>
      <c r="K503" s="82"/>
      <c r="L503" s="82"/>
      <c r="M503" s="82"/>
      <c r="N503" s="82"/>
      <c r="O503" s="82"/>
      <c r="P503" s="82"/>
      <c r="Q503" s="82"/>
      <c r="R503" s="82"/>
      <c r="S503" s="82"/>
      <c r="T503" s="82"/>
      <c r="U503" s="82" t="s">
        <v>629</v>
      </c>
      <c r="V503" s="102"/>
      <c r="W503" s="146">
        <f>SUM(X503:AB503)</f>
        <v>46</v>
      </c>
      <c r="X503" s="145">
        <v>46</v>
      </c>
      <c r="Y503" s="145"/>
      <c r="Z503" s="69"/>
      <c r="AA503" s="69"/>
      <c r="AB503" s="207"/>
      <c r="AC503" s="324">
        <f t="shared" si="345"/>
        <v>46</v>
      </c>
      <c r="AD503" s="519"/>
      <c r="AE503" s="519">
        <v>46</v>
      </c>
      <c r="AF503" s="519"/>
      <c r="AG503" s="519"/>
      <c r="AH503" s="519"/>
      <c r="AI503" s="519">
        <v>0</v>
      </c>
      <c r="AJ503" s="601"/>
      <c r="AK503" s="160">
        <f t="shared" si="346"/>
        <v>0</v>
      </c>
      <c r="AL503" s="79" t="s">
        <v>3</v>
      </c>
      <c r="AM503" s="158" t="s">
        <v>3</v>
      </c>
      <c r="AN503" s="718"/>
      <c r="AO503" s="643"/>
      <c r="AP503" s="663"/>
      <c r="AQ503" s="683"/>
      <c r="AT503" s="1"/>
    </row>
    <row r="504" spans="1:46" s="44" customFormat="1" ht="18.600000000000001" customHeight="1" thickBot="1">
      <c r="A504" s="1">
        <v>3</v>
      </c>
      <c r="B504" s="337" t="str">
        <f t="shared" si="376"/>
        <v>区西部</v>
      </c>
      <c r="C504" s="437" t="str">
        <f t="shared" si="377"/>
        <v>杉並区</v>
      </c>
      <c r="D504" s="305"/>
      <c r="E504" s="632"/>
      <c r="F504" s="337" t="s">
        <v>153</v>
      </c>
      <c r="G504" s="689"/>
      <c r="H504" s="121"/>
      <c r="I504" s="71"/>
      <c r="J504" s="71"/>
      <c r="K504" s="71"/>
      <c r="L504" s="71"/>
      <c r="M504" s="71"/>
      <c r="N504" s="71"/>
      <c r="O504" s="71"/>
      <c r="P504" s="71"/>
      <c r="Q504" s="71"/>
      <c r="R504" s="71"/>
      <c r="S504" s="71"/>
      <c r="T504" s="71"/>
      <c r="U504" s="37" t="s">
        <v>629</v>
      </c>
      <c r="V504" s="123"/>
      <c r="W504" s="208"/>
      <c r="X504" s="75"/>
      <c r="Y504" s="75"/>
      <c r="Z504" s="76"/>
      <c r="AA504" s="76"/>
      <c r="AB504" s="209"/>
      <c r="AC504" s="325">
        <f t="shared" si="345"/>
        <v>46</v>
      </c>
      <c r="AD504" s="520"/>
      <c r="AE504" s="520">
        <v>46</v>
      </c>
      <c r="AF504" s="520" t="s">
        <v>3</v>
      </c>
      <c r="AG504" s="520" t="s">
        <v>3</v>
      </c>
      <c r="AH504" s="520" t="s">
        <v>3</v>
      </c>
      <c r="AI504" s="520">
        <v>0</v>
      </c>
      <c r="AJ504" s="520" t="s">
        <v>3</v>
      </c>
      <c r="AK504" s="161">
        <f t="shared" si="346"/>
        <v>0</v>
      </c>
      <c r="AL504" s="81"/>
      <c r="AM504" s="187"/>
      <c r="AN504" s="719"/>
      <c r="AO504" s="643"/>
      <c r="AP504" s="663"/>
      <c r="AQ504" s="683"/>
      <c r="AT504" s="1"/>
    </row>
    <row r="505" spans="1:46" s="44" customFormat="1" ht="18" customHeight="1">
      <c r="A505" s="1">
        <v>1</v>
      </c>
      <c r="B505" s="309" t="s">
        <v>133</v>
      </c>
      <c r="C505" s="310" t="s">
        <v>152</v>
      </c>
      <c r="D505" s="567"/>
      <c r="E505" s="567" t="s">
        <v>980</v>
      </c>
      <c r="F505" s="445" t="s">
        <v>154</v>
      </c>
      <c r="G505" s="691">
        <v>11301274</v>
      </c>
      <c r="H505" s="221"/>
      <c r="I505" s="73"/>
      <c r="J505" s="73"/>
      <c r="K505" s="73"/>
      <c r="L505" s="73"/>
      <c r="M505" s="73"/>
      <c r="N505" s="73"/>
      <c r="O505" s="73"/>
      <c r="P505" s="73"/>
      <c r="Q505" s="73"/>
      <c r="R505" s="73"/>
      <c r="S505" s="73"/>
      <c r="T505" s="73"/>
      <c r="U505" s="73"/>
      <c r="V505" s="222"/>
      <c r="W505" s="193"/>
      <c r="X505" s="74"/>
      <c r="Y505" s="74"/>
      <c r="Z505" s="74"/>
      <c r="AA505" s="74"/>
      <c r="AB505" s="194"/>
      <c r="AC505" s="323">
        <f t="shared" si="345"/>
        <v>0</v>
      </c>
      <c r="AD505" s="64"/>
      <c r="AE505" s="64"/>
      <c r="AF505" s="64"/>
      <c r="AG505" s="64"/>
      <c r="AH505" s="64"/>
      <c r="AI505" s="80"/>
      <c r="AJ505" s="80"/>
      <c r="AK505" s="166">
        <f t="shared" si="346"/>
        <v>0</v>
      </c>
      <c r="AL505" s="80"/>
      <c r="AM505" s="186"/>
      <c r="AN505" s="725"/>
      <c r="AO505" s="15"/>
      <c r="AP505" s="25"/>
      <c r="AQ505" s="683"/>
      <c r="AT505" s="1"/>
    </row>
    <row r="506" spans="1:46" s="44" customFormat="1" ht="18.600000000000001" customHeight="1">
      <c r="A506" s="1">
        <v>2</v>
      </c>
      <c r="B506" s="337" t="str">
        <f t="shared" ref="B506:B507" si="378">B505</f>
        <v>区西部</v>
      </c>
      <c r="C506" s="437" t="str">
        <f t="shared" ref="C506:C507" si="379">C505</f>
        <v>杉並区</v>
      </c>
      <c r="D506" s="297"/>
      <c r="E506" s="573"/>
      <c r="F506" s="361" t="s">
        <v>154</v>
      </c>
      <c r="G506" s="690"/>
      <c r="H506" s="109"/>
      <c r="I506" s="82"/>
      <c r="J506" s="82"/>
      <c r="K506" s="82"/>
      <c r="L506" s="82"/>
      <c r="M506" s="82"/>
      <c r="N506" s="82"/>
      <c r="O506" s="82"/>
      <c r="P506" s="82"/>
      <c r="Q506" s="82"/>
      <c r="R506" s="82"/>
      <c r="S506" s="82"/>
      <c r="T506" s="82"/>
      <c r="U506" s="82"/>
      <c r="V506" s="102"/>
      <c r="W506" s="146">
        <f>SUM(X506:AB506)</f>
        <v>101</v>
      </c>
      <c r="X506" s="145">
        <v>41</v>
      </c>
      <c r="Y506" s="145">
        <v>60</v>
      </c>
      <c r="Z506" s="69"/>
      <c r="AA506" s="69"/>
      <c r="AB506" s="207"/>
      <c r="AC506" s="324">
        <f t="shared" si="345"/>
        <v>101</v>
      </c>
      <c r="AD506" s="519"/>
      <c r="AE506" s="519"/>
      <c r="AF506" s="519">
        <v>101</v>
      </c>
      <c r="AG506" s="519"/>
      <c r="AH506" s="519"/>
      <c r="AI506" s="519"/>
      <c r="AJ506" s="601"/>
      <c r="AK506" s="160">
        <f t="shared" si="346"/>
        <v>0</v>
      </c>
      <c r="AL506" s="79" t="s">
        <v>3</v>
      </c>
      <c r="AM506" s="158" t="s">
        <v>3</v>
      </c>
      <c r="AN506" s="718"/>
      <c r="AO506" s="643"/>
      <c r="AP506" s="663"/>
      <c r="AQ506" s="683"/>
      <c r="AT506" s="1"/>
    </row>
    <row r="507" spans="1:46" s="44" customFormat="1" ht="18" customHeight="1" thickBot="1">
      <c r="A507" s="1">
        <v>3</v>
      </c>
      <c r="B507" s="337" t="str">
        <f t="shared" si="378"/>
        <v>区西部</v>
      </c>
      <c r="C507" s="437" t="str">
        <f t="shared" si="379"/>
        <v>杉並区</v>
      </c>
      <c r="D507" s="305"/>
      <c r="E507" s="632"/>
      <c r="F507" s="337" t="s">
        <v>154</v>
      </c>
      <c r="G507" s="689"/>
      <c r="H507" s="121"/>
      <c r="I507" s="71"/>
      <c r="J507" s="71"/>
      <c r="K507" s="71"/>
      <c r="L507" s="71"/>
      <c r="M507" s="71"/>
      <c r="N507" s="71"/>
      <c r="O507" s="71"/>
      <c r="P507" s="71"/>
      <c r="Q507" s="71"/>
      <c r="R507" s="71"/>
      <c r="S507" s="71"/>
      <c r="T507" s="71"/>
      <c r="U507" s="71"/>
      <c r="V507" s="123"/>
      <c r="W507" s="208"/>
      <c r="X507" s="75"/>
      <c r="Y507" s="75"/>
      <c r="Z507" s="76"/>
      <c r="AA507" s="76"/>
      <c r="AB507" s="209"/>
      <c r="AC507" s="325">
        <f t="shared" si="345"/>
        <v>101</v>
      </c>
      <c r="AD507" s="520"/>
      <c r="AE507" s="520" t="s">
        <v>3</v>
      </c>
      <c r="AF507" s="520">
        <v>101</v>
      </c>
      <c r="AG507" s="520" t="s">
        <v>3</v>
      </c>
      <c r="AH507" s="520" t="s">
        <v>3</v>
      </c>
      <c r="AI507" s="520" t="s">
        <v>3</v>
      </c>
      <c r="AJ507" s="520" t="s">
        <v>3</v>
      </c>
      <c r="AK507" s="161">
        <f t="shared" si="346"/>
        <v>0</v>
      </c>
      <c r="AL507" s="81"/>
      <c r="AM507" s="187"/>
      <c r="AN507" s="719"/>
      <c r="AO507" s="643"/>
      <c r="AP507" s="663"/>
      <c r="AQ507" s="683"/>
      <c r="AT507" s="1"/>
    </row>
    <row r="508" spans="1:46" s="44" customFormat="1" ht="18.600000000000001" customHeight="1">
      <c r="A508" s="1">
        <v>1</v>
      </c>
      <c r="B508" s="309" t="s">
        <v>133</v>
      </c>
      <c r="C508" s="310" t="s">
        <v>152</v>
      </c>
      <c r="D508" s="567"/>
      <c r="E508" s="567" t="s">
        <v>914</v>
      </c>
      <c r="F508" s="445" t="s">
        <v>155</v>
      </c>
      <c r="G508" s="691">
        <v>11301275</v>
      </c>
      <c r="H508" s="564"/>
      <c r="I508" s="539"/>
      <c r="J508" s="539"/>
      <c r="K508" s="539"/>
      <c r="L508" s="539"/>
      <c r="M508" s="539"/>
      <c r="N508" s="539"/>
      <c r="O508" s="539"/>
      <c r="P508" s="539"/>
      <c r="Q508" s="539"/>
      <c r="R508" s="539"/>
      <c r="S508" s="539"/>
      <c r="T508" s="539"/>
      <c r="U508" s="539"/>
      <c r="V508" s="565"/>
      <c r="W508" s="559"/>
      <c r="X508" s="540"/>
      <c r="Y508" s="540"/>
      <c r="Z508" s="540"/>
      <c r="AA508" s="540"/>
      <c r="AB508" s="560"/>
      <c r="AC508" s="568">
        <f>SUM(AD508:AJ508)</f>
        <v>21</v>
      </c>
      <c r="AD508" s="536"/>
      <c r="AE508" s="536"/>
      <c r="AF508" s="536"/>
      <c r="AG508" s="536">
        <v>21</v>
      </c>
      <c r="AH508" s="536"/>
      <c r="AI508" s="544"/>
      <c r="AJ508" s="544"/>
      <c r="AK508" s="556">
        <f t="shared" si="346"/>
        <v>0</v>
      </c>
      <c r="AL508" s="544"/>
      <c r="AM508" s="557"/>
      <c r="AN508" s="725"/>
      <c r="AO508" s="15"/>
      <c r="AP508" s="25"/>
      <c r="AQ508" s="683"/>
      <c r="AT508" s="1"/>
    </row>
    <row r="509" spans="1:46" s="44" customFormat="1" ht="18" customHeight="1">
      <c r="A509" s="1">
        <v>2</v>
      </c>
      <c r="B509" s="337" t="str">
        <f t="shared" ref="B509:B510" si="380">B508</f>
        <v>区西部</v>
      </c>
      <c r="C509" s="437" t="str">
        <f t="shared" ref="C509:C510" si="381">C508</f>
        <v>杉並区</v>
      </c>
      <c r="D509" s="297"/>
      <c r="E509" s="573"/>
      <c r="F509" s="572" t="s">
        <v>155</v>
      </c>
      <c r="G509" s="690"/>
      <c r="H509" s="548"/>
      <c r="I509" s="546"/>
      <c r="J509" s="546"/>
      <c r="K509" s="546"/>
      <c r="L509" s="546"/>
      <c r="M509" s="546" t="s">
        <v>629</v>
      </c>
      <c r="N509" s="546" t="s">
        <v>916</v>
      </c>
      <c r="O509" s="546"/>
      <c r="P509" s="546"/>
      <c r="Q509" s="546"/>
      <c r="R509" s="546"/>
      <c r="S509" s="546"/>
      <c r="T509" s="546"/>
      <c r="U509" s="546"/>
      <c r="V509" s="547"/>
      <c r="W509" s="552">
        <f>SUM(X509:AB509)</f>
        <v>21</v>
      </c>
      <c r="X509" s="551">
        <v>21</v>
      </c>
      <c r="Y509" s="551"/>
      <c r="Z509" s="537"/>
      <c r="AA509" s="537"/>
      <c r="AB509" s="561"/>
      <c r="AC509" s="752">
        <f t="shared" ref="AC509:AC510" si="382">SUM(AD509:AJ509)</f>
        <v>21</v>
      </c>
      <c r="AD509" s="519"/>
      <c r="AE509" s="519"/>
      <c r="AF509" s="519"/>
      <c r="AG509" s="519">
        <v>21</v>
      </c>
      <c r="AH509" s="519"/>
      <c r="AI509" s="519"/>
      <c r="AJ509" s="601"/>
      <c r="AK509" s="554">
        <f t="shared" si="346"/>
        <v>0</v>
      </c>
      <c r="AL509" s="543" t="s">
        <v>3</v>
      </c>
      <c r="AM509" s="553" t="s">
        <v>3</v>
      </c>
      <c r="AN509" s="718"/>
      <c r="AO509" s="643"/>
      <c r="AP509" s="663"/>
      <c r="AQ509" s="683"/>
      <c r="AT509" s="1"/>
    </row>
    <row r="510" spans="1:46" s="44" customFormat="1" ht="18.600000000000001" customHeight="1" thickBot="1">
      <c r="A510" s="1">
        <v>3</v>
      </c>
      <c r="B510" s="337" t="str">
        <f t="shared" si="380"/>
        <v>区西部</v>
      </c>
      <c r="C510" s="437" t="str">
        <f t="shared" si="381"/>
        <v>杉並区</v>
      </c>
      <c r="D510" s="305"/>
      <c r="E510" s="632"/>
      <c r="F510" s="571" t="s">
        <v>155</v>
      </c>
      <c r="G510" s="689"/>
      <c r="H510" s="549"/>
      <c r="I510" s="538"/>
      <c r="J510" s="538"/>
      <c r="K510" s="538"/>
      <c r="L510" s="538"/>
      <c r="M510" s="535" t="s">
        <v>629</v>
      </c>
      <c r="N510" s="535" t="s">
        <v>916</v>
      </c>
      <c r="O510" s="538"/>
      <c r="P510" s="538"/>
      <c r="Q510" s="538"/>
      <c r="R510" s="538"/>
      <c r="S510" s="538"/>
      <c r="T510" s="538"/>
      <c r="U510" s="538"/>
      <c r="V510" s="550"/>
      <c r="W510" s="562"/>
      <c r="X510" s="541"/>
      <c r="Y510" s="541"/>
      <c r="Z510" s="542"/>
      <c r="AA510" s="542"/>
      <c r="AB510" s="563"/>
      <c r="AC510" s="329">
        <f t="shared" si="382"/>
        <v>21</v>
      </c>
      <c r="AD510" s="520"/>
      <c r="AE510" s="520" t="s">
        <v>3</v>
      </c>
      <c r="AF510" s="520" t="s">
        <v>3</v>
      </c>
      <c r="AG510" s="520">
        <v>21</v>
      </c>
      <c r="AH510" s="520" t="s">
        <v>3</v>
      </c>
      <c r="AI510" s="520" t="s">
        <v>3</v>
      </c>
      <c r="AJ510" s="520" t="s">
        <v>3</v>
      </c>
      <c r="AK510" s="555">
        <f t="shared" si="346"/>
        <v>0</v>
      </c>
      <c r="AL510" s="545"/>
      <c r="AM510" s="558"/>
      <c r="AN510" s="719"/>
      <c r="AO510" s="643"/>
      <c r="AP510" s="663"/>
      <c r="AQ510" s="683"/>
      <c r="AT510" s="1"/>
    </row>
    <row r="511" spans="1:46" s="44" customFormat="1" ht="18" customHeight="1">
      <c r="A511" s="1">
        <v>1</v>
      </c>
      <c r="B511" s="309" t="s">
        <v>133</v>
      </c>
      <c r="C511" s="310" t="s">
        <v>152</v>
      </c>
      <c r="D511" s="567"/>
      <c r="E511" s="567" t="s">
        <v>914</v>
      </c>
      <c r="F511" s="445" t="s">
        <v>1104</v>
      </c>
      <c r="G511" s="691">
        <v>11301276</v>
      </c>
      <c r="H511" s="221"/>
      <c r="I511" s="73"/>
      <c r="J511" s="73"/>
      <c r="K511" s="73"/>
      <c r="L511" s="73"/>
      <c r="M511" s="73"/>
      <c r="N511" s="73"/>
      <c r="O511" s="73"/>
      <c r="P511" s="73"/>
      <c r="Q511" s="73"/>
      <c r="R511" s="73"/>
      <c r="S511" s="73"/>
      <c r="T511" s="73"/>
      <c r="U511" s="73"/>
      <c r="V511" s="222"/>
      <c r="W511" s="193"/>
      <c r="X511" s="74"/>
      <c r="Y511" s="74"/>
      <c r="Z511" s="74"/>
      <c r="AA511" s="74"/>
      <c r="AB511" s="194"/>
      <c r="AC511" s="323">
        <f t="shared" si="345"/>
        <v>198</v>
      </c>
      <c r="AD511" s="606"/>
      <c r="AE511" s="606"/>
      <c r="AF511" s="606"/>
      <c r="AG511" s="606">
        <v>198</v>
      </c>
      <c r="AH511" s="606"/>
      <c r="AI511" s="607"/>
      <c r="AJ511" s="607"/>
      <c r="AK511" s="166">
        <f t="shared" si="346"/>
        <v>0</v>
      </c>
      <c r="AL511" s="80"/>
      <c r="AM511" s="186"/>
      <c r="AN511" s="725"/>
      <c r="AO511" s="15"/>
      <c r="AP511" s="25"/>
      <c r="AQ511" s="683"/>
      <c r="AT511" s="1"/>
    </row>
    <row r="512" spans="1:46" s="44" customFormat="1" ht="18.600000000000001" customHeight="1">
      <c r="A512" s="1">
        <v>2</v>
      </c>
      <c r="B512" s="337" t="str">
        <f t="shared" ref="B512:B513" si="383">B511</f>
        <v>区西部</v>
      </c>
      <c r="C512" s="437" t="str">
        <f t="shared" ref="C512:C513" si="384">C511</f>
        <v>杉並区</v>
      </c>
      <c r="D512" s="297"/>
      <c r="E512" s="573"/>
      <c r="F512" s="361" t="s">
        <v>156</v>
      </c>
      <c r="G512" s="690"/>
      <c r="H512" s="109"/>
      <c r="I512" s="82"/>
      <c r="J512" s="82"/>
      <c r="K512" s="82"/>
      <c r="L512" s="82"/>
      <c r="M512" s="82"/>
      <c r="N512" s="82"/>
      <c r="O512" s="82"/>
      <c r="P512" s="82"/>
      <c r="Q512" s="82"/>
      <c r="R512" s="82"/>
      <c r="S512" s="82"/>
      <c r="T512" s="82"/>
      <c r="U512" s="82"/>
      <c r="V512" s="102"/>
      <c r="W512" s="146">
        <f>SUM(X512:AB512)</f>
        <v>198</v>
      </c>
      <c r="X512" s="145"/>
      <c r="Y512" s="145">
        <v>198</v>
      </c>
      <c r="Z512" s="69"/>
      <c r="AA512" s="69"/>
      <c r="AB512" s="207"/>
      <c r="AC512" s="324">
        <f t="shared" si="345"/>
        <v>198</v>
      </c>
      <c r="AD512" s="519"/>
      <c r="AE512" s="519"/>
      <c r="AF512" s="519"/>
      <c r="AG512" s="519">
        <v>198</v>
      </c>
      <c r="AH512" s="519"/>
      <c r="AI512" s="519"/>
      <c r="AJ512" s="601"/>
      <c r="AK512" s="160">
        <f t="shared" si="346"/>
        <v>0</v>
      </c>
      <c r="AL512" s="79" t="s">
        <v>3</v>
      </c>
      <c r="AM512" s="158" t="s">
        <v>3</v>
      </c>
      <c r="AN512" s="718"/>
      <c r="AO512" s="643"/>
      <c r="AP512" s="663"/>
      <c r="AQ512" s="683">
        <v>1</v>
      </c>
      <c r="AT512" s="1"/>
    </row>
    <row r="513" spans="1:46" s="44" customFormat="1" ht="18" customHeight="1" thickBot="1">
      <c r="A513" s="1">
        <v>3</v>
      </c>
      <c r="B513" s="337" t="str">
        <f t="shared" si="383"/>
        <v>区西部</v>
      </c>
      <c r="C513" s="437" t="str">
        <f t="shared" si="384"/>
        <v>杉並区</v>
      </c>
      <c r="D513" s="305"/>
      <c r="E513" s="632"/>
      <c r="F513" s="337" t="s">
        <v>156</v>
      </c>
      <c r="G513" s="689"/>
      <c r="H513" s="121"/>
      <c r="I513" s="71"/>
      <c r="J513" s="71"/>
      <c r="K513" s="71"/>
      <c r="L513" s="71"/>
      <c r="M513" s="71"/>
      <c r="N513" s="71"/>
      <c r="O513" s="71"/>
      <c r="P513" s="71"/>
      <c r="Q513" s="71"/>
      <c r="R513" s="71"/>
      <c r="S513" s="71"/>
      <c r="T513" s="71"/>
      <c r="U513" s="71"/>
      <c r="V513" s="123"/>
      <c r="W513" s="208"/>
      <c r="X513" s="75"/>
      <c r="Y513" s="75"/>
      <c r="Z513" s="76"/>
      <c r="AA513" s="76"/>
      <c r="AB513" s="209"/>
      <c r="AC513" s="325">
        <f t="shared" si="345"/>
        <v>198</v>
      </c>
      <c r="AD513" s="520"/>
      <c r="AE513" s="520" t="s">
        <v>3</v>
      </c>
      <c r="AF513" s="520" t="s">
        <v>3</v>
      </c>
      <c r="AG513" s="520">
        <v>198</v>
      </c>
      <c r="AH513" s="520" t="s">
        <v>3</v>
      </c>
      <c r="AI513" s="520" t="s">
        <v>3</v>
      </c>
      <c r="AJ513" s="520" t="s">
        <v>3</v>
      </c>
      <c r="AK513" s="161">
        <f t="shared" si="346"/>
        <v>0</v>
      </c>
      <c r="AL513" s="81"/>
      <c r="AM513" s="187"/>
      <c r="AN513" s="719"/>
      <c r="AO513" s="643"/>
      <c r="AP513" s="663"/>
      <c r="AQ513" s="683"/>
      <c r="AT513" s="1"/>
    </row>
    <row r="514" spans="1:46" s="44" customFormat="1" ht="18.600000000000001" customHeight="1">
      <c r="A514" s="1">
        <v>1</v>
      </c>
      <c r="B514" s="309" t="s">
        <v>133</v>
      </c>
      <c r="C514" s="310" t="s">
        <v>152</v>
      </c>
      <c r="D514" s="567" t="s">
        <v>687</v>
      </c>
      <c r="E514" s="567" t="s">
        <v>914</v>
      </c>
      <c r="F514" s="445" t="s">
        <v>157</v>
      </c>
      <c r="G514" s="691">
        <v>11301277</v>
      </c>
      <c r="H514" s="221"/>
      <c r="I514" s="73"/>
      <c r="J514" s="73"/>
      <c r="K514" s="73"/>
      <c r="L514" s="73"/>
      <c r="M514" s="73"/>
      <c r="N514" s="73"/>
      <c r="O514" s="73"/>
      <c r="P514" s="73"/>
      <c r="Q514" s="73"/>
      <c r="R514" s="73"/>
      <c r="S514" s="73"/>
      <c r="T514" s="73"/>
      <c r="U514" s="73"/>
      <c r="V514" s="222"/>
      <c r="W514" s="193"/>
      <c r="X514" s="74"/>
      <c r="Y514" s="74"/>
      <c r="Z514" s="74"/>
      <c r="AA514" s="74"/>
      <c r="AB514" s="194"/>
      <c r="AC514" s="323">
        <f t="shared" si="345"/>
        <v>252</v>
      </c>
      <c r="AD514" s="64">
        <v>8</v>
      </c>
      <c r="AE514" s="64">
        <v>244</v>
      </c>
      <c r="AF514" s="64"/>
      <c r="AG514" s="64"/>
      <c r="AH514" s="64"/>
      <c r="AI514" s="80"/>
      <c r="AJ514" s="80"/>
      <c r="AK514" s="166">
        <f t="shared" si="346"/>
        <v>0</v>
      </c>
      <c r="AL514" s="80"/>
      <c r="AM514" s="186"/>
      <c r="AN514" s="725"/>
      <c r="AO514" s="15"/>
      <c r="AP514" s="25"/>
      <c r="AQ514" s="683"/>
      <c r="AT514" s="1"/>
    </row>
    <row r="515" spans="1:46" s="44" customFormat="1" ht="18" customHeight="1">
      <c r="A515" s="1">
        <v>2</v>
      </c>
      <c r="B515" s="337" t="str">
        <f t="shared" ref="B515:B516" si="385">B514</f>
        <v>区西部</v>
      </c>
      <c r="C515" s="437" t="str">
        <f t="shared" ref="C515:C516" si="386">C514</f>
        <v>杉並区</v>
      </c>
      <c r="D515" s="297"/>
      <c r="E515" s="573"/>
      <c r="F515" s="361" t="s">
        <v>157</v>
      </c>
      <c r="G515" s="690"/>
      <c r="H515" s="109" t="s">
        <v>628</v>
      </c>
      <c r="I515" s="82"/>
      <c r="J515" s="82" t="s">
        <v>629</v>
      </c>
      <c r="K515" s="82"/>
      <c r="L515" s="82" t="s">
        <v>629</v>
      </c>
      <c r="M515" s="82" t="s">
        <v>629</v>
      </c>
      <c r="N515" s="82" t="s">
        <v>634</v>
      </c>
      <c r="O515" s="82"/>
      <c r="P515" s="82"/>
      <c r="Q515" s="82"/>
      <c r="R515" s="82"/>
      <c r="S515" s="82" t="s">
        <v>629</v>
      </c>
      <c r="T515" s="82" t="s">
        <v>629</v>
      </c>
      <c r="U515" s="82"/>
      <c r="V515" s="102"/>
      <c r="W515" s="146">
        <f>SUM(X515:AB515)</f>
        <v>252</v>
      </c>
      <c r="X515" s="145">
        <v>252</v>
      </c>
      <c r="Y515" s="145"/>
      <c r="Z515" s="69"/>
      <c r="AA515" s="69"/>
      <c r="AB515" s="207"/>
      <c r="AC515" s="324">
        <f t="shared" si="345"/>
        <v>252</v>
      </c>
      <c r="AD515" s="519">
        <v>8</v>
      </c>
      <c r="AE515" s="519">
        <v>244</v>
      </c>
      <c r="AF515" s="519"/>
      <c r="AG515" s="519"/>
      <c r="AH515" s="519"/>
      <c r="AI515" s="519"/>
      <c r="AJ515" s="601"/>
      <c r="AK515" s="160">
        <f t="shared" si="346"/>
        <v>45</v>
      </c>
      <c r="AL515" s="79">
        <v>22</v>
      </c>
      <c r="AM515" s="158">
        <v>23</v>
      </c>
      <c r="AN515" s="718"/>
      <c r="AO515" s="643"/>
      <c r="AP515" s="663"/>
      <c r="AQ515" s="683"/>
      <c r="AT515" s="1"/>
    </row>
    <row r="516" spans="1:46" s="44" customFormat="1" ht="18.600000000000001" customHeight="1" thickBot="1">
      <c r="A516" s="1">
        <v>3</v>
      </c>
      <c r="B516" s="337" t="str">
        <f t="shared" si="385"/>
        <v>区西部</v>
      </c>
      <c r="C516" s="437" t="str">
        <f t="shared" si="386"/>
        <v>杉並区</v>
      </c>
      <c r="D516" s="305"/>
      <c r="E516" s="632"/>
      <c r="F516" s="337" t="s">
        <v>157</v>
      </c>
      <c r="G516" s="689"/>
      <c r="H516" s="36" t="s">
        <v>628</v>
      </c>
      <c r="I516" s="37"/>
      <c r="J516" s="37" t="s">
        <v>629</v>
      </c>
      <c r="K516" s="37"/>
      <c r="L516" s="37" t="s">
        <v>629</v>
      </c>
      <c r="M516" s="37" t="s">
        <v>629</v>
      </c>
      <c r="N516" s="37" t="s">
        <v>634</v>
      </c>
      <c r="O516" s="37"/>
      <c r="P516" s="37"/>
      <c r="Q516" s="37"/>
      <c r="R516" s="37"/>
      <c r="S516" s="37" t="s">
        <v>629</v>
      </c>
      <c r="T516" s="37" t="s">
        <v>629</v>
      </c>
      <c r="U516" s="71"/>
      <c r="V516" s="123"/>
      <c r="W516" s="208"/>
      <c r="X516" s="75"/>
      <c r="Y516" s="75"/>
      <c r="Z516" s="76"/>
      <c r="AA516" s="76"/>
      <c r="AB516" s="209"/>
      <c r="AC516" s="325">
        <f t="shared" si="345"/>
        <v>252</v>
      </c>
      <c r="AD516" s="520">
        <v>8</v>
      </c>
      <c r="AE516" s="520">
        <v>244</v>
      </c>
      <c r="AF516" s="520" t="s">
        <v>3</v>
      </c>
      <c r="AG516" s="520" t="s">
        <v>3</v>
      </c>
      <c r="AH516" s="520" t="s">
        <v>3</v>
      </c>
      <c r="AI516" s="520" t="s">
        <v>3</v>
      </c>
      <c r="AJ516" s="520" t="s">
        <v>3</v>
      </c>
      <c r="AK516" s="161">
        <f t="shared" si="346"/>
        <v>0</v>
      </c>
      <c r="AL516" s="81"/>
      <c r="AM516" s="187"/>
      <c r="AN516" s="719"/>
      <c r="AO516" s="643"/>
      <c r="AP516" s="663"/>
      <c r="AQ516" s="683"/>
      <c r="AT516" s="1"/>
    </row>
    <row r="517" spans="1:46" s="44" customFormat="1" ht="18" customHeight="1">
      <c r="A517" s="1">
        <v>1</v>
      </c>
      <c r="B517" s="309" t="s">
        <v>133</v>
      </c>
      <c r="C517" s="310" t="s">
        <v>152</v>
      </c>
      <c r="D517" s="567"/>
      <c r="E517" s="567" t="s">
        <v>1001</v>
      </c>
      <c r="F517" s="445" t="s">
        <v>1186</v>
      </c>
      <c r="G517" s="691">
        <v>11301278</v>
      </c>
      <c r="H517" s="221"/>
      <c r="I517" s="73"/>
      <c r="J517" s="73"/>
      <c r="K517" s="73"/>
      <c r="L517" s="73"/>
      <c r="M517" s="73"/>
      <c r="N517" s="73"/>
      <c r="O517" s="73"/>
      <c r="P517" s="73"/>
      <c r="Q517" s="73"/>
      <c r="R517" s="73"/>
      <c r="S517" s="73"/>
      <c r="T517" s="73"/>
      <c r="U517" s="73"/>
      <c r="V517" s="222"/>
      <c r="W517" s="193"/>
      <c r="X517" s="74"/>
      <c r="Y517" s="74"/>
      <c r="Z517" s="74"/>
      <c r="AA517" s="74"/>
      <c r="AB517" s="194"/>
      <c r="AC517" s="323">
        <f t="shared" si="345"/>
        <v>340</v>
      </c>
      <c r="AD517" s="64">
        <v>8</v>
      </c>
      <c r="AE517" s="64">
        <v>312</v>
      </c>
      <c r="AF517" s="64"/>
      <c r="AG517" s="64">
        <v>20</v>
      </c>
      <c r="AH517" s="64"/>
      <c r="AI517" s="80"/>
      <c r="AJ517" s="80"/>
      <c r="AK517" s="166">
        <f t="shared" si="346"/>
        <v>0</v>
      </c>
      <c r="AL517" s="80"/>
      <c r="AM517" s="186"/>
      <c r="AN517" s="773" t="s">
        <v>1002</v>
      </c>
      <c r="AO517" s="15"/>
      <c r="AP517" s="25"/>
      <c r="AQ517" s="683"/>
      <c r="AT517" s="1"/>
    </row>
    <row r="518" spans="1:46" s="44" customFormat="1" ht="18.600000000000001" customHeight="1">
      <c r="A518" s="1">
        <v>2</v>
      </c>
      <c r="B518" s="337" t="str">
        <f t="shared" ref="B518:B519" si="387">B517</f>
        <v>区西部</v>
      </c>
      <c r="C518" s="437" t="str">
        <f t="shared" ref="C518:C519" si="388">C517</f>
        <v>杉並区</v>
      </c>
      <c r="D518" s="297"/>
      <c r="E518" s="573"/>
      <c r="F518" s="361" t="s">
        <v>158</v>
      </c>
      <c r="G518" s="690"/>
      <c r="H518" s="109" t="s">
        <v>628</v>
      </c>
      <c r="I518" s="82"/>
      <c r="J518" s="82"/>
      <c r="K518" s="82"/>
      <c r="L518" s="82" t="s">
        <v>629</v>
      </c>
      <c r="M518" s="82" t="s">
        <v>629</v>
      </c>
      <c r="N518" s="82" t="s">
        <v>826</v>
      </c>
      <c r="O518" s="82"/>
      <c r="P518" s="82"/>
      <c r="Q518" s="82"/>
      <c r="R518" s="82"/>
      <c r="S518" s="82" t="s">
        <v>652</v>
      </c>
      <c r="T518" s="82" t="s">
        <v>629</v>
      </c>
      <c r="U518" s="82"/>
      <c r="V518" s="102" t="s">
        <v>1042</v>
      </c>
      <c r="W518" s="146">
        <f>SUM(X518:AB518)</f>
        <v>340</v>
      </c>
      <c r="X518" s="145">
        <v>340</v>
      </c>
      <c r="Y518" s="145"/>
      <c r="Z518" s="69"/>
      <c r="AA518" s="69"/>
      <c r="AB518" s="207"/>
      <c r="AC518" s="324">
        <f t="shared" si="345"/>
        <v>340</v>
      </c>
      <c r="AD518" s="519">
        <v>8</v>
      </c>
      <c r="AE518" s="519">
        <v>332</v>
      </c>
      <c r="AF518" s="519"/>
      <c r="AG518" s="519">
        <v>0</v>
      </c>
      <c r="AH518" s="519"/>
      <c r="AI518" s="519"/>
      <c r="AJ518" s="601"/>
      <c r="AK518" s="160">
        <f t="shared" si="346"/>
        <v>27</v>
      </c>
      <c r="AL518" s="79">
        <v>17</v>
      </c>
      <c r="AM518" s="158">
        <v>10</v>
      </c>
      <c r="AN518" s="774"/>
      <c r="AO518" s="15"/>
      <c r="AP518" s="663"/>
      <c r="AQ518" s="683"/>
      <c r="AT518" s="1"/>
    </row>
    <row r="519" spans="1:46" s="44" customFormat="1" ht="18" customHeight="1" thickBot="1">
      <c r="A519" s="1">
        <v>3</v>
      </c>
      <c r="B519" s="337" t="str">
        <f t="shared" si="387"/>
        <v>区西部</v>
      </c>
      <c r="C519" s="437" t="str">
        <f t="shared" si="388"/>
        <v>杉並区</v>
      </c>
      <c r="D519" s="305"/>
      <c r="E519" s="632"/>
      <c r="F519" s="337" t="s">
        <v>158</v>
      </c>
      <c r="G519" s="689"/>
      <c r="H519" s="36" t="s">
        <v>628</v>
      </c>
      <c r="I519" s="37"/>
      <c r="J519" s="37"/>
      <c r="K519" s="37"/>
      <c r="L519" s="37" t="s">
        <v>629</v>
      </c>
      <c r="M519" s="37" t="s">
        <v>629</v>
      </c>
      <c r="N519" s="37" t="s">
        <v>826</v>
      </c>
      <c r="O519" s="37"/>
      <c r="P519" s="37"/>
      <c r="Q519" s="37"/>
      <c r="R519" s="37"/>
      <c r="S519" s="37" t="s">
        <v>652</v>
      </c>
      <c r="T519" s="37" t="s">
        <v>629</v>
      </c>
      <c r="U519" s="71"/>
      <c r="V519" s="123" t="s">
        <v>910</v>
      </c>
      <c r="W519" s="208"/>
      <c r="X519" s="75"/>
      <c r="Y519" s="75"/>
      <c r="Z519" s="76"/>
      <c r="AA519" s="76"/>
      <c r="AB519" s="209"/>
      <c r="AC519" s="325">
        <f t="shared" si="345"/>
        <v>340</v>
      </c>
      <c r="AD519" s="520">
        <v>8</v>
      </c>
      <c r="AE519" s="520">
        <v>332</v>
      </c>
      <c r="AF519" s="520"/>
      <c r="AG519" s="520"/>
      <c r="AH519" s="520" t="s">
        <v>3</v>
      </c>
      <c r="AI519" s="520" t="s">
        <v>3</v>
      </c>
      <c r="AJ519" s="520" t="s">
        <v>3</v>
      </c>
      <c r="AK519" s="161">
        <f t="shared" si="346"/>
        <v>0</v>
      </c>
      <c r="AL519" s="81"/>
      <c r="AM519" s="187"/>
      <c r="AN519" s="775"/>
      <c r="AO519" s="15"/>
      <c r="AP519" s="663"/>
      <c r="AQ519" s="683"/>
      <c r="AT519" s="1"/>
    </row>
    <row r="520" spans="1:46" s="44" customFormat="1" ht="18.600000000000001" customHeight="1">
      <c r="A520" s="1">
        <v>1</v>
      </c>
      <c r="B520" s="309" t="s">
        <v>133</v>
      </c>
      <c r="C520" s="310" t="s">
        <v>152</v>
      </c>
      <c r="D520" s="567"/>
      <c r="E520" s="567" t="s">
        <v>951</v>
      </c>
      <c r="F520" s="445" t="s">
        <v>159</v>
      </c>
      <c r="G520" s="691">
        <v>1311511138</v>
      </c>
      <c r="H520" s="221"/>
      <c r="I520" s="73"/>
      <c r="J520" s="73"/>
      <c r="K520" s="73"/>
      <c r="L520" s="73"/>
      <c r="M520" s="73"/>
      <c r="N520" s="73"/>
      <c r="O520" s="73"/>
      <c r="P520" s="73"/>
      <c r="Q520" s="73"/>
      <c r="R520" s="73"/>
      <c r="S520" s="73"/>
      <c r="T520" s="73"/>
      <c r="U520" s="73"/>
      <c r="V520" s="222"/>
      <c r="W520" s="193"/>
      <c r="X520" s="74"/>
      <c r="Y520" s="74"/>
      <c r="Z520" s="74"/>
      <c r="AA520" s="74"/>
      <c r="AB520" s="194"/>
      <c r="AC520" s="323">
        <f t="shared" si="345"/>
        <v>97</v>
      </c>
      <c r="AD520" s="64"/>
      <c r="AE520" s="64"/>
      <c r="AF520" s="64"/>
      <c r="AG520" s="64">
        <v>97</v>
      </c>
      <c r="AH520" s="64"/>
      <c r="AI520" s="80"/>
      <c r="AJ520" s="80"/>
      <c r="AK520" s="166">
        <f t="shared" si="346"/>
        <v>0</v>
      </c>
      <c r="AL520" s="80"/>
      <c r="AM520" s="186"/>
      <c r="AN520" s="725"/>
      <c r="AO520" s="15"/>
      <c r="AP520" s="25"/>
      <c r="AQ520" s="683"/>
      <c r="AT520" s="1"/>
    </row>
    <row r="521" spans="1:46" s="44" customFormat="1" ht="18" customHeight="1">
      <c r="A521" s="1">
        <v>2</v>
      </c>
      <c r="B521" s="337" t="str">
        <f t="shared" ref="B521:B522" si="389">B520</f>
        <v>区西部</v>
      </c>
      <c r="C521" s="437" t="str">
        <f t="shared" ref="C521:C522" si="390">C520</f>
        <v>杉並区</v>
      </c>
      <c r="D521" s="297"/>
      <c r="E521" s="573"/>
      <c r="F521" s="361" t="s">
        <v>159</v>
      </c>
      <c r="G521" s="690"/>
      <c r="H521" s="109"/>
      <c r="I521" s="82"/>
      <c r="J521" s="82"/>
      <c r="K521" s="82"/>
      <c r="L521" s="82"/>
      <c r="M521" s="82"/>
      <c r="N521" s="82"/>
      <c r="O521" s="82"/>
      <c r="P521" s="82"/>
      <c r="Q521" s="82"/>
      <c r="R521" s="82"/>
      <c r="S521" s="82"/>
      <c r="T521" s="82"/>
      <c r="U521" s="82"/>
      <c r="V521" s="102"/>
      <c r="W521" s="146">
        <f>SUM(X521:AB521)</f>
        <v>97</v>
      </c>
      <c r="X521" s="145"/>
      <c r="Y521" s="145">
        <v>97</v>
      </c>
      <c r="Z521" s="69"/>
      <c r="AA521" s="69"/>
      <c r="AB521" s="207"/>
      <c r="AC521" s="324">
        <f t="shared" si="345"/>
        <v>97</v>
      </c>
      <c r="AD521" s="519"/>
      <c r="AE521" s="519"/>
      <c r="AF521" s="519"/>
      <c r="AG521" s="519">
        <v>97</v>
      </c>
      <c r="AH521" s="519"/>
      <c r="AI521" s="519"/>
      <c r="AJ521" s="601"/>
      <c r="AK521" s="160">
        <f t="shared" si="346"/>
        <v>0</v>
      </c>
      <c r="AL521" s="79" t="s">
        <v>3</v>
      </c>
      <c r="AM521" s="158" t="s">
        <v>3</v>
      </c>
      <c r="AN521" s="718"/>
      <c r="AO521" s="643"/>
      <c r="AP521" s="663"/>
      <c r="AQ521" s="683"/>
      <c r="AT521" s="1"/>
    </row>
    <row r="522" spans="1:46" s="44" customFormat="1" ht="18.600000000000001" customHeight="1" thickBot="1">
      <c r="A522" s="1">
        <v>3</v>
      </c>
      <c r="B522" s="337" t="str">
        <f t="shared" si="389"/>
        <v>区西部</v>
      </c>
      <c r="C522" s="437" t="str">
        <f t="shared" si="390"/>
        <v>杉並区</v>
      </c>
      <c r="D522" s="305"/>
      <c r="E522" s="632"/>
      <c r="F522" s="337" t="s">
        <v>159</v>
      </c>
      <c r="G522" s="689"/>
      <c r="H522" s="121"/>
      <c r="I522" s="71"/>
      <c r="J522" s="71"/>
      <c r="K522" s="71"/>
      <c r="L522" s="71"/>
      <c r="M522" s="71"/>
      <c r="N522" s="71"/>
      <c r="O522" s="71"/>
      <c r="P522" s="71"/>
      <c r="Q522" s="71"/>
      <c r="R522" s="71"/>
      <c r="S522" s="71"/>
      <c r="T522" s="71"/>
      <c r="U522" s="71"/>
      <c r="V522" s="123"/>
      <c r="W522" s="208"/>
      <c r="X522" s="75"/>
      <c r="Y522" s="75"/>
      <c r="Z522" s="76"/>
      <c r="AA522" s="76"/>
      <c r="AB522" s="209"/>
      <c r="AC522" s="325">
        <f t="shared" ref="AC522:AC585" si="391">SUM(AD522:AJ522)</f>
        <v>97</v>
      </c>
      <c r="AD522" s="520"/>
      <c r="AE522" s="520" t="s">
        <v>3</v>
      </c>
      <c r="AF522" s="520" t="s">
        <v>3</v>
      </c>
      <c r="AG522" s="520">
        <v>97</v>
      </c>
      <c r="AH522" s="520" t="s">
        <v>3</v>
      </c>
      <c r="AI522" s="520" t="s">
        <v>3</v>
      </c>
      <c r="AJ522" s="520" t="s">
        <v>3</v>
      </c>
      <c r="AK522" s="161">
        <f t="shared" si="346"/>
        <v>0</v>
      </c>
      <c r="AL522" s="81"/>
      <c r="AM522" s="187"/>
      <c r="AN522" s="719"/>
      <c r="AO522" s="643"/>
      <c r="AP522" s="663"/>
      <c r="AQ522" s="683"/>
      <c r="AT522" s="1"/>
    </row>
    <row r="523" spans="1:46" s="44" customFormat="1" ht="18" customHeight="1">
      <c r="A523" s="1">
        <v>1</v>
      </c>
      <c r="B523" s="309" t="s">
        <v>133</v>
      </c>
      <c r="C523" s="310" t="s">
        <v>152</v>
      </c>
      <c r="D523" s="567"/>
      <c r="E523" s="567" t="s">
        <v>980</v>
      </c>
      <c r="F523" s="445" t="s">
        <v>160</v>
      </c>
      <c r="G523" s="691">
        <v>11301280</v>
      </c>
      <c r="H523" s="221"/>
      <c r="I523" s="73"/>
      <c r="J523" s="73"/>
      <c r="K523" s="73"/>
      <c r="L523" s="73"/>
      <c r="M523" s="73"/>
      <c r="N523" s="73"/>
      <c r="O523" s="73"/>
      <c r="P523" s="73"/>
      <c r="Q523" s="73"/>
      <c r="R523" s="73"/>
      <c r="S523" s="73"/>
      <c r="T523" s="73"/>
      <c r="U523" s="73"/>
      <c r="V523" s="222"/>
      <c r="W523" s="193"/>
      <c r="X523" s="74"/>
      <c r="Y523" s="74"/>
      <c r="Z523" s="74"/>
      <c r="AA523" s="74"/>
      <c r="AB523" s="194"/>
      <c r="AC523" s="323">
        <f t="shared" si="391"/>
        <v>76</v>
      </c>
      <c r="AD523" s="64">
        <v>8</v>
      </c>
      <c r="AE523" s="64">
        <v>68</v>
      </c>
      <c r="AF523" s="64"/>
      <c r="AG523" s="64"/>
      <c r="AH523" s="64"/>
      <c r="AI523" s="80"/>
      <c r="AJ523" s="80"/>
      <c r="AK523" s="166">
        <f t="shared" ref="AK523:AK585" si="392">SUM(AL523:AM523)</f>
        <v>0</v>
      </c>
      <c r="AL523" s="80"/>
      <c r="AM523" s="186"/>
      <c r="AN523" s="725"/>
      <c r="AO523" s="15"/>
      <c r="AP523" s="25"/>
      <c r="AQ523" s="683"/>
      <c r="AT523" s="1"/>
    </row>
    <row r="524" spans="1:46" s="44" customFormat="1" ht="18.600000000000001" customHeight="1">
      <c r="A524" s="1">
        <v>2</v>
      </c>
      <c r="B524" s="337" t="str">
        <f t="shared" ref="B524:B525" si="393">B523</f>
        <v>区西部</v>
      </c>
      <c r="C524" s="437" t="str">
        <f t="shared" ref="C524:C525" si="394">C523</f>
        <v>杉並区</v>
      </c>
      <c r="D524" s="297"/>
      <c r="E524" s="573"/>
      <c r="F524" s="361" t="s">
        <v>160</v>
      </c>
      <c r="G524" s="690"/>
      <c r="H524" s="109"/>
      <c r="I524" s="82"/>
      <c r="J524" s="82"/>
      <c r="K524" s="82"/>
      <c r="L524" s="82"/>
      <c r="M524" s="82"/>
      <c r="N524" s="82"/>
      <c r="O524" s="82"/>
      <c r="P524" s="82"/>
      <c r="Q524" s="82"/>
      <c r="R524" s="82"/>
      <c r="S524" s="82"/>
      <c r="T524" s="82"/>
      <c r="U524" s="82"/>
      <c r="V524" s="102"/>
      <c r="W524" s="146">
        <f>SUM(X524:AB524)</f>
        <v>76</v>
      </c>
      <c r="X524" s="145">
        <v>76</v>
      </c>
      <c r="Y524" s="145"/>
      <c r="Z524" s="69"/>
      <c r="AA524" s="69"/>
      <c r="AB524" s="207"/>
      <c r="AC524" s="324">
        <f t="shared" si="391"/>
        <v>76</v>
      </c>
      <c r="AD524" s="519">
        <v>8</v>
      </c>
      <c r="AE524" s="519">
        <v>68</v>
      </c>
      <c r="AF524" s="519"/>
      <c r="AG524" s="519"/>
      <c r="AH524" s="519"/>
      <c r="AI524" s="519"/>
      <c r="AJ524" s="601"/>
      <c r="AK524" s="160">
        <f t="shared" si="392"/>
        <v>76</v>
      </c>
      <c r="AL524" s="79">
        <v>30</v>
      </c>
      <c r="AM524" s="158">
        <v>46</v>
      </c>
      <c r="AN524" s="718"/>
      <c r="AO524" s="643"/>
      <c r="AP524" s="663"/>
      <c r="AQ524" s="683"/>
      <c r="AT524" s="1"/>
    </row>
    <row r="525" spans="1:46" s="44" customFormat="1" ht="18" customHeight="1" thickBot="1">
      <c r="A525" s="1">
        <v>3</v>
      </c>
      <c r="B525" s="337" t="str">
        <f t="shared" si="393"/>
        <v>区西部</v>
      </c>
      <c r="C525" s="437" t="str">
        <f t="shared" si="394"/>
        <v>杉並区</v>
      </c>
      <c r="D525" s="305"/>
      <c r="E525" s="632"/>
      <c r="F525" s="337" t="s">
        <v>160</v>
      </c>
      <c r="G525" s="689"/>
      <c r="H525" s="121"/>
      <c r="I525" s="71"/>
      <c r="J525" s="71"/>
      <c r="K525" s="71"/>
      <c r="L525" s="71"/>
      <c r="M525" s="71"/>
      <c r="N525" s="71"/>
      <c r="O525" s="71"/>
      <c r="P525" s="71"/>
      <c r="Q525" s="71"/>
      <c r="R525" s="71"/>
      <c r="S525" s="71"/>
      <c r="T525" s="71"/>
      <c r="U525" s="71"/>
      <c r="V525" s="123"/>
      <c r="W525" s="208"/>
      <c r="X525" s="75"/>
      <c r="Y525" s="75"/>
      <c r="Z525" s="76"/>
      <c r="AA525" s="76"/>
      <c r="AB525" s="209"/>
      <c r="AC525" s="325">
        <f t="shared" si="391"/>
        <v>76</v>
      </c>
      <c r="AD525" s="520">
        <v>8</v>
      </c>
      <c r="AE525" s="520">
        <v>68</v>
      </c>
      <c r="AF525" s="520" t="s">
        <v>3</v>
      </c>
      <c r="AG525" s="520" t="s">
        <v>3</v>
      </c>
      <c r="AH525" s="520" t="s">
        <v>3</v>
      </c>
      <c r="AI525" s="520" t="s">
        <v>3</v>
      </c>
      <c r="AJ525" s="520" t="s">
        <v>3</v>
      </c>
      <c r="AK525" s="161">
        <f t="shared" si="392"/>
        <v>0</v>
      </c>
      <c r="AL525" s="81"/>
      <c r="AM525" s="187"/>
      <c r="AN525" s="719"/>
      <c r="AO525" s="643"/>
      <c r="AP525" s="663"/>
      <c r="AQ525" s="683"/>
      <c r="AT525" s="1"/>
    </row>
    <row r="526" spans="1:46" s="44" customFormat="1" ht="18.600000000000001" customHeight="1">
      <c r="A526" s="1">
        <v>1</v>
      </c>
      <c r="B526" s="309" t="s">
        <v>133</v>
      </c>
      <c r="C526" s="310" t="s">
        <v>152</v>
      </c>
      <c r="D526" s="567"/>
      <c r="E526" s="567" t="s">
        <v>951</v>
      </c>
      <c r="F526" s="445" t="s">
        <v>161</v>
      </c>
      <c r="G526" s="691">
        <v>11301281</v>
      </c>
      <c r="H526" s="221"/>
      <c r="I526" s="73"/>
      <c r="J526" s="73"/>
      <c r="K526" s="73"/>
      <c r="L526" s="73"/>
      <c r="M526" s="73"/>
      <c r="N526" s="73"/>
      <c r="O526" s="73"/>
      <c r="P526" s="73"/>
      <c r="Q526" s="73"/>
      <c r="R526" s="73"/>
      <c r="S526" s="73"/>
      <c r="T526" s="73"/>
      <c r="U526" s="73"/>
      <c r="V526" s="222"/>
      <c r="W526" s="193"/>
      <c r="X526" s="74"/>
      <c r="Y526" s="74"/>
      <c r="Z526" s="74"/>
      <c r="AA526" s="74"/>
      <c r="AB526" s="194"/>
      <c r="AC526" s="323">
        <f t="shared" si="391"/>
        <v>135</v>
      </c>
      <c r="AD526" s="64"/>
      <c r="AE526" s="64"/>
      <c r="AF526" s="64">
        <v>135</v>
      </c>
      <c r="AG526" s="64"/>
      <c r="AH526" s="64"/>
      <c r="AI526" s="80"/>
      <c r="AJ526" s="80"/>
      <c r="AK526" s="166">
        <f t="shared" si="392"/>
        <v>0</v>
      </c>
      <c r="AL526" s="80"/>
      <c r="AM526" s="186"/>
      <c r="AN526" s="725"/>
      <c r="AO526" s="15"/>
      <c r="AP526" s="25"/>
      <c r="AQ526" s="683"/>
      <c r="AT526" s="1"/>
    </row>
    <row r="527" spans="1:46" s="44" customFormat="1" ht="18" customHeight="1">
      <c r="A527" s="1">
        <v>2</v>
      </c>
      <c r="B527" s="337" t="str">
        <f t="shared" ref="B527:B528" si="395">B526</f>
        <v>区西部</v>
      </c>
      <c r="C527" s="437" t="str">
        <f t="shared" ref="C527:C528" si="396">C526</f>
        <v>杉並区</v>
      </c>
      <c r="D527" s="297"/>
      <c r="E527" s="573"/>
      <c r="F527" s="361" t="s">
        <v>161</v>
      </c>
      <c r="G527" s="690"/>
      <c r="H527" s="109"/>
      <c r="I527" s="82"/>
      <c r="J527" s="82"/>
      <c r="K527" s="82"/>
      <c r="L527" s="82"/>
      <c r="M527" s="82"/>
      <c r="N527" s="82"/>
      <c r="O527" s="82"/>
      <c r="P527" s="82"/>
      <c r="Q527" s="82"/>
      <c r="R527" s="82"/>
      <c r="S527" s="82"/>
      <c r="T527" s="82"/>
      <c r="U527" s="82"/>
      <c r="V527" s="102"/>
      <c r="W527" s="146">
        <f>SUM(X527:AB527)</f>
        <v>135</v>
      </c>
      <c r="X527" s="145"/>
      <c r="Y527" s="145">
        <v>135</v>
      </c>
      <c r="Z527" s="69"/>
      <c r="AA527" s="69"/>
      <c r="AB527" s="207"/>
      <c r="AC527" s="324">
        <f t="shared" si="391"/>
        <v>135</v>
      </c>
      <c r="AD527" s="519"/>
      <c r="AE527" s="519"/>
      <c r="AF527" s="519">
        <v>135</v>
      </c>
      <c r="AG527" s="519"/>
      <c r="AH527" s="519"/>
      <c r="AI527" s="519"/>
      <c r="AJ527" s="601"/>
      <c r="AK527" s="160">
        <f t="shared" si="392"/>
        <v>0</v>
      </c>
      <c r="AL527" s="79" t="s">
        <v>3</v>
      </c>
      <c r="AM527" s="158" t="s">
        <v>3</v>
      </c>
      <c r="AN527" s="718"/>
      <c r="AO527" s="643"/>
      <c r="AP527" s="663"/>
      <c r="AQ527" s="683"/>
      <c r="AT527" s="1"/>
    </row>
    <row r="528" spans="1:46" s="44" customFormat="1" ht="18.600000000000001" customHeight="1" thickBot="1">
      <c r="A528" s="1">
        <v>3</v>
      </c>
      <c r="B528" s="337" t="str">
        <f t="shared" si="395"/>
        <v>区西部</v>
      </c>
      <c r="C528" s="437" t="str">
        <f t="shared" si="396"/>
        <v>杉並区</v>
      </c>
      <c r="D528" s="305"/>
      <c r="E528" s="632"/>
      <c r="F528" s="337" t="s">
        <v>161</v>
      </c>
      <c r="G528" s="689"/>
      <c r="H528" s="121"/>
      <c r="I528" s="71"/>
      <c r="J528" s="71"/>
      <c r="K528" s="71"/>
      <c r="L528" s="71"/>
      <c r="M528" s="71"/>
      <c r="N528" s="71"/>
      <c r="O528" s="71"/>
      <c r="P528" s="71"/>
      <c r="Q528" s="71"/>
      <c r="R528" s="71"/>
      <c r="S528" s="71"/>
      <c r="T528" s="71"/>
      <c r="U528" s="71"/>
      <c r="V528" s="123"/>
      <c r="W528" s="208"/>
      <c r="X528" s="75"/>
      <c r="Y528" s="75"/>
      <c r="Z528" s="76"/>
      <c r="AA528" s="76"/>
      <c r="AB528" s="209"/>
      <c r="AC528" s="325">
        <f t="shared" si="391"/>
        <v>135</v>
      </c>
      <c r="AD528" s="520"/>
      <c r="AE528" s="520" t="s">
        <v>3</v>
      </c>
      <c r="AF528" s="520">
        <v>135</v>
      </c>
      <c r="AG528" s="520" t="s">
        <v>3</v>
      </c>
      <c r="AH528" s="520" t="s">
        <v>3</v>
      </c>
      <c r="AI528" s="520" t="s">
        <v>3</v>
      </c>
      <c r="AJ528" s="520" t="s">
        <v>3</v>
      </c>
      <c r="AK528" s="161">
        <f t="shared" si="392"/>
        <v>0</v>
      </c>
      <c r="AL528" s="81"/>
      <c r="AM528" s="187"/>
      <c r="AN528" s="719"/>
      <c r="AO528" s="643"/>
      <c r="AP528" s="663"/>
      <c r="AQ528" s="683"/>
      <c r="AT528" s="1"/>
    </row>
    <row r="529" spans="1:46" s="44" customFormat="1" ht="18" customHeight="1">
      <c r="A529" s="1">
        <v>1</v>
      </c>
      <c r="B529" s="309" t="s">
        <v>133</v>
      </c>
      <c r="C529" s="310" t="s">
        <v>152</v>
      </c>
      <c r="D529" s="567"/>
      <c r="E529" s="567" t="s">
        <v>793</v>
      </c>
      <c r="F529" s="445" t="s">
        <v>162</v>
      </c>
      <c r="G529" s="691">
        <v>11301282</v>
      </c>
      <c r="H529" s="221"/>
      <c r="I529" s="73"/>
      <c r="J529" s="73"/>
      <c r="K529" s="73"/>
      <c r="L529" s="73"/>
      <c r="M529" s="73"/>
      <c r="N529" s="73"/>
      <c r="O529" s="73"/>
      <c r="P529" s="73"/>
      <c r="Q529" s="73"/>
      <c r="R529" s="73"/>
      <c r="S529" s="73"/>
      <c r="T529" s="73"/>
      <c r="U529" s="73"/>
      <c r="V529" s="222"/>
      <c r="W529" s="193"/>
      <c r="X529" s="74"/>
      <c r="Y529" s="74"/>
      <c r="Z529" s="74"/>
      <c r="AA529" s="74"/>
      <c r="AB529" s="194"/>
      <c r="AC529" s="323">
        <f t="shared" si="391"/>
        <v>199</v>
      </c>
      <c r="AD529" s="64"/>
      <c r="AE529" s="64"/>
      <c r="AF529" s="64">
        <v>52</v>
      </c>
      <c r="AG529" s="64">
        <v>147</v>
      </c>
      <c r="AH529" s="64"/>
      <c r="AI529" s="80"/>
      <c r="AJ529" s="80"/>
      <c r="AK529" s="166">
        <f t="shared" si="392"/>
        <v>0</v>
      </c>
      <c r="AL529" s="80"/>
      <c r="AM529" s="186"/>
      <c r="AN529" s="725"/>
      <c r="AO529" s="15"/>
      <c r="AP529" s="25"/>
      <c r="AQ529" s="683"/>
      <c r="AT529" s="1"/>
    </row>
    <row r="530" spans="1:46" s="44" customFormat="1" ht="18.600000000000001" customHeight="1">
      <c r="A530" s="1">
        <v>2</v>
      </c>
      <c r="B530" s="337" t="str">
        <f t="shared" ref="B530:B531" si="397">B529</f>
        <v>区西部</v>
      </c>
      <c r="C530" s="437" t="str">
        <f t="shared" ref="C530:C531" si="398">C529</f>
        <v>杉並区</v>
      </c>
      <c r="D530" s="297"/>
      <c r="E530" s="573"/>
      <c r="F530" s="361" t="s">
        <v>162</v>
      </c>
      <c r="G530" s="690"/>
      <c r="H530" s="109"/>
      <c r="I530" s="82"/>
      <c r="J530" s="82"/>
      <c r="K530" s="82"/>
      <c r="L530" s="82"/>
      <c r="M530" s="82"/>
      <c r="N530" s="82"/>
      <c r="O530" s="82"/>
      <c r="P530" s="82"/>
      <c r="Q530" s="82"/>
      <c r="R530" s="82"/>
      <c r="S530" s="82"/>
      <c r="T530" s="82"/>
      <c r="U530" s="82"/>
      <c r="V530" s="102"/>
      <c r="W530" s="146">
        <f>SUM(X530:AB530)</f>
        <v>199</v>
      </c>
      <c r="X530" s="145">
        <v>52</v>
      </c>
      <c r="Y530" s="145">
        <v>147</v>
      </c>
      <c r="Z530" s="69"/>
      <c r="AA530" s="69"/>
      <c r="AB530" s="207"/>
      <c r="AC530" s="324">
        <f t="shared" si="391"/>
        <v>199</v>
      </c>
      <c r="AD530" s="519"/>
      <c r="AE530" s="519"/>
      <c r="AF530" s="519">
        <v>52</v>
      </c>
      <c r="AG530" s="519">
        <v>147</v>
      </c>
      <c r="AH530" s="519"/>
      <c r="AI530" s="519"/>
      <c r="AJ530" s="601"/>
      <c r="AK530" s="160">
        <f t="shared" si="392"/>
        <v>0</v>
      </c>
      <c r="AL530" s="79" t="s">
        <v>3</v>
      </c>
      <c r="AM530" s="158" t="s">
        <v>3</v>
      </c>
      <c r="AN530" s="718"/>
      <c r="AO530" s="643"/>
      <c r="AP530" s="663"/>
      <c r="AQ530" s="683"/>
      <c r="AT530" s="1"/>
    </row>
    <row r="531" spans="1:46" s="44" customFormat="1" ht="18" customHeight="1" thickBot="1">
      <c r="A531" s="1">
        <v>3</v>
      </c>
      <c r="B531" s="337" t="str">
        <f t="shared" si="397"/>
        <v>区西部</v>
      </c>
      <c r="C531" s="437" t="str">
        <f t="shared" si="398"/>
        <v>杉並区</v>
      </c>
      <c r="D531" s="305"/>
      <c r="E531" s="632"/>
      <c r="F531" s="337" t="s">
        <v>162</v>
      </c>
      <c r="G531" s="689"/>
      <c r="H531" s="121"/>
      <c r="I531" s="71"/>
      <c r="J531" s="71"/>
      <c r="K531" s="71"/>
      <c r="L531" s="71"/>
      <c r="M531" s="71"/>
      <c r="N531" s="71"/>
      <c r="O531" s="71"/>
      <c r="P531" s="71"/>
      <c r="Q531" s="71"/>
      <c r="R531" s="71"/>
      <c r="S531" s="71"/>
      <c r="T531" s="71"/>
      <c r="U531" s="71"/>
      <c r="V531" s="123"/>
      <c r="W531" s="208"/>
      <c r="X531" s="75"/>
      <c r="Y531" s="75"/>
      <c r="Z531" s="76"/>
      <c r="AA531" s="76"/>
      <c r="AB531" s="209"/>
      <c r="AC531" s="325">
        <f t="shared" si="391"/>
        <v>199</v>
      </c>
      <c r="AD531" s="520"/>
      <c r="AE531" s="520" t="s">
        <v>3</v>
      </c>
      <c r="AF531" s="520">
        <v>52</v>
      </c>
      <c r="AG531" s="520">
        <v>147</v>
      </c>
      <c r="AH531" s="520" t="s">
        <v>3</v>
      </c>
      <c r="AI531" s="520" t="s">
        <v>3</v>
      </c>
      <c r="AJ531" s="520" t="s">
        <v>3</v>
      </c>
      <c r="AK531" s="161">
        <f t="shared" si="392"/>
        <v>0</v>
      </c>
      <c r="AL531" s="81"/>
      <c r="AM531" s="187"/>
      <c r="AN531" s="719"/>
      <c r="AO531" s="643"/>
      <c r="AP531" s="663"/>
      <c r="AQ531" s="683"/>
      <c r="AT531" s="1"/>
    </row>
    <row r="532" spans="1:46" s="44" customFormat="1" ht="18.600000000000001" customHeight="1">
      <c r="A532" s="1">
        <v>1</v>
      </c>
      <c r="B532" s="309" t="s">
        <v>133</v>
      </c>
      <c r="C532" s="310" t="s">
        <v>152</v>
      </c>
      <c r="D532" s="567"/>
      <c r="E532" s="567" t="s">
        <v>1045</v>
      </c>
      <c r="F532" s="445" t="s">
        <v>163</v>
      </c>
      <c r="G532" s="691" t="s">
        <v>1134</v>
      </c>
      <c r="H532" s="221"/>
      <c r="I532" s="73"/>
      <c r="J532" s="73"/>
      <c r="K532" s="73"/>
      <c r="L532" s="73"/>
      <c r="M532" s="73"/>
      <c r="N532" s="73"/>
      <c r="O532" s="73"/>
      <c r="P532" s="73"/>
      <c r="Q532" s="73"/>
      <c r="R532" s="73"/>
      <c r="S532" s="73"/>
      <c r="T532" s="73"/>
      <c r="U532" s="73"/>
      <c r="V532" s="222"/>
      <c r="W532" s="193"/>
      <c r="X532" s="74"/>
      <c r="Y532" s="74"/>
      <c r="Z532" s="74"/>
      <c r="AA532" s="74"/>
      <c r="AB532" s="194"/>
      <c r="AC532" s="323">
        <f t="shared" si="391"/>
        <v>0</v>
      </c>
      <c r="AD532" s="606"/>
      <c r="AE532" s="606"/>
      <c r="AF532" s="606"/>
      <c r="AG532" s="606"/>
      <c r="AH532" s="606"/>
      <c r="AI532" s="607"/>
      <c r="AJ532" s="607"/>
      <c r="AK532" s="166">
        <f t="shared" si="392"/>
        <v>0</v>
      </c>
      <c r="AL532" s="80"/>
      <c r="AM532" s="186"/>
      <c r="AN532" s="725"/>
      <c r="AO532" s="15"/>
      <c r="AP532" s="25"/>
      <c r="AQ532" s="683">
        <v>1</v>
      </c>
      <c r="AT532" s="1"/>
    </row>
    <row r="533" spans="1:46" s="44" customFormat="1" ht="18" customHeight="1">
      <c r="A533" s="1">
        <v>2</v>
      </c>
      <c r="B533" s="337" t="str">
        <f t="shared" ref="B533:B534" si="399">B532</f>
        <v>区西部</v>
      </c>
      <c r="C533" s="437" t="str">
        <f t="shared" ref="C533:C534" si="400">C532</f>
        <v>杉並区</v>
      </c>
      <c r="D533" s="297"/>
      <c r="E533" s="573"/>
      <c r="F533" s="361" t="s">
        <v>163</v>
      </c>
      <c r="G533" s="690"/>
      <c r="H533" s="109"/>
      <c r="I533" s="82"/>
      <c r="J533" s="82"/>
      <c r="K533" s="82"/>
      <c r="L533" s="82"/>
      <c r="M533" s="82" t="s">
        <v>629</v>
      </c>
      <c r="N533" s="82" t="s">
        <v>1084</v>
      </c>
      <c r="O533" s="82"/>
      <c r="P533" s="82"/>
      <c r="Q533" s="82"/>
      <c r="R533" s="82"/>
      <c r="S533" s="82"/>
      <c r="T533" s="82"/>
      <c r="U533" s="82"/>
      <c r="V533" s="102"/>
      <c r="W533" s="146">
        <f>SUM(X533:AB533)</f>
        <v>44</v>
      </c>
      <c r="X533" s="145">
        <v>44</v>
      </c>
      <c r="Y533" s="145"/>
      <c r="Z533" s="69"/>
      <c r="AA533" s="69"/>
      <c r="AB533" s="207"/>
      <c r="AC533" s="324">
        <f t="shared" si="391"/>
        <v>44</v>
      </c>
      <c r="AD533" s="519">
        <v>9</v>
      </c>
      <c r="AE533" s="519">
        <v>35</v>
      </c>
      <c r="AF533" s="519"/>
      <c r="AG533" s="519"/>
      <c r="AH533" s="519"/>
      <c r="AI533" s="519"/>
      <c r="AJ533" s="601"/>
      <c r="AK533" s="160">
        <f t="shared" si="392"/>
        <v>0</v>
      </c>
      <c r="AL533" s="79" t="s">
        <v>3</v>
      </c>
      <c r="AM533" s="158" t="s">
        <v>3</v>
      </c>
      <c r="AN533" s="718"/>
      <c r="AO533" s="643"/>
      <c r="AP533" s="663"/>
      <c r="AQ533" s="683"/>
      <c r="AT533" s="1"/>
    </row>
    <row r="534" spans="1:46" s="44" customFormat="1" ht="18.600000000000001" customHeight="1" thickBot="1">
      <c r="A534" s="1">
        <v>3</v>
      </c>
      <c r="B534" s="337" t="str">
        <f t="shared" si="399"/>
        <v>区西部</v>
      </c>
      <c r="C534" s="437" t="str">
        <f t="shared" si="400"/>
        <v>杉並区</v>
      </c>
      <c r="D534" s="305"/>
      <c r="E534" s="632"/>
      <c r="F534" s="337" t="s">
        <v>163</v>
      </c>
      <c r="G534" s="689"/>
      <c r="H534" s="121" t="s">
        <v>1135</v>
      </c>
      <c r="I534" s="71"/>
      <c r="J534" s="71"/>
      <c r="K534" s="71"/>
      <c r="L534" s="71"/>
      <c r="M534" s="37" t="s">
        <v>629</v>
      </c>
      <c r="N534" s="37" t="s">
        <v>1084</v>
      </c>
      <c r="O534" s="71"/>
      <c r="P534" s="71"/>
      <c r="Q534" s="71"/>
      <c r="R534" s="71"/>
      <c r="S534" s="71"/>
      <c r="T534" s="71"/>
      <c r="U534" s="71"/>
      <c r="V534" s="123"/>
      <c r="W534" s="208"/>
      <c r="X534" s="75"/>
      <c r="Y534" s="75"/>
      <c r="Z534" s="76"/>
      <c r="AA534" s="76"/>
      <c r="AB534" s="209"/>
      <c r="AC534" s="325">
        <f t="shared" si="391"/>
        <v>44</v>
      </c>
      <c r="AD534" s="520">
        <v>9</v>
      </c>
      <c r="AE534" s="520">
        <v>35</v>
      </c>
      <c r="AF534" s="520" t="s">
        <v>3</v>
      </c>
      <c r="AG534" s="520" t="s">
        <v>3</v>
      </c>
      <c r="AH534" s="520" t="s">
        <v>3</v>
      </c>
      <c r="AI534" s="520" t="s">
        <v>3</v>
      </c>
      <c r="AJ534" s="520" t="s">
        <v>3</v>
      </c>
      <c r="AK534" s="161">
        <f t="shared" si="392"/>
        <v>0</v>
      </c>
      <c r="AL534" s="81"/>
      <c r="AM534" s="187"/>
      <c r="AN534" s="719"/>
      <c r="AO534" s="643"/>
      <c r="AP534" s="663"/>
      <c r="AQ534" s="683"/>
      <c r="AT534" s="1"/>
    </row>
    <row r="535" spans="1:46" s="44" customFormat="1" ht="18" customHeight="1">
      <c r="A535" s="1">
        <v>1</v>
      </c>
      <c r="B535" s="309" t="s">
        <v>133</v>
      </c>
      <c r="C535" s="310" t="s">
        <v>152</v>
      </c>
      <c r="D535" s="567"/>
      <c r="E535" s="567"/>
      <c r="F535" s="368" t="s">
        <v>164</v>
      </c>
      <c r="G535" s="691"/>
      <c r="H535" s="221"/>
      <c r="I535" s="73"/>
      <c r="J535" s="73"/>
      <c r="K535" s="73"/>
      <c r="L535" s="73"/>
      <c r="M535" s="73"/>
      <c r="N535" s="73"/>
      <c r="O535" s="73"/>
      <c r="P535" s="73"/>
      <c r="Q535" s="73"/>
      <c r="R535" s="73"/>
      <c r="S535" s="73"/>
      <c r="T535" s="73"/>
      <c r="U535" s="73"/>
      <c r="V535" s="222"/>
      <c r="W535" s="193"/>
      <c r="X535" s="74"/>
      <c r="Y535" s="74"/>
      <c r="Z535" s="74"/>
      <c r="AA535" s="74"/>
      <c r="AB535" s="194"/>
      <c r="AC535" s="323">
        <f t="shared" si="391"/>
        <v>0</v>
      </c>
      <c r="AD535" s="606"/>
      <c r="AE535" s="606"/>
      <c r="AF535" s="606"/>
      <c r="AG535" s="606"/>
      <c r="AH535" s="606"/>
      <c r="AI535" s="607"/>
      <c r="AJ535" s="607"/>
      <c r="AK535" s="166">
        <f t="shared" si="392"/>
        <v>0</v>
      </c>
      <c r="AL535" s="80"/>
      <c r="AM535" s="186"/>
      <c r="AN535" s="725"/>
      <c r="AO535" s="15"/>
      <c r="AP535" s="25"/>
      <c r="AQ535" s="683"/>
      <c r="AT535" s="1"/>
    </row>
    <row r="536" spans="1:46" s="44" customFormat="1" ht="18.600000000000001" customHeight="1">
      <c r="A536" s="1">
        <v>2</v>
      </c>
      <c r="B536" s="337" t="str">
        <f t="shared" ref="B536:B537" si="401">B535</f>
        <v>区西部</v>
      </c>
      <c r="C536" s="437" t="str">
        <f t="shared" ref="C536:C537" si="402">C535</f>
        <v>杉並区</v>
      </c>
      <c r="D536" s="297"/>
      <c r="E536" s="573"/>
      <c r="F536" s="361" t="s">
        <v>164</v>
      </c>
      <c r="G536" s="690"/>
      <c r="H536" s="109"/>
      <c r="I536" s="82"/>
      <c r="J536" s="82"/>
      <c r="K536" s="82"/>
      <c r="L536" s="82" t="s">
        <v>629</v>
      </c>
      <c r="M536" s="82" t="s">
        <v>629</v>
      </c>
      <c r="N536" s="82" t="s">
        <v>630</v>
      </c>
      <c r="O536" s="82"/>
      <c r="P536" s="82"/>
      <c r="Q536" s="82"/>
      <c r="R536" s="82"/>
      <c r="S536" s="82"/>
      <c r="T536" s="82"/>
      <c r="U536" s="82"/>
      <c r="V536" s="102"/>
      <c r="W536" s="146">
        <f>SUM(X536:AB536)</f>
        <v>48</v>
      </c>
      <c r="X536" s="145">
        <v>48</v>
      </c>
      <c r="Y536" s="145"/>
      <c r="Z536" s="69"/>
      <c r="AA536" s="69"/>
      <c r="AB536" s="207"/>
      <c r="AC536" s="324">
        <f t="shared" si="391"/>
        <v>0</v>
      </c>
      <c r="AD536" s="519"/>
      <c r="AE536" s="519"/>
      <c r="AF536" s="519"/>
      <c r="AG536" s="519"/>
      <c r="AH536" s="519"/>
      <c r="AI536" s="519"/>
      <c r="AJ536" s="601"/>
      <c r="AK536" s="160">
        <f t="shared" si="392"/>
        <v>0</v>
      </c>
      <c r="AL536" s="79" t="s">
        <v>3</v>
      </c>
      <c r="AM536" s="158" t="s">
        <v>3</v>
      </c>
      <c r="AN536" s="718"/>
      <c r="AO536" s="643"/>
      <c r="AP536" s="663"/>
      <c r="AQ536" s="683"/>
      <c r="AT536" s="1"/>
    </row>
    <row r="537" spans="1:46" s="44" customFormat="1" ht="18" customHeight="1" thickBot="1">
      <c r="A537" s="1">
        <v>3</v>
      </c>
      <c r="B537" s="337" t="str">
        <f t="shared" si="401"/>
        <v>区西部</v>
      </c>
      <c r="C537" s="437" t="str">
        <f t="shared" si="402"/>
        <v>杉並区</v>
      </c>
      <c r="D537" s="305"/>
      <c r="E537" s="632"/>
      <c r="F537" s="337" t="s">
        <v>164</v>
      </c>
      <c r="G537" s="689"/>
      <c r="H537" s="121"/>
      <c r="I537" s="71"/>
      <c r="J537" s="71"/>
      <c r="K537" s="71"/>
      <c r="L537" s="37" t="s">
        <v>629</v>
      </c>
      <c r="M537" s="37" t="s">
        <v>629</v>
      </c>
      <c r="N537" s="37" t="s">
        <v>630</v>
      </c>
      <c r="O537" s="71"/>
      <c r="P537" s="71"/>
      <c r="Q537" s="71"/>
      <c r="R537" s="71"/>
      <c r="S537" s="71"/>
      <c r="T537" s="71"/>
      <c r="U537" s="71"/>
      <c r="V537" s="123"/>
      <c r="W537" s="208"/>
      <c r="X537" s="75"/>
      <c r="Y537" s="75"/>
      <c r="Z537" s="76"/>
      <c r="AA537" s="76"/>
      <c r="AB537" s="209"/>
      <c r="AC537" s="325">
        <f t="shared" si="391"/>
        <v>0</v>
      </c>
      <c r="AD537" s="520"/>
      <c r="AE537" s="520"/>
      <c r="AF537" s="520" t="s">
        <v>3</v>
      </c>
      <c r="AG537" s="520" t="s">
        <v>3</v>
      </c>
      <c r="AH537" s="520" t="s">
        <v>3</v>
      </c>
      <c r="AI537" s="520" t="s">
        <v>3</v>
      </c>
      <c r="AJ537" s="520" t="s">
        <v>3</v>
      </c>
      <c r="AK537" s="161">
        <f t="shared" si="392"/>
        <v>0</v>
      </c>
      <c r="AL537" s="81"/>
      <c r="AM537" s="187"/>
      <c r="AN537" s="719"/>
      <c r="AO537" s="643"/>
      <c r="AP537" s="663"/>
      <c r="AQ537" s="683"/>
      <c r="AT537" s="1"/>
    </row>
    <row r="538" spans="1:46" s="44" customFormat="1" ht="18.600000000000001" customHeight="1">
      <c r="A538" s="1">
        <v>1</v>
      </c>
      <c r="B538" s="309" t="s">
        <v>133</v>
      </c>
      <c r="C538" s="310" t="s">
        <v>152</v>
      </c>
      <c r="D538" s="567"/>
      <c r="E538" s="567" t="s">
        <v>950</v>
      </c>
      <c r="F538" s="445" t="s">
        <v>165</v>
      </c>
      <c r="G538" s="691">
        <v>11301285</v>
      </c>
      <c r="H538" s="221"/>
      <c r="I538" s="73"/>
      <c r="J538" s="73"/>
      <c r="K538" s="73"/>
      <c r="L538" s="73"/>
      <c r="M538" s="73"/>
      <c r="N538" s="73"/>
      <c r="O538" s="73"/>
      <c r="P538" s="73"/>
      <c r="Q538" s="73"/>
      <c r="R538" s="73"/>
      <c r="S538" s="73"/>
      <c r="T538" s="73"/>
      <c r="U538" s="73"/>
      <c r="V538" s="222"/>
      <c r="W538" s="193"/>
      <c r="X538" s="74"/>
      <c r="Y538" s="74"/>
      <c r="Z538" s="74"/>
      <c r="AA538" s="74"/>
      <c r="AB538" s="194"/>
      <c r="AC538" s="323">
        <f t="shared" si="391"/>
        <v>117</v>
      </c>
      <c r="AD538" s="64"/>
      <c r="AE538" s="64"/>
      <c r="AF538" s="64"/>
      <c r="AG538" s="64">
        <v>117</v>
      </c>
      <c r="AH538" s="64"/>
      <c r="AI538" s="80"/>
      <c r="AJ538" s="80"/>
      <c r="AK538" s="166">
        <f t="shared" si="392"/>
        <v>0</v>
      </c>
      <c r="AL538" s="80"/>
      <c r="AM538" s="186"/>
      <c r="AN538" s="725"/>
      <c r="AO538" s="15"/>
      <c r="AP538" s="25"/>
      <c r="AQ538" s="683"/>
      <c r="AT538" s="1"/>
    </row>
    <row r="539" spans="1:46" s="44" customFormat="1" ht="18" customHeight="1">
      <c r="A539" s="1">
        <v>2</v>
      </c>
      <c r="B539" s="337" t="str">
        <f t="shared" ref="B539:B540" si="403">B538</f>
        <v>区西部</v>
      </c>
      <c r="C539" s="437" t="str">
        <f t="shared" ref="C539:C540" si="404">C538</f>
        <v>杉並区</v>
      </c>
      <c r="D539" s="297"/>
      <c r="E539" s="573"/>
      <c r="F539" s="361" t="s">
        <v>165</v>
      </c>
      <c r="G539" s="690"/>
      <c r="H539" s="109"/>
      <c r="I539" s="82"/>
      <c r="J539" s="82"/>
      <c r="K539" s="82"/>
      <c r="L539" s="82"/>
      <c r="M539" s="82"/>
      <c r="N539" s="82"/>
      <c r="O539" s="82"/>
      <c r="P539" s="82"/>
      <c r="Q539" s="82"/>
      <c r="R539" s="82"/>
      <c r="S539" s="82"/>
      <c r="T539" s="82"/>
      <c r="U539" s="82"/>
      <c r="V539" s="102"/>
      <c r="W539" s="146">
        <f>SUM(X539:AB539)</f>
        <v>111</v>
      </c>
      <c r="X539" s="145"/>
      <c r="Y539" s="145">
        <v>111</v>
      </c>
      <c r="Z539" s="69"/>
      <c r="AA539" s="69"/>
      <c r="AB539" s="207"/>
      <c r="AC539" s="324">
        <f t="shared" si="391"/>
        <v>111</v>
      </c>
      <c r="AD539" s="519"/>
      <c r="AE539" s="519"/>
      <c r="AF539" s="519"/>
      <c r="AG539" s="519">
        <v>111</v>
      </c>
      <c r="AH539" s="519"/>
      <c r="AI539" s="519"/>
      <c r="AJ539" s="601"/>
      <c r="AK539" s="160">
        <f t="shared" si="392"/>
        <v>26</v>
      </c>
      <c r="AL539" s="79">
        <v>7</v>
      </c>
      <c r="AM539" s="158">
        <v>19</v>
      </c>
      <c r="AN539" s="718"/>
      <c r="AO539" s="643"/>
      <c r="AP539" s="663"/>
      <c r="AQ539" s="683"/>
      <c r="AT539" s="1"/>
    </row>
    <row r="540" spans="1:46" s="44" customFormat="1" ht="18.600000000000001" customHeight="1" thickBot="1">
      <c r="A540" s="1">
        <v>3</v>
      </c>
      <c r="B540" s="337" t="str">
        <f t="shared" si="403"/>
        <v>区西部</v>
      </c>
      <c r="C540" s="437" t="str">
        <f t="shared" si="404"/>
        <v>杉並区</v>
      </c>
      <c r="D540" s="305"/>
      <c r="E540" s="632"/>
      <c r="F540" s="337" t="s">
        <v>165</v>
      </c>
      <c r="G540" s="689"/>
      <c r="H540" s="121"/>
      <c r="I540" s="71"/>
      <c r="J540" s="71"/>
      <c r="K540" s="71"/>
      <c r="L540" s="71"/>
      <c r="M540" s="71"/>
      <c r="N540" s="71"/>
      <c r="O540" s="71"/>
      <c r="P540" s="71"/>
      <c r="Q540" s="71"/>
      <c r="R540" s="71"/>
      <c r="S540" s="71"/>
      <c r="T540" s="71"/>
      <c r="U540" s="71"/>
      <c r="V540" s="123"/>
      <c r="W540" s="208"/>
      <c r="X540" s="75"/>
      <c r="Y540" s="75"/>
      <c r="Z540" s="76"/>
      <c r="AA540" s="76"/>
      <c r="AB540" s="209"/>
      <c r="AC540" s="325">
        <f t="shared" si="391"/>
        <v>111</v>
      </c>
      <c r="AD540" s="520"/>
      <c r="AE540" s="520" t="s">
        <v>3</v>
      </c>
      <c r="AF540" s="520"/>
      <c r="AG540" s="520">
        <v>111</v>
      </c>
      <c r="AH540" s="520" t="s">
        <v>3</v>
      </c>
      <c r="AI540" s="520" t="s">
        <v>3</v>
      </c>
      <c r="AJ540" s="520" t="s">
        <v>3</v>
      </c>
      <c r="AK540" s="161">
        <f t="shared" si="392"/>
        <v>0</v>
      </c>
      <c r="AL540" s="81"/>
      <c r="AM540" s="187"/>
      <c r="AN540" s="719"/>
      <c r="AO540" s="643"/>
      <c r="AP540" s="663"/>
      <c r="AQ540" s="683"/>
      <c r="AT540" s="1"/>
    </row>
    <row r="541" spans="1:46" s="44" customFormat="1" ht="18" customHeight="1">
      <c r="A541" s="1">
        <v>1</v>
      </c>
      <c r="B541" s="309" t="s">
        <v>133</v>
      </c>
      <c r="C541" s="310" t="s">
        <v>152</v>
      </c>
      <c r="D541" s="567"/>
      <c r="E541" s="567" t="s">
        <v>914</v>
      </c>
      <c r="F541" s="445" t="s">
        <v>166</v>
      </c>
      <c r="G541" s="691">
        <v>11301286</v>
      </c>
      <c r="H541" s="221"/>
      <c r="I541" s="73"/>
      <c r="J541" s="73"/>
      <c r="K541" s="73"/>
      <c r="L541" s="73"/>
      <c r="M541" s="73"/>
      <c r="N541" s="73"/>
      <c r="O541" s="73"/>
      <c r="P541" s="73"/>
      <c r="Q541" s="73"/>
      <c r="R541" s="73"/>
      <c r="S541" s="73"/>
      <c r="T541" s="73"/>
      <c r="U541" s="73"/>
      <c r="V541" s="222"/>
      <c r="W541" s="193"/>
      <c r="X541" s="74"/>
      <c r="Y541" s="74"/>
      <c r="Z541" s="74"/>
      <c r="AA541" s="74"/>
      <c r="AB541" s="194"/>
      <c r="AC541" s="323">
        <f t="shared" si="391"/>
        <v>37</v>
      </c>
      <c r="AD541" s="606"/>
      <c r="AE541" s="606">
        <v>37</v>
      </c>
      <c r="AF541" s="606"/>
      <c r="AG541" s="606"/>
      <c r="AH541" s="606"/>
      <c r="AI541" s="607"/>
      <c r="AJ541" s="607"/>
      <c r="AK541" s="166">
        <f t="shared" si="392"/>
        <v>0</v>
      </c>
      <c r="AL541" s="80"/>
      <c r="AM541" s="186"/>
      <c r="AN541" s="725"/>
      <c r="AO541" s="15"/>
      <c r="AP541" s="25"/>
      <c r="AQ541" s="683">
        <v>1</v>
      </c>
      <c r="AT541" s="1"/>
    </row>
    <row r="542" spans="1:46" s="44" customFormat="1" ht="18.600000000000001" customHeight="1">
      <c r="A542" s="1">
        <v>2</v>
      </c>
      <c r="B542" s="337" t="str">
        <f t="shared" ref="B542:B543" si="405">B541</f>
        <v>区西部</v>
      </c>
      <c r="C542" s="437" t="str">
        <f t="shared" ref="C542:C543" si="406">C541</f>
        <v>杉並区</v>
      </c>
      <c r="D542" s="297"/>
      <c r="E542" s="573"/>
      <c r="F542" s="361" t="s">
        <v>166</v>
      </c>
      <c r="G542" s="690"/>
      <c r="H542" s="109"/>
      <c r="I542" s="82"/>
      <c r="J542" s="82"/>
      <c r="K542" s="82"/>
      <c r="L542" s="82" t="s">
        <v>629</v>
      </c>
      <c r="M542" s="82" t="s">
        <v>629</v>
      </c>
      <c r="N542" s="82" t="s">
        <v>630</v>
      </c>
      <c r="O542" s="82"/>
      <c r="P542" s="82"/>
      <c r="Q542" s="82"/>
      <c r="R542" s="82"/>
      <c r="S542" s="82"/>
      <c r="T542" s="82"/>
      <c r="U542" s="82" t="s">
        <v>629</v>
      </c>
      <c r="V542" s="102"/>
      <c r="W542" s="146">
        <f>SUM(X542:AB542)</f>
        <v>47</v>
      </c>
      <c r="X542" s="145">
        <v>47</v>
      </c>
      <c r="Y542" s="145"/>
      <c r="Z542" s="69"/>
      <c r="AA542" s="69"/>
      <c r="AB542" s="207"/>
      <c r="AC542" s="324">
        <f t="shared" si="391"/>
        <v>47</v>
      </c>
      <c r="AD542" s="519"/>
      <c r="AE542" s="519">
        <v>47</v>
      </c>
      <c r="AF542" s="519"/>
      <c r="AG542" s="519"/>
      <c r="AH542" s="519"/>
      <c r="AI542" s="519"/>
      <c r="AJ542" s="601"/>
      <c r="AK542" s="160">
        <f t="shared" si="392"/>
        <v>0</v>
      </c>
      <c r="AL542" s="79" t="s">
        <v>3</v>
      </c>
      <c r="AM542" s="158" t="s">
        <v>3</v>
      </c>
      <c r="AN542" s="718"/>
      <c r="AO542" s="643"/>
      <c r="AP542" s="663"/>
      <c r="AQ542" s="683"/>
      <c r="AT542" s="1"/>
    </row>
    <row r="543" spans="1:46" s="44" customFormat="1" ht="18" customHeight="1" thickBot="1">
      <c r="A543" s="1">
        <v>3</v>
      </c>
      <c r="B543" s="337" t="str">
        <f t="shared" si="405"/>
        <v>区西部</v>
      </c>
      <c r="C543" s="437" t="str">
        <f t="shared" si="406"/>
        <v>杉並区</v>
      </c>
      <c r="D543" s="305"/>
      <c r="E543" s="632"/>
      <c r="F543" s="337" t="s">
        <v>166</v>
      </c>
      <c r="G543" s="689"/>
      <c r="H543" s="121"/>
      <c r="I543" s="71"/>
      <c r="J543" s="71"/>
      <c r="K543" s="71"/>
      <c r="L543" s="37" t="s">
        <v>629</v>
      </c>
      <c r="M543" s="37" t="s">
        <v>629</v>
      </c>
      <c r="N543" s="37" t="s">
        <v>630</v>
      </c>
      <c r="O543" s="37"/>
      <c r="P543" s="37"/>
      <c r="Q543" s="37"/>
      <c r="R543" s="37"/>
      <c r="S543" s="37"/>
      <c r="T543" s="37"/>
      <c r="U543" s="37" t="s">
        <v>629</v>
      </c>
      <c r="V543" s="123"/>
      <c r="W543" s="208"/>
      <c r="X543" s="75"/>
      <c r="Y543" s="75"/>
      <c r="Z543" s="76"/>
      <c r="AA543" s="76"/>
      <c r="AB543" s="209"/>
      <c r="AC543" s="325">
        <f t="shared" si="391"/>
        <v>47</v>
      </c>
      <c r="AD543" s="520"/>
      <c r="AE543" s="520">
        <v>47</v>
      </c>
      <c r="AF543" s="520" t="s">
        <v>3</v>
      </c>
      <c r="AG543" s="520" t="s">
        <v>3</v>
      </c>
      <c r="AH543" s="520" t="s">
        <v>3</v>
      </c>
      <c r="AI543" s="520" t="s">
        <v>3</v>
      </c>
      <c r="AJ543" s="520" t="s">
        <v>3</v>
      </c>
      <c r="AK543" s="161">
        <f t="shared" si="392"/>
        <v>0</v>
      </c>
      <c r="AL543" s="81"/>
      <c r="AM543" s="187"/>
      <c r="AN543" s="719"/>
      <c r="AO543" s="643"/>
      <c r="AP543" s="663"/>
      <c r="AQ543" s="683"/>
      <c r="AT543" s="1"/>
    </row>
    <row r="544" spans="1:46" s="44" customFormat="1" ht="18.600000000000001" customHeight="1">
      <c r="A544" s="1">
        <v>1</v>
      </c>
      <c r="B544" s="309" t="s">
        <v>133</v>
      </c>
      <c r="C544" s="310" t="s">
        <v>152</v>
      </c>
      <c r="D544" s="567"/>
      <c r="E544" s="567" t="s">
        <v>914</v>
      </c>
      <c r="F544" s="445" t="s">
        <v>167</v>
      </c>
      <c r="G544" s="691">
        <v>11301287</v>
      </c>
      <c r="H544" s="221"/>
      <c r="I544" s="73"/>
      <c r="J544" s="73"/>
      <c r="K544" s="73"/>
      <c r="L544" s="73"/>
      <c r="M544" s="73"/>
      <c r="N544" s="73"/>
      <c r="O544" s="73"/>
      <c r="P544" s="73"/>
      <c r="Q544" s="73"/>
      <c r="R544" s="73"/>
      <c r="S544" s="73"/>
      <c r="T544" s="73"/>
      <c r="U544" s="73"/>
      <c r="V544" s="222"/>
      <c r="W544" s="193"/>
      <c r="X544" s="74"/>
      <c r="Y544" s="74"/>
      <c r="Z544" s="74"/>
      <c r="AA544" s="74"/>
      <c r="AB544" s="194"/>
      <c r="AC544" s="323">
        <f t="shared" si="391"/>
        <v>111</v>
      </c>
      <c r="AD544" s="64"/>
      <c r="AE544" s="64">
        <v>51</v>
      </c>
      <c r="AF544" s="64">
        <v>60</v>
      </c>
      <c r="AG544" s="64"/>
      <c r="AH544" s="64"/>
      <c r="AI544" s="80"/>
      <c r="AJ544" s="80"/>
      <c r="AK544" s="166">
        <f t="shared" si="392"/>
        <v>0</v>
      </c>
      <c r="AL544" s="80"/>
      <c r="AM544" s="186"/>
      <c r="AN544" s="725"/>
      <c r="AO544" s="15"/>
      <c r="AP544" s="25"/>
      <c r="AQ544" s="683"/>
      <c r="AT544" s="1"/>
    </row>
    <row r="545" spans="1:46" s="44" customFormat="1" ht="18" customHeight="1">
      <c r="A545" s="1">
        <v>2</v>
      </c>
      <c r="B545" s="337" t="str">
        <f t="shared" ref="B545:B546" si="407">B544</f>
        <v>区西部</v>
      </c>
      <c r="C545" s="437" t="str">
        <f t="shared" ref="C545:C546" si="408">C544</f>
        <v>杉並区</v>
      </c>
      <c r="D545" s="297"/>
      <c r="E545" s="573"/>
      <c r="F545" s="361" t="s">
        <v>167</v>
      </c>
      <c r="G545" s="690"/>
      <c r="H545" s="109"/>
      <c r="I545" s="82"/>
      <c r="J545" s="82"/>
      <c r="K545" s="82"/>
      <c r="L545" s="82"/>
      <c r="M545" s="82" t="s">
        <v>629</v>
      </c>
      <c r="N545" s="82" t="s">
        <v>916</v>
      </c>
      <c r="O545" s="82"/>
      <c r="P545" s="82"/>
      <c r="Q545" s="82"/>
      <c r="R545" s="82"/>
      <c r="S545" s="82"/>
      <c r="T545" s="82"/>
      <c r="U545" s="82"/>
      <c r="V545" s="102"/>
      <c r="W545" s="146">
        <f>SUM(X545:AB545)</f>
        <v>111</v>
      </c>
      <c r="X545" s="145">
        <v>111</v>
      </c>
      <c r="Y545" s="145"/>
      <c r="Z545" s="69"/>
      <c r="AA545" s="69"/>
      <c r="AB545" s="207"/>
      <c r="AC545" s="324">
        <f t="shared" si="391"/>
        <v>111</v>
      </c>
      <c r="AD545" s="519"/>
      <c r="AE545" s="519">
        <v>51</v>
      </c>
      <c r="AF545" s="519">
        <v>60</v>
      </c>
      <c r="AG545" s="519"/>
      <c r="AH545" s="519"/>
      <c r="AI545" s="519"/>
      <c r="AJ545" s="601"/>
      <c r="AK545" s="160">
        <f t="shared" si="392"/>
        <v>0</v>
      </c>
      <c r="AL545" s="79" t="s">
        <v>3</v>
      </c>
      <c r="AM545" s="158" t="s">
        <v>3</v>
      </c>
      <c r="AN545" s="718"/>
      <c r="AO545" s="643"/>
      <c r="AP545" s="663"/>
      <c r="AQ545" s="683"/>
      <c r="AT545" s="1"/>
    </row>
    <row r="546" spans="1:46" s="44" customFormat="1" ht="18.600000000000001" customHeight="1" thickBot="1">
      <c r="A546" s="1">
        <v>3</v>
      </c>
      <c r="B546" s="337" t="str">
        <f t="shared" si="407"/>
        <v>区西部</v>
      </c>
      <c r="C546" s="437" t="str">
        <f t="shared" si="408"/>
        <v>杉並区</v>
      </c>
      <c r="D546" s="305"/>
      <c r="E546" s="632"/>
      <c r="F546" s="337" t="s">
        <v>167</v>
      </c>
      <c r="G546" s="689"/>
      <c r="H546" s="121"/>
      <c r="I546" s="71"/>
      <c r="J546" s="71"/>
      <c r="K546" s="71"/>
      <c r="L546" s="71"/>
      <c r="M546" s="37" t="s">
        <v>629</v>
      </c>
      <c r="N546" s="37" t="s">
        <v>916</v>
      </c>
      <c r="O546" s="71"/>
      <c r="P546" s="71"/>
      <c r="Q546" s="71"/>
      <c r="R546" s="71"/>
      <c r="S546" s="71"/>
      <c r="T546" s="71"/>
      <c r="U546" s="71"/>
      <c r="V546" s="123"/>
      <c r="W546" s="208"/>
      <c r="X546" s="75"/>
      <c r="Y546" s="75"/>
      <c r="Z546" s="76"/>
      <c r="AA546" s="76"/>
      <c r="AB546" s="209"/>
      <c r="AC546" s="325">
        <f t="shared" si="391"/>
        <v>111</v>
      </c>
      <c r="AD546" s="520"/>
      <c r="AE546" s="520">
        <v>51</v>
      </c>
      <c r="AF546" s="520">
        <v>60</v>
      </c>
      <c r="AG546" s="520" t="s">
        <v>3</v>
      </c>
      <c r="AH546" s="520" t="s">
        <v>3</v>
      </c>
      <c r="AI546" s="520" t="s">
        <v>3</v>
      </c>
      <c r="AJ546" s="520" t="s">
        <v>3</v>
      </c>
      <c r="AK546" s="161">
        <f t="shared" si="392"/>
        <v>0</v>
      </c>
      <c r="AL546" s="81"/>
      <c r="AM546" s="187"/>
      <c r="AN546" s="719"/>
      <c r="AO546" s="643"/>
      <c r="AP546" s="663"/>
      <c r="AQ546" s="683"/>
      <c r="AT546" s="1"/>
    </row>
    <row r="547" spans="1:46" s="44" customFormat="1" ht="18" customHeight="1">
      <c r="A547" s="1">
        <v>1</v>
      </c>
      <c r="B547" s="309" t="s">
        <v>133</v>
      </c>
      <c r="C547" s="310" t="s">
        <v>152</v>
      </c>
      <c r="D547" s="567"/>
      <c r="E547" s="567" t="s">
        <v>917</v>
      </c>
      <c r="F547" s="445" t="s">
        <v>168</v>
      </c>
      <c r="G547" s="691">
        <v>11301288</v>
      </c>
      <c r="H547" s="221"/>
      <c r="I547" s="73"/>
      <c r="J547" s="73"/>
      <c r="K547" s="73"/>
      <c r="L547" s="73"/>
      <c r="M547" s="73"/>
      <c r="N547" s="73"/>
      <c r="O547" s="73"/>
      <c r="P547" s="73"/>
      <c r="Q547" s="73"/>
      <c r="R547" s="73"/>
      <c r="S547" s="73"/>
      <c r="T547" s="73"/>
      <c r="U547" s="73"/>
      <c r="V547" s="222"/>
      <c r="W547" s="193"/>
      <c r="X547" s="74"/>
      <c r="Y547" s="74"/>
      <c r="Z547" s="74"/>
      <c r="AA547" s="74"/>
      <c r="AB547" s="194"/>
      <c r="AC547" s="323">
        <f t="shared" si="391"/>
        <v>99</v>
      </c>
      <c r="AD547" s="64"/>
      <c r="AE547" s="64">
        <v>50</v>
      </c>
      <c r="AF547" s="64"/>
      <c r="AG547" s="64">
        <v>49</v>
      </c>
      <c r="AH547" s="64"/>
      <c r="AI547" s="80"/>
      <c r="AJ547" s="80"/>
      <c r="AK547" s="166">
        <f t="shared" si="392"/>
        <v>0</v>
      </c>
      <c r="AL547" s="80"/>
      <c r="AM547" s="186"/>
      <c r="AN547" s="725"/>
      <c r="AO547" s="15"/>
      <c r="AP547" s="25"/>
      <c r="AQ547" s="683"/>
      <c r="AT547" s="1"/>
    </row>
    <row r="548" spans="1:46" s="44" customFormat="1" ht="18.600000000000001" customHeight="1">
      <c r="A548" s="1">
        <v>2</v>
      </c>
      <c r="B548" s="337" t="str">
        <f t="shared" ref="B548:B549" si="409">B547</f>
        <v>区西部</v>
      </c>
      <c r="C548" s="437" t="str">
        <f t="shared" ref="C548:C549" si="410">C547</f>
        <v>杉並区</v>
      </c>
      <c r="D548" s="297"/>
      <c r="E548" s="573"/>
      <c r="F548" s="361" t="s">
        <v>168</v>
      </c>
      <c r="G548" s="690"/>
      <c r="H548" s="109"/>
      <c r="I548" s="82"/>
      <c r="J548" s="82"/>
      <c r="K548" s="82"/>
      <c r="L548" s="82"/>
      <c r="M548" s="82" t="s">
        <v>629</v>
      </c>
      <c r="N548" s="82" t="s">
        <v>916</v>
      </c>
      <c r="O548" s="82"/>
      <c r="P548" s="82"/>
      <c r="Q548" s="82"/>
      <c r="R548" s="82"/>
      <c r="S548" s="82"/>
      <c r="T548" s="82"/>
      <c r="U548" s="82" t="s">
        <v>629</v>
      </c>
      <c r="V548" s="102"/>
      <c r="W548" s="146">
        <f>SUM(X548:AB548)</f>
        <v>99</v>
      </c>
      <c r="X548" s="145">
        <v>50</v>
      </c>
      <c r="Y548" s="145">
        <v>49</v>
      </c>
      <c r="Z548" s="69"/>
      <c r="AA548" s="69"/>
      <c r="AB548" s="207"/>
      <c r="AC548" s="324">
        <f t="shared" si="391"/>
        <v>99</v>
      </c>
      <c r="AD548" s="519"/>
      <c r="AE548" s="519"/>
      <c r="AF548" s="519">
        <v>50</v>
      </c>
      <c r="AG548" s="519">
        <v>49</v>
      </c>
      <c r="AH548" s="519"/>
      <c r="AI548" s="519"/>
      <c r="AJ548" s="601"/>
      <c r="AK548" s="160">
        <f t="shared" si="392"/>
        <v>0</v>
      </c>
      <c r="AL548" s="79" t="s">
        <v>3</v>
      </c>
      <c r="AM548" s="158" t="s">
        <v>3</v>
      </c>
      <c r="AN548" s="718"/>
      <c r="AO548" s="643"/>
      <c r="AP548" s="663"/>
      <c r="AQ548" s="683"/>
      <c r="AT548" s="1"/>
    </row>
    <row r="549" spans="1:46" s="44" customFormat="1" ht="18" customHeight="1" thickBot="1">
      <c r="A549" s="1">
        <v>3</v>
      </c>
      <c r="B549" s="337" t="str">
        <f t="shared" si="409"/>
        <v>区西部</v>
      </c>
      <c r="C549" s="437" t="str">
        <f t="shared" si="410"/>
        <v>杉並区</v>
      </c>
      <c r="D549" s="305"/>
      <c r="E549" s="632"/>
      <c r="F549" s="337" t="s">
        <v>168</v>
      </c>
      <c r="G549" s="689"/>
      <c r="H549" s="121"/>
      <c r="I549" s="71"/>
      <c r="J549" s="71"/>
      <c r="K549" s="71"/>
      <c r="L549" s="71"/>
      <c r="M549" s="37" t="s">
        <v>629</v>
      </c>
      <c r="N549" s="37" t="s">
        <v>916</v>
      </c>
      <c r="O549" s="37"/>
      <c r="P549" s="37"/>
      <c r="Q549" s="37"/>
      <c r="R549" s="37"/>
      <c r="S549" s="37"/>
      <c r="T549" s="37"/>
      <c r="U549" s="37" t="s">
        <v>629</v>
      </c>
      <c r="V549" s="123"/>
      <c r="W549" s="208"/>
      <c r="X549" s="75"/>
      <c r="Y549" s="75"/>
      <c r="Z549" s="76"/>
      <c r="AA549" s="76"/>
      <c r="AB549" s="209"/>
      <c r="AC549" s="325">
        <f t="shared" si="391"/>
        <v>99</v>
      </c>
      <c r="AD549" s="520"/>
      <c r="AE549" s="520" t="s">
        <v>3</v>
      </c>
      <c r="AF549" s="520">
        <v>50</v>
      </c>
      <c r="AG549" s="520">
        <v>49</v>
      </c>
      <c r="AH549" s="520" t="s">
        <v>3</v>
      </c>
      <c r="AI549" s="520" t="s">
        <v>3</v>
      </c>
      <c r="AJ549" s="520" t="s">
        <v>3</v>
      </c>
      <c r="AK549" s="161">
        <f t="shared" si="392"/>
        <v>0</v>
      </c>
      <c r="AL549" s="81"/>
      <c r="AM549" s="187"/>
      <c r="AN549" s="719"/>
      <c r="AO549" s="643"/>
      <c r="AP549" s="663"/>
      <c r="AQ549" s="683"/>
      <c r="AT549" s="1"/>
    </row>
    <row r="550" spans="1:46" s="44" customFormat="1" ht="18.600000000000001" customHeight="1">
      <c r="A550" s="1">
        <v>1</v>
      </c>
      <c r="B550" s="309" t="s">
        <v>133</v>
      </c>
      <c r="C550" s="310" t="s">
        <v>152</v>
      </c>
      <c r="D550" s="567"/>
      <c r="E550" s="567" t="s">
        <v>915</v>
      </c>
      <c r="F550" s="445" t="s">
        <v>169</v>
      </c>
      <c r="G550" s="691">
        <v>11301289</v>
      </c>
      <c r="H550" s="221"/>
      <c r="I550" s="73"/>
      <c r="J550" s="73"/>
      <c r="K550" s="73"/>
      <c r="L550" s="73"/>
      <c r="M550" s="73"/>
      <c r="N550" s="73"/>
      <c r="O550" s="73"/>
      <c r="P550" s="73"/>
      <c r="Q550" s="73"/>
      <c r="R550" s="73"/>
      <c r="S550" s="73"/>
      <c r="T550" s="73"/>
      <c r="U550" s="73"/>
      <c r="V550" s="222"/>
      <c r="W550" s="193"/>
      <c r="X550" s="74"/>
      <c r="Y550" s="74"/>
      <c r="Z550" s="74"/>
      <c r="AA550" s="74"/>
      <c r="AB550" s="194"/>
      <c r="AC550" s="323">
        <f t="shared" si="391"/>
        <v>250</v>
      </c>
      <c r="AD550" s="64"/>
      <c r="AE550" s="64">
        <v>100</v>
      </c>
      <c r="AF550" s="64">
        <v>50</v>
      </c>
      <c r="AG550" s="64">
        <v>100</v>
      </c>
      <c r="AH550" s="64"/>
      <c r="AI550" s="80"/>
      <c r="AJ550" s="80"/>
      <c r="AK550" s="166">
        <f t="shared" si="392"/>
        <v>0</v>
      </c>
      <c r="AL550" s="80"/>
      <c r="AM550" s="186"/>
      <c r="AN550" s="725"/>
      <c r="AO550" s="15"/>
      <c r="AP550" s="25"/>
      <c r="AQ550" s="683"/>
      <c r="AT550" s="1"/>
    </row>
    <row r="551" spans="1:46" s="44" customFormat="1" ht="18" customHeight="1">
      <c r="A551" s="1">
        <v>2</v>
      </c>
      <c r="B551" s="337" t="str">
        <f t="shared" ref="B551:B552" si="411">B550</f>
        <v>区西部</v>
      </c>
      <c r="C551" s="437" t="str">
        <f t="shared" ref="C551:C552" si="412">C550</f>
        <v>杉並区</v>
      </c>
      <c r="D551" s="297"/>
      <c r="E551" s="573"/>
      <c r="F551" s="361" t="s">
        <v>169</v>
      </c>
      <c r="G551" s="690"/>
      <c r="H551" s="109"/>
      <c r="I551" s="82"/>
      <c r="J551" s="82"/>
      <c r="K551" s="82"/>
      <c r="L551" s="82"/>
      <c r="M551" s="82"/>
      <c r="N551" s="82" t="s">
        <v>916</v>
      </c>
      <c r="O551" s="82"/>
      <c r="P551" s="82"/>
      <c r="Q551" s="82"/>
      <c r="R551" s="82"/>
      <c r="S551" s="82"/>
      <c r="T551" s="82"/>
      <c r="U551" s="82"/>
      <c r="V551" s="102" t="s">
        <v>629</v>
      </c>
      <c r="W551" s="146">
        <f>SUM(X551:AB551)</f>
        <v>199</v>
      </c>
      <c r="X551" s="145">
        <v>150</v>
      </c>
      <c r="Y551" s="145">
        <v>49</v>
      </c>
      <c r="Z551" s="69"/>
      <c r="AA551" s="69"/>
      <c r="AB551" s="207"/>
      <c r="AC551" s="324">
        <f t="shared" si="391"/>
        <v>199</v>
      </c>
      <c r="AD551" s="519"/>
      <c r="AE551" s="519"/>
      <c r="AF551" s="519">
        <v>150</v>
      </c>
      <c r="AG551" s="519">
        <v>49</v>
      </c>
      <c r="AH551" s="519"/>
      <c r="AI551" s="519"/>
      <c r="AJ551" s="601"/>
      <c r="AK551" s="160">
        <f t="shared" si="392"/>
        <v>0</v>
      </c>
      <c r="AL551" s="79" t="s">
        <v>3</v>
      </c>
      <c r="AM551" s="158" t="s">
        <v>3</v>
      </c>
      <c r="AN551" s="718" t="s">
        <v>939</v>
      </c>
      <c r="AO551" s="643"/>
      <c r="AP551" s="663"/>
      <c r="AQ551" s="683"/>
      <c r="AT551" s="1"/>
    </row>
    <row r="552" spans="1:46" s="44" customFormat="1" ht="18.600000000000001" customHeight="1" thickBot="1">
      <c r="A552" s="1">
        <v>3</v>
      </c>
      <c r="B552" s="337" t="str">
        <f t="shared" si="411"/>
        <v>区西部</v>
      </c>
      <c r="C552" s="437" t="str">
        <f t="shared" si="412"/>
        <v>杉並区</v>
      </c>
      <c r="D552" s="305"/>
      <c r="E552" s="632"/>
      <c r="F552" s="337" t="s">
        <v>169</v>
      </c>
      <c r="G552" s="689"/>
      <c r="H552" s="121"/>
      <c r="I552" s="71"/>
      <c r="J552" s="71"/>
      <c r="K552" s="71"/>
      <c r="L552" s="71"/>
      <c r="M552" s="71"/>
      <c r="N552" s="37" t="s">
        <v>916</v>
      </c>
      <c r="O552" s="37"/>
      <c r="P552" s="37"/>
      <c r="Q552" s="37"/>
      <c r="R552" s="37"/>
      <c r="S552" s="37"/>
      <c r="T552" s="37"/>
      <c r="U552" s="37"/>
      <c r="V552" s="39" t="s">
        <v>629</v>
      </c>
      <c r="W552" s="208"/>
      <c r="X552" s="75"/>
      <c r="Y552" s="75"/>
      <c r="Z552" s="76"/>
      <c r="AA552" s="76"/>
      <c r="AB552" s="209"/>
      <c r="AC552" s="325">
        <f t="shared" si="391"/>
        <v>199</v>
      </c>
      <c r="AD552" s="520"/>
      <c r="AE552" s="520">
        <v>0</v>
      </c>
      <c r="AF552" s="520">
        <v>150</v>
      </c>
      <c r="AG552" s="520">
        <v>49</v>
      </c>
      <c r="AH552" s="520" t="s">
        <v>3</v>
      </c>
      <c r="AI552" s="520" t="s">
        <v>3</v>
      </c>
      <c r="AJ552" s="520" t="s">
        <v>3</v>
      </c>
      <c r="AK552" s="161">
        <f t="shared" si="392"/>
        <v>0</v>
      </c>
      <c r="AL552" s="81"/>
      <c r="AM552" s="187"/>
      <c r="AN552" s="719"/>
      <c r="AO552" s="643"/>
      <c r="AP552" s="663"/>
      <c r="AQ552" s="683"/>
      <c r="AT552" s="1"/>
    </row>
    <row r="553" spans="1:46" s="44" customFormat="1" ht="18" customHeight="1">
      <c r="A553" s="1">
        <v>1</v>
      </c>
      <c r="B553" s="309" t="s">
        <v>133</v>
      </c>
      <c r="C553" s="310" t="s">
        <v>152</v>
      </c>
      <c r="D553" s="567" t="s">
        <v>687</v>
      </c>
      <c r="E553" s="567" t="s">
        <v>980</v>
      </c>
      <c r="F553" s="445" t="s">
        <v>170</v>
      </c>
      <c r="G553" s="691">
        <v>11301290</v>
      </c>
      <c r="H553" s="221"/>
      <c r="I553" s="73"/>
      <c r="J553" s="73"/>
      <c r="K553" s="73"/>
      <c r="L553" s="73"/>
      <c r="M553" s="73"/>
      <c r="N553" s="73"/>
      <c r="O553" s="73"/>
      <c r="P553" s="73"/>
      <c r="Q553" s="73"/>
      <c r="R553" s="73"/>
      <c r="S553" s="73"/>
      <c r="T553" s="73"/>
      <c r="U553" s="73"/>
      <c r="V553" s="222"/>
      <c r="W553" s="193"/>
      <c r="X553" s="74"/>
      <c r="Y553" s="74"/>
      <c r="Z553" s="74"/>
      <c r="AA553" s="74"/>
      <c r="AB553" s="194"/>
      <c r="AC553" s="323">
        <f t="shared" si="391"/>
        <v>331</v>
      </c>
      <c r="AD553" s="64">
        <v>80</v>
      </c>
      <c r="AE553" s="64">
        <v>251</v>
      </c>
      <c r="AF553" s="64"/>
      <c r="AG553" s="64"/>
      <c r="AH553" s="64"/>
      <c r="AI553" s="80"/>
      <c r="AJ553" s="80"/>
      <c r="AK553" s="166">
        <f t="shared" si="392"/>
        <v>0</v>
      </c>
      <c r="AL553" s="80"/>
      <c r="AM553" s="186"/>
      <c r="AN553" s="725"/>
      <c r="AO553" s="15"/>
      <c r="AP553" s="25"/>
      <c r="AQ553" s="683"/>
      <c r="AT553" s="1"/>
    </row>
    <row r="554" spans="1:46" s="44" customFormat="1" ht="18.600000000000001" customHeight="1">
      <c r="A554" s="1">
        <v>2</v>
      </c>
      <c r="B554" s="337" t="str">
        <f t="shared" ref="B554:B555" si="413">B553</f>
        <v>区西部</v>
      </c>
      <c r="C554" s="437" t="str">
        <f t="shared" ref="C554:C555" si="414">C553</f>
        <v>杉並区</v>
      </c>
      <c r="D554" s="297"/>
      <c r="E554" s="573"/>
      <c r="F554" s="361" t="s">
        <v>170</v>
      </c>
      <c r="G554" s="690"/>
      <c r="H554" s="109" t="s">
        <v>628</v>
      </c>
      <c r="I554" s="82"/>
      <c r="J554" s="82" t="s">
        <v>629</v>
      </c>
      <c r="K554" s="82"/>
      <c r="L554" s="82" t="s">
        <v>629</v>
      </c>
      <c r="M554" s="82" t="s">
        <v>629</v>
      </c>
      <c r="N554" s="82" t="s">
        <v>630</v>
      </c>
      <c r="O554" s="82"/>
      <c r="P554" s="82" t="s">
        <v>636</v>
      </c>
      <c r="Q554" s="82"/>
      <c r="R554" s="82" t="s">
        <v>631</v>
      </c>
      <c r="S554" s="82" t="s">
        <v>652</v>
      </c>
      <c r="T554" s="82" t="s">
        <v>629</v>
      </c>
      <c r="U554" s="82"/>
      <c r="V554" s="102"/>
      <c r="W554" s="146">
        <f>SUM(X554:AB554)</f>
        <v>331</v>
      </c>
      <c r="X554" s="145">
        <v>331</v>
      </c>
      <c r="Y554" s="145"/>
      <c r="Z554" s="69"/>
      <c r="AA554" s="69"/>
      <c r="AB554" s="207"/>
      <c r="AC554" s="324">
        <f t="shared" si="391"/>
        <v>331</v>
      </c>
      <c r="AD554" s="519">
        <v>80</v>
      </c>
      <c r="AE554" s="519">
        <v>251</v>
      </c>
      <c r="AF554" s="519"/>
      <c r="AG554" s="519"/>
      <c r="AH554" s="519"/>
      <c r="AI554" s="519"/>
      <c r="AJ554" s="601"/>
      <c r="AK554" s="160">
        <f t="shared" si="392"/>
        <v>52</v>
      </c>
      <c r="AL554" s="79">
        <v>18</v>
      </c>
      <c r="AM554" s="158">
        <v>34</v>
      </c>
      <c r="AN554" s="718"/>
      <c r="AO554" s="643"/>
      <c r="AP554" s="663"/>
      <c r="AQ554" s="683"/>
      <c r="AT554" s="1"/>
    </row>
    <row r="555" spans="1:46" s="44" customFormat="1" ht="18" customHeight="1" thickBot="1">
      <c r="A555" s="1">
        <v>3</v>
      </c>
      <c r="B555" s="337" t="str">
        <f t="shared" si="413"/>
        <v>区西部</v>
      </c>
      <c r="C555" s="437" t="str">
        <f t="shared" si="414"/>
        <v>杉並区</v>
      </c>
      <c r="D555" s="305"/>
      <c r="E555" s="632"/>
      <c r="F555" s="337" t="s">
        <v>170</v>
      </c>
      <c r="G555" s="689"/>
      <c r="H555" s="121" t="s">
        <v>628</v>
      </c>
      <c r="I555" s="71"/>
      <c r="J555" s="71" t="s">
        <v>629</v>
      </c>
      <c r="K555" s="71"/>
      <c r="L555" s="71" t="s">
        <v>629</v>
      </c>
      <c r="M555" s="71" t="s">
        <v>629</v>
      </c>
      <c r="N555" s="71" t="s">
        <v>630</v>
      </c>
      <c r="O555" s="71"/>
      <c r="P555" s="71" t="s">
        <v>636</v>
      </c>
      <c r="Q555" s="71"/>
      <c r="R555" s="71" t="s">
        <v>631</v>
      </c>
      <c r="S555" s="71" t="s">
        <v>652</v>
      </c>
      <c r="T555" s="71" t="s">
        <v>629</v>
      </c>
      <c r="U555" s="71"/>
      <c r="V555" s="123"/>
      <c r="W555" s="208"/>
      <c r="X555" s="75"/>
      <c r="Y555" s="75"/>
      <c r="Z555" s="76"/>
      <c r="AA555" s="76"/>
      <c r="AB555" s="209"/>
      <c r="AC555" s="325">
        <f t="shared" si="391"/>
        <v>331</v>
      </c>
      <c r="AD555" s="520">
        <v>80</v>
      </c>
      <c r="AE555" s="520">
        <v>251</v>
      </c>
      <c r="AF555" s="520" t="s">
        <v>3</v>
      </c>
      <c r="AG555" s="520" t="s">
        <v>3</v>
      </c>
      <c r="AH555" s="520" t="s">
        <v>3</v>
      </c>
      <c r="AI555" s="520" t="s">
        <v>3</v>
      </c>
      <c r="AJ555" s="520" t="s">
        <v>3</v>
      </c>
      <c r="AK555" s="161">
        <f t="shared" si="392"/>
        <v>0</v>
      </c>
      <c r="AL555" s="81"/>
      <c r="AM555" s="187"/>
      <c r="AN555" s="719"/>
      <c r="AO555" s="643"/>
      <c r="AP555" s="663"/>
      <c r="AQ555" s="683"/>
      <c r="AT555" s="1"/>
    </row>
    <row r="556" spans="1:46" s="44" customFormat="1" ht="18" customHeight="1">
      <c r="A556" s="1">
        <v>1</v>
      </c>
      <c r="B556" s="331" t="s">
        <v>133</v>
      </c>
      <c r="C556" s="333"/>
      <c r="D556" s="333"/>
      <c r="E556" s="333"/>
      <c r="F556" s="371"/>
      <c r="G556" s="700"/>
      <c r="H556" s="266"/>
      <c r="I556" s="268"/>
      <c r="J556" s="235"/>
      <c r="K556" s="235"/>
      <c r="L556" s="235"/>
      <c r="M556" s="271"/>
      <c r="N556" s="235"/>
      <c r="O556" s="235"/>
      <c r="P556" s="235"/>
      <c r="Q556" s="235"/>
      <c r="R556" s="268"/>
      <c r="S556" s="268"/>
      <c r="T556" s="235"/>
      <c r="U556" s="270"/>
      <c r="V556" s="285"/>
      <c r="W556" s="354"/>
      <c r="X556" s="355"/>
      <c r="Y556" s="355"/>
      <c r="Z556" s="360"/>
      <c r="AA556" s="358"/>
      <c r="AB556" s="359"/>
      <c r="AC556" s="312">
        <f t="shared" si="391"/>
        <v>9605</v>
      </c>
      <c r="AD556" s="277">
        <f t="shared" ref="AD556:AI556" si="415">SUMIF($A$433:$A$555,1,AD$433:AD$555)</f>
        <v>3586</v>
      </c>
      <c r="AE556" s="277">
        <f t="shared" si="415"/>
        <v>4274</v>
      </c>
      <c r="AF556" s="277">
        <f t="shared" si="415"/>
        <v>688</v>
      </c>
      <c r="AG556" s="277">
        <f t="shared" si="415"/>
        <v>1057</v>
      </c>
      <c r="AH556" s="277">
        <f t="shared" si="415"/>
        <v>0</v>
      </c>
      <c r="AI556" s="277">
        <f t="shared" si="415"/>
        <v>0</v>
      </c>
      <c r="AJ556" s="278"/>
      <c r="AK556" s="281">
        <f t="shared" si="392"/>
        <v>0</v>
      </c>
      <c r="AL556" s="277"/>
      <c r="AM556" s="405"/>
      <c r="AN556" s="714"/>
      <c r="AO556" s="643"/>
      <c r="AP556" s="527"/>
      <c r="AQ556" s="683"/>
      <c r="AT556" s="1"/>
    </row>
    <row r="557" spans="1:46" s="44" customFormat="1" ht="18" customHeight="1">
      <c r="A557" s="1">
        <v>2</v>
      </c>
      <c r="B557" s="346"/>
      <c r="C557" s="439"/>
      <c r="D557" s="300"/>
      <c r="E557" s="300"/>
      <c r="F557" s="370"/>
      <c r="G557" s="701"/>
      <c r="H557" s="267">
        <f t="shared" ref="H557:V557" si="416">COUNTA(H433:H555)/2</f>
        <v>15.5</v>
      </c>
      <c r="I557" s="269">
        <f t="shared" si="416"/>
        <v>3</v>
      </c>
      <c r="J557" s="270">
        <f t="shared" si="416"/>
        <v>6</v>
      </c>
      <c r="K557" s="270">
        <f t="shared" si="416"/>
        <v>3.5</v>
      </c>
      <c r="L557" s="270">
        <f t="shared" si="416"/>
        <v>23</v>
      </c>
      <c r="M557" s="269">
        <f t="shared" si="416"/>
        <v>28</v>
      </c>
      <c r="N557" s="270">
        <f t="shared" si="416"/>
        <v>26</v>
      </c>
      <c r="O557" s="270">
        <f t="shared" si="416"/>
        <v>3</v>
      </c>
      <c r="P557" s="270">
        <f t="shared" si="416"/>
        <v>5</v>
      </c>
      <c r="Q557" s="270">
        <f t="shared" si="416"/>
        <v>4</v>
      </c>
      <c r="R557" s="269">
        <f t="shared" si="416"/>
        <v>5</v>
      </c>
      <c r="S557" s="269">
        <f t="shared" si="416"/>
        <v>15</v>
      </c>
      <c r="T557" s="270">
        <f t="shared" si="416"/>
        <v>11</v>
      </c>
      <c r="U557" s="270">
        <f t="shared" si="416"/>
        <v>8</v>
      </c>
      <c r="V557" s="272">
        <f t="shared" si="416"/>
        <v>4</v>
      </c>
      <c r="W557" s="353">
        <f>SUM(X557:AB557)</f>
        <v>9907</v>
      </c>
      <c r="X557" s="343">
        <f>SUM(X433:X555)</f>
        <v>8570</v>
      </c>
      <c r="Y557" s="343">
        <f>SUM(Y433:Y555)</f>
        <v>1206</v>
      </c>
      <c r="Z557" s="344">
        <f>SUM(Z433:Z555)</f>
        <v>105</v>
      </c>
      <c r="AA557" s="344">
        <f>SUM(AA433:AA555)</f>
        <v>22</v>
      </c>
      <c r="AB557" s="345">
        <f>SUM(AB433:AB555)</f>
        <v>4</v>
      </c>
      <c r="AC557" s="312">
        <f t="shared" si="391"/>
        <v>9586</v>
      </c>
      <c r="AD557" s="279">
        <f t="shared" ref="AD557:AI557" si="417">SUMIF($A$433:$A$555,2,AD$433:AD$555)</f>
        <v>2870</v>
      </c>
      <c r="AE557" s="279">
        <f t="shared" si="417"/>
        <v>4737</v>
      </c>
      <c r="AF557" s="279">
        <f t="shared" si="417"/>
        <v>994</v>
      </c>
      <c r="AG557" s="279">
        <f t="shared" si="417"/>
        <v>985</v>
      </c>
      <c r="AH557" s="279">
        <f t="shared" si="417"/>
        <v>0</v>
      </c>
      <c r="AI557" s="279">
        <f t="shared" si="417"/>
        <v>0</v>
      </c>
      <c r="AJ557" s="280"/>
      <c r="AK557" s="281">
        <f t="shared" si="392"/>
        <v>1092</v>
      </c>
      <c r="AL557" s="279">
        <f>SUMIF($A$433:$A$555,2,AL$433:AL$555)</f>
        <v>522</v>
      </c>
      <c r="AM557" s="403">
        <f>SUMIF($A$433:$A$555,2,AM$433:AM$555)</f>
        <v>570</v>
      </c>
      <c r="AN557" s="715"/>
      <c r="AO557" s="650"/>
      <c r="AP557" s="663"/>
      <c r="AQ557" s="683"/>
      <c r="AT557" s="1"/>
    </row>
    <row r="558" spans="1:46" s="44" customFormat="1" ht="18.600000000000001" customHeight="1" thickBot="1">
      <c r="A558" s="1">
        <v>3</v>
      </c>
      <c r="B558" s="347" t="s">
        <v>850</v>
      </c>
      <c r="C558" s="439"/>
      <c r="D558" s="633"/>
      <c r="E558" s="633"/>
      <c r="F558" s="336"/>
      <c r="G558" s="702"/>
      <c r="H558" s="236"/>
      <c r="I558" s="237"/>
      <c r="J558" s="237"/>
      <c r="K558" s="237"/>
      <c r="L558" s="237"/>
      <c r="M558" s="238"/>
      <c r="N558" s="237"/>
      <c r="O558" s="237"/>
      <c r="P558" s="237"/>
      <c r="Q558" s="237"/>
      <c r="R558" s="237"/>
      <c r="S558" s="237"/>
      <c r="T558" s="237"/>
      <c r="U558" s="237"/>
      <c r="V558" s="239"/>
      <c r="W558" s="349"/>
      <c r="X558" s="350"/>
      <c r="Y558" s="350"/>
      <c r="Z558" s="356"/>
      <c r="AA558" s="356"/>
      <c r="AB558" s="357"/>
      <c r="AC558" s="313">
        <f t="shared" si="391"/>
        <v>9367</v>
      </c>
      <c r="AD558" s="282">
        <f t="shared" ref="AD558:AJ558" si="418">SUMIF($A$433:$A$555,3,AD$433:AD$555)</f>
        <v>2385</v>
      </c>
      <c r="AE558" s="282">
        <f t="shared" si="418"/>
        <v>5029</v>
      </c>
      <c r="AF558" s="282">
        <f t="shared" si="418"/>
        <v>968</v>
      </c>
      <c r="AG558" s="282">
        <f t="shared" si="418"/>
        <v>985</v>
      </c>
      <c r="AH558" s="282">
        <f t="shared" si="418"/>
        <v>0</v>
      </c>
      <c r="AI558" s="282">
        <f t="shared" si="418"/>
        <v>0</v>
      </c>
      <c r="AJ558" s="282">
        <f t="shared" si="418"/>
        <v>0</v>
      </c>
      <c r="AK558" s="283">
        <f t="shared" si="392"/>
        <v>0</v>
      </c>
      <c r="AL558" s="284"/>
      <c r="AM558" s="404"/>
      <c r="AN558" s="716"/>
      <c r="AO558" s="644"/>
      <c r="AP558" s="663"/>
      <c r="AQ558" s="683"/>
      <c r="AT558" s="1"/>
    </row>
    <row r="559" spans="1:46" s="44" customFormat="1" ht="18" customHeight="1">
      <c r="A559" s="1">
        <v>1</v>
      </c>
      <c r="B559" s="309" t="s">
        <v>172</v>
      </c>
      <c r="C559" s="310" t="s">
        <v>173</v>
      </c>
      <c r="D559" s="567"/>
      <c r="E559" s="567" t="s">
        <v>950</v>
      </c>
      <c r="F559" s="445" t="s">
        <v>171</v>
      </c>
      <c r="G559" s="691">
        <v>11301299</v>
      </c>
      <c r="H559" s="221"/>
      <c r="I559" s="73"/>
      <c r="J559" s="73"/>
      <c r="K559" s="73"/>
      <c r="L559" s="73"/>
      <c r="M559" s="73"/>
      <c r="N559" s="73"/>
      <c r="O559" s="73"/>
      <c r="P559" s="73"/>
      <c r="Q559" s="73"/>
      <c r="R559" s="73"/>
      <c r="S559" s="73"/>
      <c r="T559" s="73"/>
      <c r="U559" s="73"/>
      <c r="V559" s="222"/>
      <c r="W559" s="193"/>
      <c r="X559" s="74"/>
      <c r="Y559" s="74"/>
      <c r="Z559" s="74"/>
      <c r="AA559" s="74"/>
      <c r="AB559" s="194"/>
      <c r="AC559" s="323">
        <f t="shared" si="391"/>
        <v>40</v>
      </c>
      <c r="AD559" s="64"/>
      <c r="AE559" s="64">
        <v>40</v>
      </c>
      <c r="AF559" s="64"/>
      <c r="AG559" s="64"/>
      <c r="AH559" s="64"/>
      <c r="AI559" s="80"/>
      <c r="AJ559" s="80"/>
      <c r="AK559" s="166">
        <f t="shared" si="392"/>
        <v>0</v>
      </c>
      <c r="AL559" s="80"/>
      <c r="AM559" s="186"/>
      <c r="AN559" s="725"/>
      <c r="AO559" s="15"/>
      <c r="AP559" s="25"/>
      <c r="AQ559" s="683"/>
      <c r="AT559" s="1"/>
    </row>
    <row r="560" spans="1:46" s="44" customFormat="1" ht="18.600000000000001" customHeight="1">
      <c r="A560" s="1">
        <v>2</v>
      </c>
      <c r="B560" s="337" t="str">
        <f>B559</f>
        <v>区西北部</v>
      </c>
      <c r="C560" s="437" t="str">
        <f t="shared" ref="C560:C561" si="419">C559</f>
        <v>豊島区</v>
      </c>
      <c r="D560" s="297"/>
      <c r="E560" s="573"/>
      <c r="F560" s="361" t="s">
        <v>171</v>
      </c>
      <c r="G560" s="690"/>
      <c r="H560" s="109"/>
      <c r="I560" s="82"/>
      <c r="J560" s="82"/>
      <c r="K560" s="82"/>
      <c r="L560" s="82"/>
      <c r="M560" s="82" t="s">
        <v>629</v>
      </c>
      <c r="N560" s="82"/>
      <c r="O560" s="82"/>
      <c r="P560" s="82"/>
      <c r="Q560" s="82"/>
      <c r="R560" s="82"/>
      <c r="S560" s="82"/>
      <c r="T560" s="82"/>
      <c r="U560" s="82"/>
      <c r="V560" s="102"/>
      <c r="W560" s="146">
        <f>SUM(X560:AB560)</f>
        <v>40</v>
      </c>
      <c r="X560" s="145">
        <v>40</v>
      </c>
      <c r="Y560" s="145"/>
      <c r="Z560" s="69"/>
      <c r="AA560" s="69"/>
      <c r="AB560" s="207"/>
      <c r="AC560" s="324">
        <f t="shared" si="391"/>
        <v>40</v>
      </c>
      <c r="AD560" s="519"/>
      <c r="AE560" s="519">
        <v>40</v>
      </c>
      <c r="AF560" s="519"/>
      <c r="AG560" s="519"/>
      <c r="AH560" s="519"/>
      <c r="AI560" s="519"/>
      <c r="AJ560" s="601"/>
      <c r="AK560" s="160">
        <f t="shared" si="392"/>
        <v>0</v>
      </c>
      <c r="AL560" s="79" t="s">
        <v>3</v>
      </c>
      <c r="AM560" s="158" t="s">
        <v>3</v>
      </c>
      <c r="AN560" s="718"/>
      <c r="AO560" s="643"/>
      <c r="AP560" s="663"/>
      <c r="AQ560" s="683"/>
      <c r="AT560" s="1"/>
    </row>
    <row r="561" spans="1:46" s="44" customFormat="1" ht="18" customHeight="1" thickBot="1">
      <c r="A561" s="1">
        <v>3</v>
      </c>
      <c r="B561" s="337" t="str">
        <f>B560</f>
        <v>区西北部</v>
      </c>
      <c r="C561" s="437" t="str">
        <f t="shared" si="419"/>
        <v>豊島区</v>
      </c>
      <c r="D561" s="305"/>
      <c r="E561" s="632"/>
      <c r="F561" s="337" t="s">
        <v>171</v>
      </c>
      <c r="G561" s="689"/>
      <c r="H561" s="121"/>
      <c r="I561" s="71"/>
      <c r="J561" s="71"/>
      <c r="K561" s="71"/>
      <c r="L561" s="71"/>
      <c r="M561" s="37" t="s">
        <v>629</v>
      </c>
      <c r="N561" s="71"/>
      <c r="O561" s="71"/>
      <c r="P561" s="71"/>
      <c r="Q561" s="71"/>
      <c r="R561" s="71"/>
      <c r="S561" s="71"/>
      <c r="T561" s="71"/>
      <c r="U561" s="71"/>
      <c r="V561" s="123"/>
      <c r="W561" s="208"/>
      <c r="X561" s="75"/>
      <c r="Y561" s="75"/>
      <c r="Z561" s="76"/>
      <c r="AA561" s="76"/>
      <c r="AB561" s="209"/>
      <c r="AC561" s="325">
        <f t="shared" si="391"/>
        <v>40</v>
      </c>
      <c r="AD561" s="520"/>
      <c r="AE561" s="520">
        <v>40</v>
      </c>
      <c r="AF561" s="520" t="s">
        <v>3</v>
      </c>
      <c r="AG561" s="520" t="s">
        <v>3</v>
      </c>
      <c r="AH561" s="520" t="s">
        <v>3</v>
      </c>
      <c r="AI561" s="520" t="s">
        <v>3</v>
      </c>
      <c r="AJ561" s="520" t="s">
        <v>3</v>
      </c>
      <c r="AK561" s="161">
        <f t="shared" si="392"/>
        <v>0</v>
      </c>
      <c r="AL561" s="81"/>
      <c r="AM561" s="187"/>
      <c r="AN561" s="719"/>
      <c r="AO561" s="643"/>
      <c r="AP561" s="663"/>
      <c r="AQ561" s="683"/>
      <c r="AT561" s="1"/>
    </row>
    <row r="562" spans="1:46" s="44" customFormat="1" ht="18.600000000000001" customHeight="1">
      <c r="A562" s="1">
        <v>1</v>
      </c>
      <c r="B562" s="309" t="s">
        <v>172</v>
      </c>
      <c r="C562" s="310" t="s">
        <v>173</v>
      </c>
      <c r="D562" s="567"/>
      <c r="E562" s="567" t="s">
        <v>914</v>
      </c>
      <c r="F562" s="445" t="s">
        <v>174</v>
      </c>
      <c r="G562" s="691">
        <v>11301300</v>
      </c>
      <c r="H562" s="221"/>
      <c r="I562" s="73"/>
      <c r="J562" s="73"/>
      <c r="K562" s="73"/>
      <c r="L562" s="73"/>
      <c r="M562" s="73"/>
      <c r="N562" s="73"/>
      <c r="O562" s="73"/>
      <c r="P562" s="73"/>
      <c r="Q562" s="73"/>
      <c r="R562" s="73"/>
      <c r="S562" s="73"/>
      <c r="T562" s="73"/>
      <c r="U562" s="73"/>
      <c r="V562" s="222"/>
      <c r="W562" s="193"/>
      <c r="X562" s="74"/>
      <c r="Y562" s="74"/>
      <c r="Z562" s="74"/>
      <c r="AA562" s="74"/>
      <c r="AB562" s="194"/>
      <c r="AC562" s="323">
        <f t="shared" si="391"/>
        <v>44</v>
      </c>
      <c r="AD562" s="64"/>
      <c r="AE562" s="64">
        <v>44</v>
      </c>
      <c r="AF562" s="64"/>
      <c r="AG562" s="64"/>
      <c r="AH562" s="64"/>
      <c r="AI562" s="80"/>
      <c r="AJ562" s="80"/>
      <c r="AK562" s="166">
        <f t="shared" si="392"/>
        <v>0</v>
      </c>
      <c r="AL562" s="80"/>
      <c r="AM562" s="186"/>
      <c r="AN562" s="725"/>
      <c r="AO562" s="15"/>
      <c r="AP562" s="25"/>
      <c r="AQ562" s="683"/>
      <c r="AT562" s="1"/>
    </row>
    <row r="563" spans="1:46" s="44" customFormat="1" ht="18" customHeight="1">
      <c r="A563" s="1">
        <v>2</v>
      </c>
      <c r="B563" s="337" t="str">
        <f t="shared" ref="B563:B564" si="420">B562</f>
        <v>区西北部</v>
      </c>
      <c r="C563" s="437" t="str">
        <f t="shared" ref="C563:C564" si="421">C562</f>
        <v>豊島区</v>
      </c>
      <c r="D563" s="297"/>
      <c r="E563" s="573"/>
      <c r="F563" s="361" t="s">
        <v>174</v>
      </c>
      <c r="G563" s="690"/>
      <c r="H563" s="109"/>
      <c r="I563" s="82"/>
      <c r="J563" s="82"/>
      <c r="K563" s="82"/>
      <c r="L563" s="82" t="s">
        <v>629</v>
      </c>
      <c r="M563" s="82" t="s">
        <v>629</v>
      </c>
      <c r="N563" s="82"/>
      <c r="O563" s="82"/>
      <c r="P563" s="82"/>
      <c r="Q563" s="82"/>
      <c r="R563" s="82"/>
      <c r="S563" s="82"/>
      <c r="T563" s="82"/>
      <c r="U563" s="82"/>
      <c r="V563" s="102"/>
      <c r="W563" s="146">
        <f>SUM(X563:AB563)</f>
        <v>44</v>
      </c>
      <c r="X563" s="145">
        <v>44</v>
      </c>
      <c r="Y563" s="145"/>
      <c r="Z563" s="69"/>
      <c r="AA563" s="69"/>
      <c r="AB563" s="207"/>
      <c r="AC563" s="324">
        <f t="shared" si="391"/>
        <v>44</v>
      </c>
      <c r="AD563" s="519"/>
      <c r="AE563" s="519">
        <v>44</v>
      </c>
      <c r="AF563" s="519"/>
      <c r="AG563" s="519"/>
      <c r="AH563" s="519"/>
      <c r="AI563" s="519"/>
      <c r="AJ563" s="601"/>
      <c r="AK563" s="160">
        <f t="shared" si="392"/>
        <v>0</v>
      </c>
      <c r="AL563" s="79" t="s">
        <v>3</v>
      </c>
      <c r="AM563" s="158" t="s">
        <v>3</v>
      </c>
      <c r="AN563" s="718"/>
      <c r="AO563" s="643"/>
      <c r="AP563" s="663"/>
      <c r="AQ563" s="683"/>
      <c r="AT563" s="1"/>
    </row>
    <row r="564" spans="1:46" s="44" customFormat="1" ht="18.600000000000001" customHeight="1" thickBot="1">
      <c r="A564" s="1">
        <v>3</v>
      </c>
      <c r="B564" s="337" t="str">
        <f t="shared" si="420"/>
        <v>区西北部</v>
      </c>
      <c r="C564" s="437" t="str">
        <f t="shared" si="421"/>
        <v>豊島区</v>
      </c>
      <c r="D564" s="305"/>
      <c r="E564" s="632"/>
      <c r="F564" s="337" t="s">
        <v>174</v>
      </c>
      <c r="G564" s="689"/>
      <c r="H564" s="121"/>
      <c r="I564" s="71"/>
      <c r="J564" s="71"/>
      <c r="K564" s="71"/>
      <c r="L564" s="37" t="s">
        <v>629</v>
      </c>
      <c r="M564" s="37" t="s">
        <v>629</v>
      </c>
      <c r="N564" s="71"/>
      <c r="O564" s="71"/>
      <c r="P564" s="71"/>
      <c r="Q564" s="71"/>
      <c r="R564" s="71"/>
      <c r="S564" s="71"/>
      <c r="T564" s="71"/>
      <c r="U564" s="71"/>
      <c r="V564" s="123"/>
      <c r="W564" s="208"/>
      <c r="X564" s="75"/>
      <c r="Y564" s="75"/>
      <c r="Z564" s="76"/>
      <c r="AA564" s="76"/>
      <c r="AB564" s="209"/>
      <c r="AC564" s="325">
        <f t="shared" si="391"/>
        <v>44</v>
      </c>
      <c r="AD564" s="520"/>
      <c r="AE564" s="520">
        <v>44</v>
      </c>
      <c r="AF564" s="520" t="s">
        <v>3</v>
      </c>
      <c r="AG564" s="520" t="s">
        <v>3</v>
      </c>
      <c r="AH564" s="520" t="s">
        <v>3</v>
      </c>
      <c r="AI564" s="520" t="s">
        <v>3</v>
      </c>
      <c r="AJ564" s="520" t="s">
        <v>3</v>
      </c>
      <c r="AK564" s="161">
        <f t="shared" si="392"/>
        <v>0</v>
      </c>
      <c r="AL564" s="81"/>
      <c r="AM564" s="187"/>
      <c r="AN564" s="719"/>
      <c r="AO564" s="643"/>
      <c r="AP564" s="663"/>
      <c r="AQ564" s="683"/>
      <c r="AT564" s="1"/>
    </row>
    <row r="565" spans="1:46" s="44" customFormat="1" ht="18" customHeight="1">
      <c r="A565" s="1">
        <v>1</v>
      </c>
      <c r="B565" s="309" t="s">
        <v>172</v>
      </c>
      <c r="C565" s="310" t="s">
        <v>173</v>
      </c>
      <c r="D565" s="567"/>
      <c r="E565" s="567"/>
      <c r="F565" s="368" t="s">
        <v>175</v>
      </c>
      <c r="G565" s="691"/>
      <c r="H565" s="221"/>
      <c r="I565" s="73"/>
      <c r="J565" s="73"/>
      <c r="K565" s="73"/>
      <c r="L565" s="73"/>
      <c r="M565" s="73"/>
      <c r="N565" s="73"/>
      <c r="O565" s="73"/>
      <c r="P565" s="73"/>
      <c r="Q565" s="73"/>
      <c r="R565" s="73"/>
      <c r="S565" s="73"/>
      <c r="T565" s="73"/>
      <c r="U565" s="73"/>
      <c r="V565" s="222"/>
      <c r="W565" s="193"/>
      <c r="X565" s="74"/>
      <c r="Y565" s="74"/>
      <c r="Z565" s="74"/>
      <c r="AA565" s="74"/>
      <c r="AB565" s="194"/>
      <c r="AC565" s="323">
        <f t="shared" si="391"/>
        <v>0</v>
      </c>
      <c r="AD565" s="606"/>
      <c r="AE565" s="606"/>
      <c r="AF565" s="606"/>
      <c r="AG565" s="606"/>
      <c r="AH565" s="606"/>
      <c r="AI565" s="607"/>
      <c r="AJ565" s="607"/>
      <c r="AK565" s="166">
        <f t="shared" si="392"/>
        <v>0</v>
      </c>
      <c r="AL565" s="80"/>
      <c r="AM565" s="186"/>
      <c r="AN565" s="725"/>
      <c r="AO565" s="15"/>
      <c r="AP565" s="25"/>
      <c r="AQ565" s="683"/>
      <c r="AT565" s="1"/>
    </row>
    <row r="566" spans="1:46" s="44" customFormat="1" ht="18.600000000000001" customHeight="1">
      <c r="A566" s="1">
        <v>2</v>
      </c>
      <c r="B566" s="337" t="str">
        <f t="shared" ref="B566:B567" si="422">B565</f>
        <v>区西北部</v>
      </c>
      <c r="C566" s="437" t="str">
        <f t="shared" ref="C566:C567" si="423">C565</f>
        <v>豊島区</v>
      </c>
      <c r="D566" s="297"/>
      <c r="E566" s="573"/>
      <c r="F566" s="361" t="s">
        <v>175</v>
      </c>
      <c r="G566" s="690"/>
      <c r="H566" s="109"/>
      <c r="I566" s="82"/>
      <c r="J566" s="82"/>
      <c r="K566" s="82"/>
      <c r="L566" s="82"/>
      <c r="M566" s="82" t="s">
        <v>629</v>
      </c>
      <c r="N566" s="82" t="s">
        <v>630</v>
      </c>
      <c r="O566" s="82"/>
      <c r="P566" s="82"/>
      <c r="Q566" s="82"/>
      <c r="R566" s="82"/>
      <c r="S566" s="82"/>
      <c r="T566" s="82"/>
      <c r="U566" s="82"/>
      <c r="V566" s="102"/>
      <c r="W566" s="146">
        <f>SUM(X566:AB566)</f>
        <v>96</v>
      </c>
      <c r="X566" s="145">
        <v>40</v>
      </c>
      <c r="Y566" s="145">
        <v>56</v>
      </c>
      <c r="Z566" s="69"/>
      <c r="AA566" s="69"/>
      <c r="AB566" s="207"/>
      <c r="AC566" s="324">
        <f t="shared" si="391"/>
        <v>0</v>
      </c>
      <c r="AD566" s="519"/>
      <c r="AE566" s="519"/>
      <c r="AF566" s="519"/>
      <c r="AG566" s="519"/>
      <c r="AH566" s="519"/>
      <c r="AI566" s="519"/>
      <c r="AJ566" s="601"/>
      <c r="AK566" s="160">
        <f t="shared" si="392"/>
        <v>0</v>
      </c>
      <c r="AL566" s="79" t="s">
        <v>3</v>
      </c>
      <c r="AM566" s="158" t="s">
        <v>3</v>
      </c>
      <c r="AN566" s="718"/>
      <c r="AO566" s="643"/>
      <c r="AP566" s="663"/>
      <c r="AQ566" s="683"/>
      <c r="AT566" s="1"/>
    </row>
    <row r="567" spans="1:46" s="44" customFormat="1" ht="18" customHeight="1" thickBot="1">
      <c r="A567" s="1">
        <v>3</v>
      </c>
      <c r="B567" s="337" t="str">
        <f t="shared" si="422"/>
        <v>区西北部</v>
      </c>
      <c r="C567" s="437" t="str">
        <f t="shared" si="423"/>
        <v>豊島区</v>
      </c>
      <c r="D567" s="305"/>
      <c r="E567" s="632"/>
      <c r="F567" s="337" t="s">
        <v>175</v>
      </c>
      <c r="G567" s="689"/>
      <c r="H567" s="121"/>
      <c r="I567" s="71"/>
      <c r="J567" s="71"/>
      <c r="K567" s="71"/>
      <c r="L567" s="71"/>
      <c r="M567" s="37" t="s">
        <v>629</v>
      </c>
      <c r="N567" s="37" t="s">
        <v>630</v>
      </c>
      <c r="O567" s="71"/>
      <c r="P567" s="71"/>
      <c r="Q567" s="71"/>
      <c r="R567" s="71"/>
      <c r="S567" s="71"/>
      <c r="T567" s="71"/>
      <c r="U567" s="71"/>
      <c r="V567" s="123"/>
      <c r="W567" s="208"/>
      <c r="X567" s="75"/>
      <c r="Y567" s="75"/>
      <c r="Z567" s="76"/>
      <c r="AA567" s="76"/>
      <c r="AB567" s="209"/>
      <c r="AC567" s="325">
        <f t="shared" si="391"/>
        <v>0</v>
      </c>
      <c r="AD567" s="520"/>
      <c r="AE567" s="520"/>
      <c r="AF567" s="520" t="s">
        <v>3</v>
      </c>
      <c r="AG567" s="520"/>
      <c r="AH567" s="520" t="s">
        <v>3</v>
      </c>
      <c r="AI567" s="520" t="s">
        <v>3</v>
      </c>
      <c r="AJ567" s="520" t="s">
        <v>3</v>
      </c>
      <c r="AK567" s="161">
        <f t="shared" si="392"/>
        <v>0</v>
      </c>
      <c r="AL567" s="81"/>
      <c r="AM567" s="187"/>
      <c r="AN567" s="719"/>
      <c r="AO567" s="643"/>
      <c r="AP567" s="663"/>
      <c r="AQ567" s="683"/>
      <c r="AT567" s="1"/>
    </row>
    <row r="568" spans="1:46" s="44" customFormat="1" ht="18.600000000000001" customHeight="1">
      <c r="A568" s="1">
        <v>1</v>
      </c>
      <c r="B568" s="309" t="s">
        <v>172</v>
      </c>
      <c r="C568" s="310" t="s">
        <v>173</v>
      </c>
      <c r="D568" s="567"/>
      <c r="E568" s="567" t="s">
        <v>1045</v>
      </c>
      <c r="F568" s="445" t="s">
        <v>176</v>
      </c>
      <c r="G568" s="691">
        <v>11301302</v>
      </c>
      <c r="H568" s="221"/>
      <c r="I568" s="73"/>
      <c r="J568" s="73"/>
      <c r="K568" s="73"/>
      <c r="L568" s="73"/>
      <c r="M568" s="73"/>
      <c r="N568" s="73"/>
      <c r="O568" s="73"/>
      <c r="P568" s="73"/>
      <c r="Q568" s="73"/>
      <c r="R568" s="73"/>
      <c r="S568" s="73"/>
      <c r="T568" s="73"/>
      <c r="U568" s="73"/>
      <c r="V568" s="222"/>
      <c r="W568" s="193"/>
      <c r="X568" s="74"/>
      <c r="Y568" s="74"/>
      <c r="Z568" s="74"/>
      <c r="AA568" s="74"/>
      <c r="AB568" s="194"/>
      <c r="AC568" s="323">
        <f t="shared" si="391"/>
        <v>46</v>
      </c>
      <c r="AD568" s="606"/>
      <c r="AE568" s="606">
        <v>46</v>
      </c>
      <c r="AF568" s="606"/>
      <c r="AG568" s="606"/>
      <c r="AH568" s="606"/>
      <c r="AI568" s="607"/>
      <c r="AJ568" s="607"/>
      <c r="AK568" s="166">
        <f t="shared" si="392"/>
        <v>0</v>
      </c>
      <c r="AL568" s="80"/>
      <c r="AM568" s="186"/>
      <c r="AN568" s="725"/>
      <c r="AO568" s="15"/>
      <c r="AP568" s="25"/>
      <c r="AQ568" s="683"/>
      <c r="AT568" s="1"/>
    </row>
    <row r="569" spans="1:46" s="44" customFormat="1" ht="18" customHeight="1">
      <c r="A569" s="1">
        <v>2</v>
      </c>
      <c r="B569" s="337" t="str">
        <f t="shared" ref="B569:B570" si="424">B568</f>
        <v>区西北部</v>
      </c>
      <c r="C569" s="437" t="str">
        <f t="shared" ref="C569:C570" si="425">C568</f>
        <v>豊島区</v>
      </c>
      <c r="D569" s="297"/>
      <c r="E569" s="573"/>
      <c r="F569" s="361" t="s">
        <v>176</v>
      </c>
      <c r="G569" s="690"/>
      <c r="H569" s="109"/>
      <c r="I569" s="82"/>
      <c r="J569" s="82"/>
      <c r="K569" s="82"/>
      <c r="L569" s="82"/>
      <c r="M569" s="82" t="s">
        <v>629</v>
      </c>
      <c r="N569" s="82"/>
      <c r="O569" s="82"/>
      <c r="P569" s="82"/>
      <c r="Q569" s="82"/>
      <c r="R569" s="82"/>
      <c r="S569" s="82"/>
      <c r="T569" s="82"/>
      <c r="U569" s="82" t="s">
        <v>629</v>
      </c>
      <c r="V569" s="102"/>
      <c r="W569" s="146">
        <f>SUM(X569:AB569)</f>
        <v>46</v>
      </c>
      <c r="X569" s="145">
        <v>46</v>
      </c>
      <c r="Y569" s="145"/>
      <c r="Z569" s="69"/>
      <c r="AA569" s="69"/>
      <c r="AB569" s="207"/>
      <c r="AC569" s="324">
        <f t="shared" si="391"/>
        <v>46</v>
      </c>
      <c r="AD569" s="519"/>
      <c r="AE569" s="519">
        <v>46</v>
      </c>
      <c r="AF569" s="519"/>
      <c r="AG569" s="519"/>
      <c r="AH569" s="519"/>
      <c r="AI569" s="519"/>
      <c r="AJ569" s="601"/>
      <c r="AK569" s="160">
        <f t="shared" si="392"/>
        <v>0</v>
      </c>
      <c r="AL569" s="79" t="s">
        <v>3</v>
      </c>
      <c r="AM569" s="158" t="s">
        <v>3</v>
      </c>
      <c r="AN569" s="718"/>
      <c r="AO569" s="643"/>
      <c r="AP569" s="663">
        <v>1</v>
      </c>
      <c r="AQ569" s="683"/>
      <c r="AT569" s="1"/>
    </row>
    <row r="570" spans="1:46" s="44" customFormat="1" ht="18.600000000000001" customHeight="1" thickBot="1">
      <c r="A570" s="1">
        <v>3</v>
      </c>
      <c r="B570" s="337" t="str">
        <f t="shared" si="424"/>
        <v>区西北部</v>
      </c>
      <c r="C570" s="437" t="str">
        <f t="shared" si="425"/>
        <v>豊島区</v>
      </c>
      <c r="D570" s="305"/>
      <c r="E570" s="632"/>
      <c r="F570" s="337" t="s">
        <v>176</v>
      </c>
      <c r="G570" s="689"/>
      <c r="H570" s="121"/>
      <c r="I570" s="71"/>
      <c r="J570" s="71"/>
      <c r="K570" s="71"/>
      <c r="L570" s="71"/>
      <c r="M570" s="37" t="s">
        <v>629</v>
      </c>
      <c r="N570" s="37"/>
      <c r="O570" s="37"/>
      <c r="P570" s="37"/>
      <c r="Q570" s="37"/>
      <c r="R570" s="37"/>
      <c r="S570" s="37"/>
      <c r="T570" s="37"/>
      <c r="U570" s="37" t="s">
        <v>629</v>
      </c>
      <c r="V570" s="123"/>
      <c r="W570" s="208"/>
      <c r="X570" s="75"/>
      <c r="Y570" s="75"/>
      <c r="Z570" s="76"/>
      <c r="AA570" s="76"/>
      <c r="AB570" s="209"/>
      <c r="AC570" s="325">
        <f t="shared" si="391"/>
        <v>46</v>
      </c>
      <c r="AD570" s="520"/>
      <c r="AE570" s="520">
        <v>46</v>
      </c>
      <c r="AF570" s="520" t="s">
        <v>3</v>
      </c>
      <c r="AG570" s="520" t="s">
        <v>3</v>
      </c>
      <c r="AH570" s="520" t="s">
        <v>3</v>
      </c>
      <c r="AI570" s="520" t="s">
        <v>3</v>
      </c>
      <c r="AJ570" s="520" t="s">
        <v>3</v>
      </c>
      <c r="AK570" s="161">
        <f t="shared" si="392"/>
        <v>0</v>
      </c>
      <c r="AL570" s="81"/>
      <c r="AM570" s="187"/>
      <c r="AN570" s="719"/>
      <c r="AO570" s="643"/>
      <c r="AP570" s="663"/>
      <c r="AQ570" s="683"/>
      <c r="AT570" s="1"/>
    </row>
    <row r="571" spans="1:46" s="44" customFormat="1" ht="18" customHeight="1">
      <c r="A571" s="1">
        <v>1</v>
      </c>
      <c r="B571" s="309" t="s">
        <v>172</v>
      </c>
      <c r="C571" s="310" t="s">
        <v>173</v>
      </c>
      <c r="D571" s="567"/>
      <c r="E571" s="567" t="s">
        <v>950</v>
      </c>
      <c r="F571" s="445" t="s">
        <v>177</v>
      </c>
      <c r="G571" s="691">
        <v>1617588</v>
      </c>
      <c r="H571" s="221"/>
      <c r="I571" s="73"/>
      <c r="J571" s="73"/>
      <c r="K571" s="73"/>
      <c r="L571" s="73"/>
      <c r="M571" s="73"/>
      <c r="N571" s="73"/>
      <c r="O571" s="73"/>
      <c r="P571" s="73"/>
      <c r="Q571" s="73"/>
      <c r="R571" s="73"/>
      <c r="S571" s="73"/>
      <c r="T571" s="73"/>
      <c r="U571" s="73"/>
      <c r="V571" s="222"/>
      <c r="W571" s="193"/>
      <c r="X571" s="74"/>
      <c r="Y571" s="74"/>
      <c r="Z571" s="74"/>
      <c r="AA571" s="74"/>
      <c r="AB571" s="194"/>
      <c r="AC571" s="323">
        <f t="shared" si="391"/>
        <v>0</v>
      </c>
      <c r="AD571" s="606"/>
      <c r="AE571" s="606"/>
      <c r="AF571" s="606"/>
      <c r="AG571" s="606"/>
      <c r="AH571" s="606"/>
      <c r="AI571" s="607"/>
      <c r="AJ571" s="607"/>
      <c r="AK571" s="166">
        <f t="shared" si="392"/>
        <v>0</v>
      </c>
      <c r="AL571" s="80"/>
      <c r="AM571" s="186"/>
      <c r="AN571" s="725"/>
      <c r="AO571" s="15"/>
      <c r="AP571" s="25"/>
      <c r="AQ571" s="683">
        <v>1</v>
      </c>
      <c r="AT571" s="1"/>
    </row>
    <row r="572" spans="1:46" s="44" customFormat="1" ht="18.600000000000001" customHeight="1">
      <c r="A572" s="1">
        <v>2</v>
      </c>
      <c r="B572" s="337" t="str">
        <f t="shared" ref="B572:B573" si="426">B571</f>
        <v>区西北部</v>
      </c>
      <c r="C572" s="437" t="str">
        <f t="shared" ref="C572:C573" si="427">C571</f>
        <v>豊島区</v>
      </c>
      <c r="D572" s="297"/>
      <c r="E572" s="573"/>
      <c r="F572" s="361" t="s">
        <v>177</v>
      </c>
      <c r="G572" s="690"/>
      <c r="H572" s="109"/>
      <c r="I572" s="82"/>
      <c r="J572" s="82"/>
      <c r="K572" s="82"/>
      <c r="L572" s="82"/>
      <c r="M572" s="82" t="s">
        <v>629</v>
      </c>
      <c r="N572" s="82"/>
      <c r="O572" s="82"/>
      <c r="P572" s="82"/>
      <c r="Q572" s="82"/>
      <c r="R572" s="82"/>
      <c r="S572" s="82"/>
      <c r="T572" s="82"/>
      <c r="U572" s="82" t="s">
        <v>629</v>
      </c>
      <c r="V572" s="102"/>
      <c r="W572" s="146">
        <f>SUM(X572:AB572)</f>
        <v>47</v>
      </c>
      <c r="X572" s="145">
        <v>47</v>
      </c>
      <c r="Y572" s="145"/>
      <c r="Z572" s="69"/>
      <c r="AA572" s="69"/>
      <c r="AB572" s="207"/>
      <c r="AC572" s="324">
        <f t="shared" si="391"/>
        <v>47</v>
      </c>
      <c r="AD572" s="519"/>
      <c r="AE572" s="519">
        <v>47</v>
      </c>
      <c r="AF572" s="519"/>
      <c r="AG572" s="519"/>
      <c r="AH572" s="519"/>
      <c r="AI572" s="519"/>
      <c r="AJ572" s="601"/>
      <c r="AK572" s="160">
        <f t="shared" si="392"/>
        <v>0</v>
      </c>
      <c r="AL572" s="79" t="s">
        <v>3</v>
      </c>
      <c r="AM572" s="158" t="s">
        <v>3</v>
      </c>
      <c r="AN572" s="718"/>
      <c r="AO572" s="643"/>
      <c r="AP572" s="663"/>
      <c r="AQ572" s="683"/>
      <c r="AT572" s="1"/>
    </row>
    <row r="573" spans="1:46" s="44" customFormat="1" ht="18" customHeight="1" thickBot="1">
      <c r="A573" s="1">
        <v>3</v>
      </c>
      <c r="B573" s="337" t="str">
        <f t="shared" si="426"/>
        <v>区西北部</v>
      </c>
      <c r="C573" s="437" t="str">
        <f t="shared" si="427"/>
        <v>豊島区</v>
      </c>
      <c r="D573" s="305"/>
      <c r="E573" s="632"/>
      <c r="F573" s="337" t="s">
        <v>177</v>
      </c>
      <c r="G573" s="689"/>
      <c r="H573" s="121"/>
      <c r="I573" s="71"/>
      <c r="J573" s="71"/>
      <c r="K573" s="71"/>
      <c r="L573" s="71"/>
      <c r="M573" s="37" t="s">
        <v>629</v>
      </c>
      <c r="N573" s="37"/>
      <c r="O573" s="37"/>
      <c r="P573" s="37"/>
      <c r="Q573" s="37"/>
      <c r="R573" s="37"/>
      <c r="S573" s="37"/>
      <c r="T573" s="37"/>
      <c r="U573" s="37" t="s">
        <v>629</v>
      </c>
      <c r="V573" s="123"/>
      <c r="W573" s="208"/>
      <c r="X573" s="75"/>
      <c r="Y573" s="75"/>
      <c r="Z573" s="76"/>
      <c r="AA573" s="76"/>
      <c r="AB573" s="209"/>
      <c r="AC573" s="325">
        <f t="shared" si="391"/>
        <v>47</v>
      </c>
      <c r="AD573" s="520"/>
      <c r="AE573" s="520">
        <v>47</v>
      </c>
      <c r="AF573" s="520" t="s">
        <v>3</v>
      </c>
      <c r="AG573" s="520"/>
      <c r="AH573" s="520" t="s">
        <v>3</v>
      </c>
      <c r="AI573" s="520" t="s">
        <v>3</v>
      </c>
      <c r="AJ573" s="520" t="s">
        <v>3</v>
      </c>
      <c r="AK573" s="161">
        <f t="shared" si="392"/>
        <v>0</v>
      </c>
      <c r="AL573" s="81"/>
      <c r="AM573" s="187"/>
      <c r="AN573" s="719"/>
      <c r="AO573" s="643"/>
      <c r="AP573" s="663"/>
      <c r="AQ573" s="683"/>
      <c r="AT573" s="1"/>
    </row>
    <row r="574" spans="1:46" s="44" customFormat="1" ht="18.600000000000001" customHeight="1">
      <c r="A574" s="1">
        <v>1</v>
      </c>
      <c r="B574" s="309" t="s">
        <v>172</v>
      </c>
      <c r="C574" s="310" t="s">
        <v>173</v>
      </c>
      <c r="D574" s="567"/>
      <c r="E574" s="567" t="s">
        <v>950</v>
      </c>
      <c r="F574" s="445" t="s">
        <v>178</v>
      </c>
      <c r="G574" s="691">
        <v>11301304</v>
      </c>
      <c r="H574" s="221"/>
      <c r="I574" s="73"/>
      <c r="J574" s="73"/>
      <c r="K574" s="73"/>
      <c r="L574" s="73"/>
      <c r="M574" s="73"/>
      <c r="N574" s="73"/>
      <c r="O574" s="73"/>
      <c r="P574" s="73"/>
      <c r="Q574" s="73"/>
      <c r="R574" s="73"/>
      <c r="S574" s="73"/>
      <c r="T574" s="73"/>
      <c r="U574" s="73"/>
      <c r="V574" s="222"/>
      <c r="W574" s="193"/>
      <c r="X574" s="74"/>
      <c r="Y574" s="74"/>
      <c r="Z574" s="74"/>
      <c r="AA574" s="74"/>
      <c r="AB574" s="194"/>
      <c r="AC574" s="323">
        <f t="shared" si="391"/>
        <v>60</v>
      </c>
      <c r="AD574" s="64"/>
      <c r="AE574" s="64">
        <v>60</v>
      </c>
      <c r="AF574" s="64"/>
      <c r="AG574" s="64"/>
      <c r="AH574" s="64"/>
      <c r="AI574" s="80"/>
      <c r="AJ574" s="80"/>
      <c r="AK574" s="166">
        <f t="shared" si="392"/>
        <v>0</v>
      </c>
      <c r="AL574" s="80"/>
      <c r="AM574" s="186"/>
      <c r="AN574" s="725"/>
      <c r="AO574" s="15"/>
      <c r="AP574" s="25"/>
      <c r="AQ574" s="683"/>
      <c r="AT574" s="1"/>
    </row>
    <row r="575" spans="1:46" s="44" customFormat="1" ht="18" customHeight="1">
      <c r="A575" s="1">
        <v>2</v>
      </c>
      <c r="B575" s="337" t="str">
        <f t="shared" ref="B575:B576" si="428">B574</f>
        <v>区西北部</v>
      </c>
      <c r="C575" s="437" t="str">
        <f t="shared" ref="C575:C576" si="429">C574</f>
        <v>豊島区</v>
      </c>
      <c r="D575" s="297"/>
      <c r="E575" s="573"/>
      <c r="F575" s="361" t="s">
        <v>178</v>
      </c>
      <c r="G575" s="690"/>
      <c r="H575" s="109"/>
      <c r="I575" s="82"/>
      <c r="J575" s="82"/>
      <c r="K575" s="82"/>
      <c r="L575" s="82" t="s">
        <v>629</v>
      </c>
      <c r="M575" s="82" t="s">
        <v>629</v>
      </c>
      <c r="N575" s="82" t="s">
        <v>630</v>
      </c>
      <c r="O575" s="82"/>
      <c r="P575" s="82"/>
      <c r="Q575" s="82"/>
      <c r="R575" s="82"/>
      <c r="S575" s="82"/>
      <c r="T575" s="82"/>
      <c r="U575" s="82" t="s">
        <v>629</v>
      </c>
      <c r="V575" s="102"/>
      <c r="W575" s="146">
        <f>SUM(X575:AB575)</f>
        <v>60</v>
      </c>
      <c r="X575" s="145">
        <v>60</v>
      </c>
      <c r="Y575" s="145"/>
      <c r="Z575" s="69"/>
      <c r="AA575" s="69"/>
      <c r="AB575" s="207"/>
      <c r="AC575" s="324">
        <f t="shared" si="391"/>
        <v>60</v>
      </c>
      <c r="AD575" s="519"/>
      <c r="AE575" s="519">
        <v>60</v>
      </c>
      <c r="AF575" s="519"/>
      <c r="AG575" s="519"/>
      <c r="AH575" s="519"/>
      <c r="AI575" s="519"/>
      <c r="AJ575" s="601"/>
      <c r="AK575" s="160">
        <f t="shared" si="392"/>
        <v>16</v>
      </c>
      <c r="AL575" s="79">
        <v>5</v>
      </c>
      <c r="AM575" s="158">
        <v>11</v>
      </c>
      <c r="AN575" s="718"/>
      <c r="AO575" s="643"/>
      <c r="AP575" s="663"/>
      <c r="AQ575" s="683"/>
      <c r="AT575" s="1"/>
    </row>
    <row r="576" spans="1:46" s="44" customFormat="1" ht="18.600000000000001" customHeight="1" thickBot="1">
      <c r="A576" s="1">
        <v>3</v>
      </c>
      <c r="B576" s="337" t="str">
        <f t="shared" si="428"/>
        <v>区西北部</v>
      </c>
      <c r="C576" s="437" t="str">
        <f t="shared" si="429"/>
        <v>豊島区</v>
      </c>
      <c r="D576" s="305"/>
      <c r="E576" s="632"/>
      <c r="F576" s="337" t="s">
        <v>178</v>
      </c>
      <c r="G576" s="689"/>
      <c r="H576" s="121"/>
      <c r="I576" s="71"/>
      <c r="J576" s="71"/>
      <c r="K576" s="71"/>
      <c r="L576" s="37" t="s">
        <v>629</v>
      </c>
      <c r="M576" s="37" t="s">
        <v>629</v>
      </c>
      <c r="N576" s="37" t="s">
        <v>630</v>
      </c>
      <c r="O576" s="37"/>
      <c r="P576" s="37"/>
      <c r="Q576" s="37"/>
      <c r="R576" s="37"/>
      <c r="S576" s="37"/>
      <c r="T576" s="37"/>
      <c r="U576" s="37" t="s">
        <v>629</v>
      </c>
      <c r="V576" s="123"/>
      <c r="W576" s="208"/>
      <c r="X576" s="75"/>
      <c r="Y576" s="75"/>
      <c r="Z576" s="76"/>
      <c r="AA576" s="76"/>
      <c r="AB576" s="209"/>
      <c r="AC576" s="325">
        <f t="shared" si="391"/>
        <v>60</v>
      </c>
      <c r="AD576" s="520"/>
      <c r="AE576" s="520">
        <v>60</v>
      </c>
      <c r="AF576" s="520" t="s">
        <v>3</v>
      </c>
      <c r="AG576" s="520" t="s">
        <v>3</v>
      </c>
      <c r="AH576" s="520" t="s">
        <v>3</v>
      </c>
      <c r="AI576" s="520" t="s">
        <v>3</v>
      </c>
      <c r="AJ576" s="520" t="s">
        <v>3</v>
      </c>
      <c r="AK576" s="161">
        <f t="shared" si="392"/>
        <v>0</v>
      </c>
      <c r="AL576" s="81"/>
      <c r="AM576" s="187"/>
      <c r="AN576" s="719"/>
      <c r="AO576" s="643"/>
      <c r="AP576" s="663"/>
      <c r="AQ576" s="683"/>
      <c r="AT576" s="1"/>
    </row>
    <row r="577" spans="1:46" s="44" customFormat="1" ht="18" customHeight="1">
      <c r="A577" s="1">
        <v>1</v>
      </c>
      <c r="B577" s="309" t="s">
        <v>172</v>
      </c>
      <c r="C577" s="310" t="s">
        <v>173</v>
      </c>
      <c r="D577" s="567"/>
      <c r="E577" s="567" t="s">
        <v>788</v>
      </c>
      <c r="F577" s="445" t="s">
        <v>179</v>
      </c>
      <c r="G577" s="691">
        <v>11301305</v>
      </c>
      <c r="H577" s="221"/>
      <c r="I577" s="73"/>
      <c r="J577" s="73"/>
      <c r="K577" s="73"/>
      <c r="L577" s="73"/>
      <c r="M577" s="73"/>
      <c r="N577" s="73"/>
      <c r="O577" s="73"/>
      <c r="P577" s="73"/>
      <c r="Q577" s="73"/>
      <c r="R577" s="73"/>
      <c r="S577" s="73"/>
      <c r="T577" s="73"/>
      <c r="U577" s="73"/>
      <c r="V577" s="222"/>
      <c r="W577" s="193"/>
      <c r="X577" s="74"/>
      <c r="Y577" s="74"/>
      <c r="Z577" s="74"/>
      <c r="AA577" s="74"/>
      <c r="AB577" s="194"/>
      <c r="AC577" s="323">
        <f t="shared" si="391"/>
        <v>150</v>
      </c>
      <c r="AD577" s="64"/>
      <c r="AE577" s="64">
        <v>150</v>
      </c>
      <c r="AF577" s="64"/>
      <c r="AG577" s="64"/>
      <c r="AH577" s="64"/>
      <c r="AI577" s="80"/>
      <c r="AJ577" s="80"/>
      <c r="AK577" s="166">
        <f t="shared" si="392"/>
        <v>0</v>
      </c>
      <c r="AL577" s="80"/>
      <c r="AM577" s="186"/>
      <c r="AN577" s="725"/>
      <c r="AO577" s="15"/>
      <c r="AP577" s="25"/>
      <c r="AQ577" s="683"/>
      <c r="AT577" s="1"/>
    </row>
    <row r="578" spans="1:46" s="44" customFormat="1" ht="18.600000000000001" customHeight="1">
      <c r="A578" s="1">
        <v>2</v>
      </c>
      <c r="B578" s="337" t="str">
        <f t="shared" ref="B578:B579" si="430">B577</f>
        <v>区西北部</v>
      </c>
      <c r="C578" s="437" t="str">
        <f t="shared" ref="C578:C579" si="431">C577</f>
        <v>豊島区</v>
      </c>
      <c r="D578" s="297"/>
      <c r="E578" s="573"/>
      <c r="F578" s="361" t="s">
        <v>179</v>
      </c>
      <c r="G578" s="690"/>
      <c r="H578" s="109"/>
      <c r="I578" s="82"/>
      <c r="J578" s="82"/>
      <c r="K578" s="82"/>
      <c r="L578" s="82"/>
      <c r="M578" s="82" t="s">
        <v>629</v>
      </c>
      <c r="N578" s="82"/>
      <c r="O578" s="82"/>
      <c r="P578" s="82"/>
      <c r="Q578" s="82"/>
      <c r="R578" s="82"/>
      <c r="S578" s="82"/>
      <c r="T578" s="82"/>
      <c r="U578" s="82" t="s">
        <v>629</v>
      </c>
      <c r="V578" s="102"/>
      <c r="W578" s="146">
        <f>SUM(X578:AB578)</f>
        <v>150</v>
      </c>
      <c r="X578" s="145">
        <v>150</v>
      </c>
      <c r="Y578" s="145"/>
      <c r="Z578" s="69"/>
      <c r="AA578" s="69"/>
      <c r="AB578" s="207"/>
      <c r="AC578" s="324">
        <f t="shared" si="391"/>
        <v>150</v>
      </c>
      <c r="AD578" s="519"/>
      <c r="AE578" s="519">
        <v>150</v>
      </c>
      <c r="AF578" s="519"/>
      <c r="AG578" s="519"/>
      <c r="AH578" s="519"/>
      <c r="AI578" s="519"/>
      <c r="AJ578" s="601"/>
      <c r="AK578" s="160">
        <f t="shared" si="392"/>
        <v>0</v>
      </c>
      <c r="AL578" s="79" t="s">
        <v>3</v>
      </c>
      <c r="AM578" s="158" t="s">
        <v>3</v>
      </c>
      <c r="AN578" s="718"/>
      <c r="AO578" s="643"/>
      <c r="AP578" s="663"/>
      <c r="AQ578" s="683"/>
      <c r="AT578" s="1"/>
    </row>
    <row r="579" spans="1:46" s="44" customFormat="1" ht="18" customHeight="1" thickBot="1">
      <c r="A579" s="1">
        <v>3</v>
      </c>
      <c r="B579" s="337" t="str">
        <f t="shared" si="430"/>
        <v>区西北部</v>
      </c>
      <c r="C579" s="437" t="str">
        <f t="shared" si="431"/>
        <v>豊島区</v>
      </c>
      <c r="D579" s="305"/>
      <c r="E579" s="632"/>
      <c r="F579" s="337" t="s">
        <v>179</v>
      </c>
      <c r="G579" s="689"/>
      <c r="H579" s="121"/>
      <c r="I579" s="71"/>
      <c r="J579" s="71"/>
      <c r="K579" s="71"/>
      <c r="L579" s="71"/>
      <c r="M579" s="37" t="s">
        <v>629</v>
      </c>
      <c r="N579" s="37"/>
      <c r="O579" s="37"/>
      <c r="P579" s="37"/>
      <c r="Q579" s="37"/>
      <c r="R579" s="37"/>
      <c r="S579" s="37"/>
      <c r="T579" s="37"/>
      <c r="U579" s="37" t="s">
        <v>629</v>
      </c>
      <c r="V579" s="123"/>
      <c r="W579" s="208"/>
      <c r="X579" s="75"/>
      <c r="Y579" s="75"/>
      <c r="Z579" s="76"/>
      <c r="AA579" s="76"/>
      <c r="AB579" s="209"/>
      <c r="AC579" s="325">
        <f t="shared" si="391"/>
        <v>150</v>
      </c>
      <c r="AD579" s="520"/>
      <c r="AE579" s="520">
        <v>150</v>
      </c>
      <c r="AF579" s="520" t="s">
        <v>3</v>
      </c>
      <c r="AG579" s="520" t="s">
        <v>3</v>
      </c>
      <c r="AH579" s="520" t="s">
        <v>3</v>
      </c>
      <c r="AI579" s="520" t="s">
        <v>3</v>
      </c>
      <c r="AJ579" s="520" t="s">
        <v>3</v>
      </c>
      <c r="AK579" s="161">
        <f t="shared" si="392"/>
        <v>0</v>
      </c>
      <c r="AL579" s="81"/>
      <c r="AM579" s="187"/>
      <c r="AN579" s="719"/>
      <c r="AO579" s="643"/>
      <c r="AP579" s="663"/>
      <c r="AQ579" s="683"/>
      <c r="AT579" s="1"/>
    </row>
    <row r="580" spans="1:46" s="44" customFormat="1" ht="18.600000000000001" customHeight="1">
      <c r="A580" s="1">
        <v>1</v>
      </c>
      <c r="B580" s="309" t="s">
        <v>172</v>
      </c>
      <c r="C580" s="310" t="s">
        <v>173</v>
      </c>
      <c r="D580" s="567"/>
      <c r="E580" s="567" t="s">
        <v>951</v>
      </c>
      <c r="F580" s="445" t="s">
        <v>1103</v>
      </c>
      <c r="G580" s="691" t="s">
        <v>1102</v>
      </c>
      <c r="H580" s="221"/>
      <c r="I580" s="73"/>
      <c r="J580" s="73"/>
      <c r="K580" s="73"/>
      <c r="L580" s="73"/>
      <c r="M580" s="73"/>
      <c r="N580" s="73"/>
      <c r="O580" s="73"/>
      <c r="P580" s="73"/>
      <c r="Q580" s="73"/>
      <c r="R580" s="73"/>
      <c r="S580" s="73"/>
      <c r="T580" s="73"/>
      <c r="U580" s="73"/>
      <c r="V580" s="222"/>
      <c r="W580" s="193"/>
      <c r="X580" s="74"/>
      <c r="Y580" s="74"/>
      <c r="Z580" s="74"/>
      <c r="AA580" s="74"/>
      <c r="AB580" s="194"/>
      <c r="AC580" s="323">
        <f t="shared" si="391"/>
        <v>111</v>
      </c>
      <c r="AD580" s="606"/>
      <c r="AE580" s="606">
        <v>52</v>
      </c>
      <c r="AF580" s="606">
        <v>37</v>
      </c>
      <c r="AG580" s="606">
        <v>22</v>
      </c>
      <c r="AH580" s="606"/>
      <c r="AI580" s="607"/>
      <c r="AJ580" s="607"/>
      <c r="AK580" s="166">
        <f t="shared" si="392"/>
        <v>0</v>
      </c>
      <c r="AL580" s="80"/>
      <c r="AM580" s="186"/>
      <c r="AN580" s="725"/>
      <c r="AO580" s="15"/>
      <c r="AP580" s="25"/>
      <c r="AQ580" s="683"/>
      <c r="AT580" s="1"/>
    </row>
    <row r="581" spans="1:46" s="44" customFormat="1" ht="18" customHeight="1">
      <c r="A581" s="1">
        <v>2</v>
      </c>
      <c r="B581" s="337" t="str">
        <f t="shared" ref="B581:B582" si="432">B580</f>
        <v>区西北部</v>
      </c>
      <c r="C581" s="437" t="str">
        <f t="shared" ref="C581:C582" si="433">C580</f>
        <v>豊島区</v>
      </c>
      <c r="D581" s="297"/>
      <c r="E581" s="573"/>
      <c r="F581" s="361" t="s">
        <v>180</v>
      </c>
      <c r="G581" s="690"/>
      <c r="H581" s="109"/>
      <c r="I581" s="82"/>
      <c r="J581" s="82"/>
      <c r="K581" s="82"/>
      <c r="L581" s="82" t="s">
        <v>629</v>
      </c>
      <c r="M581" s="82" t="s">
        <v>629</v>
      </c>
      <c r="N581" s="82" t="s">
        <v>630</v>
      </c>
      <c r="O581" s="82"/>
      <c r="P581" s="82"/>
      <c r="Q581" s="82"/>
      <c r="R581" s="82"/>
      <c r="S581" s="82"/>
      <c r="T581" s="82"/>
      <c r="U581" s="82" t="s">
        <v>629</v>
      </c>
      <c r="V581" s="102"/>
      <c r="W581" s="146">
        <f>SUM(X581:AB581)</f>
        <v>107</v>
      </c>
      <c r="X581" s="145">
        <v>85</v>
      </c>
      <c r="Y581" s="145">
        <v>22</v>
      </c>
      <c r="Z581" s="69"/>
      <c r="AA581" s="69"/>
      <c r="AB581" s="207"/>
      <c r="AC581" s="324">
        <f t="shared" si="391"/>
        <v>107</v>
      </c>
      <c r="AD581" s="519"/>
      <c r="AE581" s="519">
        <v>48</v>
      </c>
      <c r="AF581" s="519">
        <v>37</v>
      </c>
      <c r="AG581" s="519">
        <v>22</v>
      </c>
      <c r="AH581" s="519" t="s">
        <v>3</v>
      </c>
      <c r="AI581" s="519" t="s">
        <v>3</v>
      </c>
      <c r="AJ581" s="601" t="s">
        <v>3</v>
      </c>
      <c r="AK581" s="160">
        <f t="shared" si="392"/>
        <v>0</v>
      </c>
      <c r="AL581" s="79" t="s">
        <v>3</v>
      </c>
      <c r="AM581" s="158" t="s">
        <v>3</v>
      </c>
      <c r="AN581" s="718"/>
      <c r="AO581" s="643"/>
      <c r="AP581" s="663"/>
      <c r="AQ581" s="683">
        <v>1</v>
      </c>
      <c r="AT581" s="1"/>
    </row>
    <row r="582" spans="1:46" s="44" customFormat="1" ht="18.600000000000001" customHeight="1" thickBot="1">
      <c r="A582" s="1">
        <v>3</v>
      </c>
      <c r="B582" s="337" t="str">
        <f t="shared" si="432"/>
        <v>区西北部</v>
      </c>
      <c r="C582" s="437" t="str">
        <f t="shared" si="433"/>
        <v>豊島区</v>
      </c>
      <c r="D582" s="305"/>
      <c r="E582" s="632"/>
      <c r="F582" s="337" t="s">
        <v>180</v>
      </c>
      <c r="G582" s="689"/>
      <c r="H582" s="121"/>
      <c r="I582" s="71"/>
      <c r="J582" s="71"/>
      <c r="K582" s="71"/>
      <c r="L582" s="37" t="s">
        <v>629</v>
      </c>
      <c r="M582" s="37" t="s">
        <v>629</v>
      </c>
      <c r="N582" s="37" t="s">
        <v>630</v>
      </c>
      <c r="O582" s="37"/>
      <c r="P582" s="37"/>
      <c r="Q582" s="37"/>
      <c r="R582" s="37"/>
      <c r="S582" s="37"/>
      <c r="T582" s="37"/>
      <c r="U582" s="37" t="s">
        <v>629</v>
      </c>
      <c r="V582" s="123"/>
      <c r="W582" s="208"/>
      <c r="X582" s="75"/>
      <c r="Y582" s="75"/>
      <c r="Z582" s="76"/>
      <c r="AA582" s="76"/>
      <c r="AB582" s="209"/>
      <c r="AC582" s="325">
        <f t="shared" si="391"/>
        <v>107</v>
      </c>
      <c r="AD582" s="520"/>
      <c r="AE582" s="520">
        <v>48</v>
      </c>
      <c r="AF582" s="520">
        <v>37</v>
      </c>
      <c r="AG582" s="520">
        <v>22</v>
      </c>
      <c r="AH582" s="520" t="s">
        <v>3</v>
      </c>
      <c r="AI582" s="520" t="s">
        <v>3</v>
      </c>
      <c r="AJ582" s="520" t="s">
        <v>3</v>
      </c>
      <c r="AK582" s="161">
        <f t="shared" si="392"/>
        <v>0</v>
      </c>
      <c r="AL582" s="81"/>
      <c r="AM582" s="187"/>
      <c r="AN582" s="719"/>
      <c r="AO582" s="643"/>
      <c r="AP582" s="663"/>
      <c r="AQ582" s="683"/>
      <c r="AT582" s="1"/>
    </row>
    <row r="583" spans="1:46" s="44" customFormat="1" ht="18" customHeight="1">
      <c r="A583" s="1">
        <v>1</v>
      </c>
      <c r="B583" s="309" t="s">
        <v>172</v>
      </c>
      <c r="C583" s="310" t="s">
        <v>173</v>
      </c>
      <c r="D583" s="567"/>
      <c r="E583" s="567" t="s">
        <v>951</v>
      </c>
      <c r="F583" s="445" t="s">
        <v>181</v>
      </c>
      <c r="G583" s="691">
        <v>11301307</v>
      </c>
      <c r="H583" s="221"/>
      <c r="I583" s="73"/>
      <c r="J583" s="73"/>
      <c r="K583" s="73"/>
      <c r="L583" s="73"/>
      <c r="M583" s="73"/>
      <c r="N583" s="73"/>
      <c r="O583" s="73"/>
      <c r="P583" s="73"/>
      <c r="Q583" s="73"/>
      <c r="R583" s="73"/>
      <c r="S583" s="73"/>
      <c r="T583" s="73"/>
      <c r="U583" s="73"/>
      <c r="V583" s="222"/>
      <c r="W583" s="193"/>
      <c r="X583" s="74"/>
      <c r="Y583" s="74"/>
      <c r="Z583" s="74"/>
      <c r="AA583" s="74"/>
      <c r="AB583" s="194"/>
      <c r="AC583" s="323">
        <f t="shared" si="391"/>
        <v>112</v>
      </c>
      <c r="AD583" s="64"/>
      <c r="AE583" s="64"/>
      <c r="AF583" s="64">
        <v>69</v>
      </c>
      <c r="AG583" s="64">
        <v>43</v>
      </c>
      <c r="AH583" s="64"/>
      <c r="AI583" s="80"/>
      <c r="AJ583" s="80"/>
      <c r="AK583" s="166">
        <f t="shared" si="392"/>
        <v>0</v>
      </c>
      <c r="AL583" s="80"/>
      <c r="AM583" s="186"/>
      <c r="AN583" s="725"/>
      <c r="AO583" s="15"/>
      <c r="AP583" s="25"/>
      <c r="AQ583" s="683"/>
      <c r="AT583" s="1"/>
    </row>
    <row r="584" spans="1:46" s="44" customFormat="1" ht="18.600000000000001" customHeight="1">
      <c r="A584" s="1">
        <v>2</v>
      </c>
      <c r="B584" s="337" t="str">
        <f t="shared" ref="B584:B585" si="434">B583</f>
        <v>区西北部</v>
      </c>
      <c r="C584" s="437" t="str">
        <f t="shared" ref="C584:C585" si="435">C583</f>
        <v>豊島区</v>
      </c>
      <c r="D584" s="297"/>
      <c r="E584" s="573"/>
      <c r="F584" s="361" t="s">
        <v>181</v>
      </c>
      <c r="G584" s="690"/>
      <c r="H584" s="109"/>
      <c r="I584" s="82"/>
      <c r="J584" s="82"/>
      <c r="K584" s="82"/>
      <c r="L584" s="82"/>
      <c r="M584" s="82"/>
      <c r="N584" s="82"/>
      <c r="O584" s="82"/>
      <c r="P584" s="82"/>
      <c r="Q584" s="82"/>
      <c r="R584" s="82"/>
      <c r="S584" s="82"/>
      <c r="T584" s="82"/>
      <c r="U584" s="82" t="s">
        <v>629</v>
      </c>
      <c r="V584" s="102"/>
      <c r="W584" s="146">
        <f>SUM(X584:AB584)</f>
        <v>112</v>
      </c>
      <c r="X584" s="145">
        <v>112</v>
      </c>
      <c r="Y584" s="145"/>
      <c r="Z584" s="69"/>
      <c r="AA584" s="69"/>
      <c r="AB584" s="207"/>
      <c r="AC584" s="324">
        <f t="shared" si="391"/>
        <v>112</v>
      </c>
      <c r="AD584" s="519"/>
      <c r="AE584" s="519"/>
      <c r="AF584" s="519">
        <v>80</v>
      </c>
      <c r="AG584" s="519">
        <v>32</v>
      </c>
      <c r="AH584" s="519"/>
      <c r="AI584" s="519"/>
      <c r="AJ584" s="601"/>
      <c r="AK584" s="160">
        <f t="shared" si="392"/>
        <v>0</v>
      </c>
      <c r="AL584" s="79" t="s">
        <v>3</v>
      </c>
      <c r="AM584" s="158" t="s">
        <v>3</v>
      </c>
      <c r="AN584" s="718"/>
      <c r="AO584" s="643"/>
      <c r="AP584" s="663"/>
      <c r="AQ584" s="683"/>
      <c r="AT584" s="1"/>
    </row>
    <row r="585" spans="1:46" s="44" customFormat="1" ht="18" customHeight="1" thickBot="1">
      <c r="A585" s="1">
        <v>3</v>
      </c>
      <c r="B585" s="337" t="str">
        <f t="shared" si="434"/>
        <v>区西北部</v>
      </c>
      <c r="C585" s="437" t="str">
        <f t="shared" si="435"/>
        <v>豊島区</v>
      </c>
      <c r="D585" s="305"/>
      <c r="E585" s="632"/>
      <c r="F585" s="337" t="s">
        <v>181</v>
      </c>
      <c r="G585" s="689"/>
      <c r="H585" s="121"/>
      <c r="I585" s="71"/>
      <c r="J585" s="71"/>
      <c r="K585" s="71"/>
      <c r="L585" s="71"/>
      <c r="M585" s="71"/>
      <c r="N585" s="71"/>
      <c r="O585" s="71"/>
      <c r="P585" s="71"/>
      <c r="Q585" s="71"/>
      <c r="R585" s="71"/>
      <c r="S585" s="71"/>
      <c r="T585" s="71"/>
      <c r="U585" s="37" t="s">
        <v>629</v>
      </c>
      <c r="V585" s="123"/>
      <c r="W585" s="208"/>
      <c r="X585" s="75"/>
      <c r="Y585" s="75"/>
      <c r="Z585" s="76"/>
      <c r="AA585" s="76"/>
      <c r="AB585" s="209"/>
      <c r="AC585" s="325">
        <f t="shared" si="391"/>
        <v>112</v>
      </c>
      <c r="AD585" s="520"/>
      <c r="AE585" s="520" t="s">
        <v>3</v>
      </c>
      <c r="AF585" s="520">
        <v>80</v>
      </c>
      <c r="AG585" s="520">
        <v>32</v>
      </c>
      <c r="AH585" s="520" t="s">
        <v>3</v>
      </c>
      <c r="AI585" s="520" t="s">
        <v>3</v>
      </c>
      <c r="AJ585" s="520" t="s">
        <v>3</v>
      </c>
      <c r="AK585" s="161">
        <f t="shared" si="392"/>
        <v>0</v>
      </c>
      <c r="AL585" s="81"/>
      <c r="AM585" s="187"/>
      <c r="AN585" s="719"/>
      <c r="AO585" s="643"/>
      <c r="AP585" s="663"/>
      <c r="AQ585" s="683"/>
      <c r="AT585" s="1"/>
    </row>
    <row r="586" spans="1:46" s="44" customFormat="1" ht="18.600000000000001" customHeight="1">
      <c r="A586" s="1">
        <v>1</v>
      </c>
      <c r="B586" s="309" t="s">
        <v>172</v>
      </c>
      <c r="C586" s="310" t="s">
        <v>173</v>
      </c>
      <c r="D586" s="567"/>
      <c r="E586" s="567" t="s">
        <v>794</v>
      </c>
      <c r="F586" s="445" t="s">
        <v>932</v>
      </c>
      <c r="G586" s="691">
        <v>1311670983</v>
      </c>
      <c r="H586" s="221"/>
      <c r="I586" s="73"/>
      <c r="J586" s="73"/>
      <c r="K586" s="73"/>
      <c r="L586" s="73"/>
      <c r="M586" s="73"/>
      <c r="N586" s="73"/>
      <c r="O586" s="73"/>
      <c r="P586" s="73"/>
      <c r="Q586" s="73"/>
      <c r="R586" s="73"/>
      <c r="S586" s="73"/>
      <c r="T586" s="73"/>
      <c r="U586" s="73"/>
      <c r="V586" s="222"/>
      <c r="W586" s="193"/>
      <c r="X586" s="74"/>
      <c r="Y586" s="74"/>
      <c r="Z586" s="74"/>
      <c r="AA586" s="74"/>
      <c r="AB586" s="194"/>
      <c r="AC586" s="323">
        <f t="shared" ref="AC586:AC588" si="436">SUM(AD586:AJ586)</f>
        <v>21</v>
      </c>
      <c r="AD586" s="64"/>
      <c r="AE586" s="64">
        <v>21</v>
      </c>
      <c r="AF586" s="64"/>
      <c r="AG586" s="64"/>
      <c r="AH586" s="64"/>
      <c r="AI586" s="80"/>
      <c r="AJ586" s="80"/>
      <c r="AK586" s="166">
        <v>21</v>
      </c>
      <c r="AL586" s="80"/>
      <c r="AM586" s="186"/>
      <c r="AN586" s="725"/>
      <c r="AO586" s="15"/>
      <c r="AP586" s="25"/>
      <c r="AQ586" s="683"/>
      <c r="AT586" s="1"/>
    </row>
    <row r="587" spans="1:46" s="44" customFormat="1" ht="18" customHeight="1">
      <c r="A587" s="1">
        <v>2</v>
      </c>
      <c r="B587" s="337" t="str">
        <f t="shared" ref="B587:B588" si="437">B586</f>
        <v>区西北部</v>
      </c>
      <c r="C587" s="437" t="str">
        <f t="shared" ref="C587:C588" si="438">C586</f>
        <v>豊島区</v>
      </c>
      <c r="D587" s="297"/>
      <c r="E587" s="573"/>
      <c r="F587" s="361" t="s">
        <v>182</v>
      </c>
      <c r="G587" s="690"/>
      <c r="H587" s="109"/>
      <c r="I587" s="82"/>
      <c r="J587" s="82"/>
      <c r="K587" s="82"/>
      <c r="L587" s="82"/>
      <c r="M587" s="82" t="s">
        <v>629</v>
      </c>
      <c r="N587" s="82"/>
      <c r="O587" s="82"/>
      <c r="P587" s="82"/>
      <c r="Q587" s="82"/>
      <c r="R587" s="82"/>
      <c r="S587" s="82"/>
      <c r="T587" s="82"/>
      <c r="U587" s="82"/>
      <c r="V587" s="102"/>
      <c r="W587" s="146">
        <f>SUM(X587:AB587)</f>
        <v>21</v>
      </c>
      <c r="X587" s="145">
        <v>21</v>
      </c>
      <c r="Y587" s="145"/>
      <c r="Z587" s="69"/>
      <c r="AA587" s="69"/>
      <c r="AB587" s="207"/>
      <c r="AC587" s="324">
        <f t="shared" si="436"/>
        <v>21</v>
      </c>
      <c r="AD587" s="519"/>
      <c r="AE587" s="519">
        <v>21</v>
      </c>
      <c r="AF587" s="519"/>
      <c r="AG587" s="519"/>
      <c r="AH587" s="519"/>
      <c r="AI587" s="519"/>
      <c r="AJ587" s="601"/>
      <c r="AK587" s="160">
        <v>21</v>
      </c>
      <c r="AL587" s="79" t="s">
        <v>3</v>
      </c>
      <c r="AM587" s="158" t="s">
        <v>3</v>
      </c>
      <c r="AN587" s="718"/>
      <c r="AO587" s="643"/>
      <c r="AP587" s="663"/>
      <c r="AQ587" s="683"/>
      <c r="AT587" s="1"/>
    </row>
    <row r="588" spans="1:46" s="44" customFormat="1" ht="18.600000000000001" customHeight="1" thickBot="1">
      <c r="A588" s="1">
        <v>3</v>
      </c>
      <c r="B588" s="337" t="str">
        <f t="shared" si="437"/>
        <v>区西北部</v>
      </c>
      <c r="C588" s="437" t="str">
        <f t="shared" si="438"/>
        <v>豊島区</v>
      </c>
      <c r="D588" s="305"/>
      <c r="E588" s="632"/>
      <c r="F588" s="337" t="s">
        <v>182</v>
      </c>
      <c r="G588" s="689"/>
      <c r="H588" s="121"/>
      <c r="I588" s="71"/>
      <c r="J588" s="71"/>
      <c r="K588" s="71"/>
      <c r="L588" s="71"/>
      <c r="M588" s="37" t="s">
        <v>629</v>
      </c>
      <c r="N588" s="71"/>
      <c r="O588" s="71"/>
      <c r="P588" s="71"/>
      <c r="Q588" s="71"/>
      <c r="R588" s="71"/>
      <c r="S588" s="71"/>
      <c r="T588" s="71"/>
      <c r="U588" s="71"/>
      <c r="V588" s="123"/>
      <c r="W588" s="208"/>
      <c r="X588" s="75"/>
      <c r="Y588" s="75"/>
      <c r="Z588" s="76"/>
      <c r="AA588" s="76"/>
      <c r="AB588" s="209"/>
      <c r="AC588" s="325">
        <f t="shared" si="436"/>
        <v>21</v>
      </c>
      <c r="AD588" s="520"/>
      <c r="AE588" s="520">
        <v>21</v>
      </c>
      <c r="AF588" s="520"/>
      <c r="AG588" s="520"/>
      <c r="AH588" s="520" t="s">
        <v>3</v>
      </c>
      <c r="AI588" s="520" t="s">
        <v>3</v>
      </c>
      <c r="AJ588" s="520" t="s">
        <v>3</v>
      </c>
      <c r="AK588" s="161"/>
      <c r="AL588" s="81"/>
      <c r="AM588" s="187"/>
      <c r="AN588" s="719"/>
      <c r="AO588" s="643"/>
      <c r="AP588" s="663"/>
      <c r="AQ588" s="683"/>
      <c r="AT588" s="1"/>
    </row>
    <row r="589" spans="1:46" s="44" customFormat="1" ht="18" customHeight="1">
      <c r="A589" s="1">
        <v>1</v>
      </c>
      <c r="B589" s="309" t="s">
        <v>172</v>
      </c>
      <c r="C589" s="310" t="s">
        <v>173</v>
      </c>
      <c r="D589" s="567"/>
      <c r="E589" s="567" t="s">
        <v>951</v>
      </c>
      <c r="F589" s="445" t="s">
        <v>650</v>
      </c>
      <c r="G589" s="691" t="s">
        <v>875</v>
      </c>
      <c r="H589" s="221"/>
      <c r="I589" s="73"/>
      <c r="J589" s="73"/>
      <c r="K589" s="73"/>
      <c r="L589" s="73"/>
      <c r="M589" s="73"/>
      <c r="N589" s="73"/>
      <c r="O589" s="73"/>
      <c r="P589" s="73"/>
      <c r="Q589" s="73"/>
      <c r="R589" s="73"/>
      <c r="S589" s="73"/>
      <c r="T589" s="73"/>
      <c r="U589" s="73"/>
      <c r="V589" s="222"/>
      <c r="W589" s="193"/>
      <c r="X589" s="74"/>
      <c r="Y589" s="74"/>
      <c r="Z589" s="74"/>
      <c r="AA589" s="74"/>
      <c r="AB589" s="194"/>
      <c r="AC589" s="323">
        <f t="shared" ref="AC589:AC649" si="439">SUM(AD589:AJ589)</f>
        <v>302</v>
      </c>
      <c r="AD589" s="64"/>
      <c r="AE589" s="64">
        <v>93</v>
      </c>
      <c r="AF589" s="64">
        <v>54</v>
      </c>
      <c r="AG589" s="64">
        <v>155</v>
      </c>
      <c r="AH589" s="64"/>
      <c r="AI589" s="80"/>
      <c r="AJ589" s="80"/>
      <c r="AK589" s="166">
        <f t="shared" ref="AK589:AK650" si="440">SUM(AL589:AM589)</f>
        <v>0</v>
      </c>
      <c r="AL589" s="80"/>
      <c r="AM589" s="186"/>
      <c r="AN589" s="725"/>
      <c r="AO589" s="15"/>
      <c r="AP589" s="25"/>
      <c r="AQ589" s="683"/>
      <c r="AT589" s="1"/>
    </row>
    <row r="590" spans="1:46" s="44" customFormat="1" ht="18.600000000000001" customHeight="1">
      <c r="A590" s="1">
        <v>2</v>
      </c>
      <c r="B590" s="337" t="str">
        <f t="shared" ref="B590:B591" si="441">B589</f>
        <v>区西北部</v>
      </c>
      <c r="C590" s="437" t="str">
        <f t="shared" ref="C590:C591" si="442">C589</f>
        <v>豊島区</v>
      </c>
      <c r="D590" s="297"/>
      <c r="E590" s="573"/>
      <c r="F590" s="361" t="s">
        <v>650</v>
      </c>
      <c r="G590" s="690"/>
      <c r="H590" s="109"/>
      <c r="I590" s="82"/>
      <c r="J590" s="82"/>
      <c r="K590" s="82"/>
      <c r="L590" s="82" t="s">
        <v>629</v>
      </c>
      <c r="M590" s="82" t="s">
        <v>629</v>
      </c>
      <c r="N590" s="82" t="s">
        <v>630</v>
      </c>
      <c r="O590" s="82"/>
      <c r="P590" s="82"/>
      <c r="Q590" s="82"/>
      <c r="R590" s="82"/>
      <c r="S590" s="82" t="s">
        <v>629</v>
      </c>
      <c r="T590" s="82"/>
      <c r="U590" s="82"/>
      <c r="V590" s="102" t="s">
        <v>629</v>
      </c>
      <c r="W590" s="146">
        <f>SUM(X590:AB590)</f>
        <v>302</v>
      </c>
      <c r="X590" s="145">
        <v>93</v>
      </c>
      <c r="Y590" s="145">
        <v>209</v>
      </c>
      <c r="Z590" s="69"/>
      <c r="AA590" s="69"/>
      <c r="AB590" s="207"/>
      <c r="AC590" s="324">
        <f t="shared" si="439"/>
        <v>302</v>
      </c>
      <c r="AD590" s="519"/>
      <c r="AE590" s="519">
        <v>93</v>
      </c>
      <c r="AF590" s="519">
        <v>54</v>
      </c>
      <c r="AG590" s="519">
        <v>155</v>
      </c>
      <c r="AH590" s="519"/>
      <c r="AI590" s="519"/>
      <c r="AJ590" s="601"/>
      <c r="AK590" s="160">
        <f t="shared" si="440"/>
        <v>18</v>
      </c>
      <c r="AL590" s="79">
        <v>6</v>
      </c>
      <c r="AM590" s="158">
        <v>12</v>
      </c>
      <c r="AN590" s="718"/>
      <c r="AO590" s="643"/>
      <c r="AP590" s="663"/>
      <c r="AQ590" s="683"/>
      <c r="AT590" s="1"/>
    </row>
    <row r="591" spans="1:46" s="44" customFormat="1" ht="18" customHeight="1" thickBot="1">
      <c r="A591" s="1">
        <v>3</v>
      </c>
      <c r="B591" s="337" t="str">
        <f t="shared" si="441"/>
        <v>区西北部</v>
      </c>
      <c r="C591" s="437" t="str">
        <f t="shared" si="442"/>
        <v>豊島区</v>
      </c>
      <c r="D591" s="305"/>
      <c r="E591" s="632"/>
      <c r="F591" s="337" t="s">
        <v>650</v>
      </c>
      <c r="G591" s="689"/>
      <c r="H591" s="121"/>
      <c r="I591" s="71"/>
      <c r="J591" s="71"/>
      <c r="K591" s="71"/>
      <c r="L591" s="37" t="s">
        <v>629</v>
      </c>
      <c r="M591" s="37" t="s">
        <v>629</v>
      </c>
      <c r="N591" s="37" t="s">
        <v>630</v>
      </c>
      <c r="O591" s="37"/>
      <c r="P591" s="37"/>
      <c r="Q591" s="37"/>
      <c r="R591" s="37"/>
      <c r="S591" s="37" t="s">
        <v>629</v>
      </c>
      <c r="T591" s="37"/>
      <c r="U591" s="37"/>
      <c r="V591" s="39" t="s">
        <v>629</v>
      </c>
      <c r="W591" s="208"/>
      <c r="X591" s="75"/>
      <c r="Y591" s="75"/>
      <c r="Z591" s="76"/>
      <c r="AA591" s="76"/>
      <c r="AB591" s="209"/>
      <c r="AC591" s="325">
        <f t="shared" si="439"/>
        <v>302</v>
      </c>
      <c r="AD591" s="520"/>
      <c r="AE591" s="520">
        <v>93</v>
      </c>
      <c r="AF591" s="520">
        <v>54</v>
      </c>
      <c r="AG591" s="520">
        <v>155</v>
      </c>
      <c r="AH591" s="520" t="s">
        <v>3</v>
      </c>
      <c r="AI591" s="520" t="s">
        <v>3</v>
      </c>
      <c r="AJ591" s="520">
        <v>0</v>
      </c>
      <c r="AK591" s="161">
        <f t="shared" si="440"/>
        <v>0</v>
      </c>
      <c r="AL591" s="81"/>
      <c r="AM591" s="187"/>
      <c r="AN591" s="719"/>
      <c r="AO591" s="643"/>
      <c r="AP591" s="663"/>
      <c r="AQ591" s="683"/>
      <c r="AT591" s="1"/>
    </row>
    <row r="592" spans="1:46" s="44" customFormat="1" ht="18.600000000000001" customHeight="1">
      <c r="A592" s="1">
        <v>1</v>
      </c>
      <c r="B592" s="309" t="s">
        <v>172</v>
      </c>
      <c r="C592" s="310" t="s">
        <v>173</v>
      </c>
      <c r="D592" s="567"/>
      <c r="E592" s="567" t="s">
        <v>980</v>
      </c>
      <c r="F592" s="445" t="s">
        <v>183</v>
      </c>
      <c r="G592" s="691">
        <v>11301310</v>
      </c>
      <c r="H592" s="221"/>
      <c r="I592" s="73"/>
      <c r="J592" s="73"/>
      <c r="K592" s="73"/>
      <c r="L592" s="73"/>
      <c r="M592" s="73"/>
      <c r="N592" s="73"/>
      <c r="O592" s="73"/>
      <c r="P592" s="73"/>
      <c r="Q592" s="73"/>
      <c r="R592" s="73"/>
      <c r="S592" s="73"/>
      <c r="T592" s="73"/>
      <c r="U592" s="73"/>
      <c r="V592" s="222"/>
      <c r="W592" s="193"/>
      <c r="X592" s="74"/>
      <c r="Y592" s="74"/>
      <c r="Z592" s="74"/>
      <c r="AA592" s="74"/>
      <c r="AB592" s="194"/>
      <c r="AC592" s="323">
        <f t="shared" si="439"/>
        <v>60</v>
      </c>
      <c r="AD592" s="64"/>
      <c r="AE592" s="64"/>
      <c r="AF592" s="64">
        <v>60</v>
      </c>
      <c r="AG592" s="64"/>
      <c r="AH592" s="64"/>
      <c r="AI592" s="80"/>
      <c r="AJ592" s="80"/>
      <c r="AK592" s="166">
        <f t="shared" si="440"/>
        <v>0</v>
      </c>
      <c r="AL592" s="80"/>
      <c r="AM592" s="186"/>
      <c r="AN592" s="725"/>
      <c r="AO592" s="15"/>
      <c r="AP592" s="25"/>
      <c r="AQ592" s="683"/>
      <c r="AT592" s="1"/>
    </row>
    <row r="593" spans="1:46" s="44" customFormat="1" ht="18" customHeight="1">
      <c r="A593" s="1">
        <v>2</v>
      </c>
      <c r="B593" s="337" t="str">
        <f t="shared" ref="B593:B594" si="443">B592</f>
        <v>区西北部</v>
      </c>
      <c r="C593" s="437" t="str">
        <f t="shared" ref="C593:C594" si="444">C592</f>
        <v>豊島区</v>
      </c>
      <c r="D593" s="297"/>
      <c r="E593" s="573"/>
      <c r="F593" s="361" t="s">
        <v>183</v>
      </c>
      <c r="G593" s="690"/>
      <c r="H593" s="109"/>
      <c r="I593" s="82"/>
      <c r="J593" s="82"/>
      <c r="K593" s="82"/>
      <c r="L593" s="82"/>
      <c r="M593" s="82" t="s">
        <v>629</v>
      </c>
      <c r="N593" s="82" t="s">
        <v>630</v>
      </c>
      <c r="O593" s="82"/>
      <c r="P593" s="82"/>
      <c r="Q593" s="82"/>
      <c r="R593" s="82"/>
      <c r="S593" s="82"/>
      <c r="T593" s="82"/>
      <c r="U593" s="82"/>
      <c r="V593" s="102"/>
      <c r="W593" s="146">
        <f>SUM(X593:AB593)</f>
        <v>60</v>
      </c>
      <c r="X593" s="145">
        <v>60</v>
      </c>
      <c r="Y593" s="145"/>
      <c r="Z593" s="69"/>
      <c r="AA593" s="69"/>
      <c r="AB593" s="207"/>
      <c r="AC593" s="324">
        <f t="shared" si="439"/>
        <v>60</v>
      </c>
      <c r="AD593" s="519"/>
      <c r="AE593" s="519"/>
      <c r="AF593" s="519">
        <v>60</v>
      </c>
      <c r="AG593" s="519"/>
      <c r="AH593" s="519"/>
      <c r="AI593" s="519"/>
      <c r="AJ593" s="601"/>
      <c r="AK593" s="160">
        <f t="shared" si="440"/>
        <v>0</v>
      </c>
      <c r="AL593" s="79" t="s">
        <v>3</v>
      </c>
      <c r="AM593" s="158" t="s">
        <v>3</v>
      </c>
      <c r="AN593" s="718"/>
      <c r="AO593" s="643"/>
      <c r="AP593" s="663"/>
      <c r="AQ593" s="683"/>
      <c r="AT593" s="1"/>
    </row>
    <row r="594" spans="1:46" s="44" customFormat="1" ht="18.600000000000001" customHeight="1" thickBot="1">
      <c r="A594" s="1">
        <v>3</v>
      </c>
      <c r="B594" s="337" t="str">
        <f t="shared" si="443"/>
        <v>区西北部</v>
      </c>
      <c r="C594" s="437" t="str">
        <f t="shared" si="444"/>
        <v>豊島区</v>
      </c>
      <c r="D594" s="305"/>
      <c r="E594" s="632"/>
      <c r="F594" s="337" t="s">
        <v>183</v>
      </c>
      <c r="G594" s="689"/>
      <c r="H594" s="121"/>
      <c r="I594" s="71"/>
      <c r="J594" s="71"/>
      <c r="K594" s="71"/>
      <c r="L594" s="71"/>
      <c r="M594" s="37" t="s">
        <v>629</v>
      </c>
      <c r="N594" s="37" t="s">
        <v>630</v>
      </c>
      <c r="O594" s="71"/>
      <c r="P594" s="71"/>
      <c r="Q594" s="71"/>
      <c r="R594" s="71"/>
      <c r="S594" s="71"/>
      <c r="T594" s="71"/>
      <c r="U594" s="71"/>
      <c r="V594" s="123"/>
      <c r="W594" s="208"/>
      <c r="X594" s="75"/>
      <c r="Y594" s="75"/>
      <c r="Z594" s="76"/>
      <c r="AA594" s="76"/>
      <c r="AB594" s="209"/>
      <c r="AC594" s="325">
        <f t="shared" si="439"/>
        <v>60</v>
      </c>
      <c r="AD594" s="520"/>
      <c r="AE594" s="520" t="s">
        <v>3</v>
      </c>
      <c r="AF594" s="520">
        <v>60</v>
      </c>
      <c r="AG594" s="520" t="s">
        <v>3</v>
      </c>
      <c r="AH594" s="520" t="s">
        <v>3</v>
      </c>
      <c r="AI594" s="520" t="s">
        <v>3</v>
      </c>
      <c r="AJ594" s="520" t="s">
        <v>3</v>
      </c>
      <c r="AK594" s="161">
        <f t="shared" si="440"/>
        <v>0</v>
      </c>
      <c r="AL594" s="81"/>
      <c r="AM594" s="187"/>
      <c r="AN594" s="719"/>
      <c r="AO594" s="643"/>
      <c r="AP594" s="663"/>
      <c r="AQ594" s="683"/>
      <c r="AT594" s="1"/>
    </row>
    <row r="595" spans="1:46" s="44" customFormat="1" ht="18" customHeight="1">
      <c r="A595" s="1">
        <v>1</v>
      </c>
      <c r="B595" s="309" t="s">
        <v>172</v>
      </c>
      <c r="C595" s="310" t="s">
        <v>173</v>
      </c>
      <c r="D595" s="567" t="s">
        <v>1211</v>
      </c>
      <c r="E595" s="567" t="s">
        <v>1022</v>
      </c>
      <c r="F595" s="445" t="s">
        <v>1150</v>
      </c>
      <c r="G595" s="691">
        <v>11304003</v>
      </c>
      <c r="H595" s="221"/>
      <c r="I595" s="73"/>
      <c r="J595" s="73"/>
      <c r="K595" s="73"/>
      <c r="L595" s="73"/>
      <c r="M595" s="73"/>
      <c r="N595" s="73"/>
      <c r="O595" s="73"/>
      <c r="P595" s="73"/>
      <c r="Q595" s="73"/>
      <c r="R595" s="73"/>
      <c r="S595" s="73"/>
      <c r="T595" s="73"/>
      <c r="U595" s="73"/>
      <c r="V595" s="222"/>
      <c r="W595" s="193"/>
      <c r="X595" s="74"/>
      <c r="Y595" s="74"/>
      <c r="Z595" s="74"/>
      <c r="AA595" s="74"/>
      <c r="AB595" s="194"/>
      <c r="AC595" s="323">
        <f t="shared" si="439"/>
        <v>508</v>
      </c>
      <c r="AD595" s="64">
        <v>59</v>
      </c>
      <c r="AE595" s="64">
        <v>411</v>
      </c>
      <c r="AF595" s="64">
        <v>38</v>
      </c>
      <c r="AG595" s="64"/>
      <c r="AH595" s="64"/>
      <c r="AI595" s="80"/>
      <c r="AJ595" s="80"/>
      <c r="AK595" s="166">
        <f t="shared" si="440"/>
        <v>0</v>
      </c>
      <c r="AL595" s="80"/>
      <c r="AM595" s="186"/>
      <c r="AN595" s="725"/>
      <c r="AO595" s="15"/>
      <c r="AP595" s="25"/>
      <c r="AQ595" s="683"/>
      <c r="AT595" s="1"/>
    </row>
    <row r="596" spans="1:46" s="44" customFormat="1" ht="18.600000000000001" customHeight="1">
      <c r="A596" s="1">
        <v>2</v>
      </c>
      <c r="B596" s="337" t="str">
        <f t="shared" ref="B596:B597" si="445">B595</f>
        <v>区西北部</v>
      </c>
      <c r="C596" s="437" t="str">
        <f t="shared" ref="C596:C597" si="446">C595</f>
        <v>豊島区</v>
      </c>
      <c r="D596" s="297"/>
      <c r="E596" s="573"/>
      <c r="F596" s="361" t="s">
        <v>184</v>
      </c>
      <c r="G596" s="690"/>
      <c r="H596" s="109" t="s">
        <v>628</v>
      </c>
      <c r="I596" s="82"/>
      <c r="J596" s="82" t="s">
        <v>629</v>
      </c>
      <c r="K596" s="82"/>
      <c r="L596" s="82" t="s">
        <v>629</v>
      </c>
      <c r="M596" s="82" t="s">
        <v>629</v>
      </c>
      <c r="N596" s="82" t="s">
        <v>634</v>
      </c>
      <c r="O596" s="82"/>
      <c r="P596" s="82" t="s">
        <v>636</v>
      </c>
      <c r="Q596" s="82" t="s">
        <v>925</v>
      </c>
      <c r="R596" s="82"/>
      <c r="S596" s="82" t="s">
        <v>652</v>
      </c>
      <c r="T596" s="82"/>
      <c r="U596" s="82"/>
      <c r="V596" s="102"/>
      <c r="W596" s="146">
        <f>SUM(X596:AB596)</f>
        <v>498</v>
      </c>
      <c r="X596" s="145">
        <v>498</v>
      </c>
      <c r="Y596" s="145"/>
      <c r="Z596" s="69"/>
      <c r="AA596" s="69"/>
      <c r="AB596" s="207"/>
      <c r="AC596" s="324">
        <f t="shared" si="439"/>
        <v>435</v>
      </c>
      <c r="AD596" s="519">
        <v>62</v>
      </c>
      <c r="AE596" s="519">
        <v>373</v>
      </c>
      <c r="AF596" s="519"/>
      <c r="AG596" s="519"/>
      <c r="AH596" s="519"/>
      <c r="AI596" s="519"/>
      <c r="AJ596" s="601"/>
      <c r="AK596" s="554">
        <f>SUM(AL596:AM596)</f>
        <v>100</v>
      </c>
      <c r="AL596" s="543">
        <v>100</v>
      </c>
      <c r="AM596" s="553">
        <v>0</v>
      </c>
      <c r="AN596" s="718"/>
      <c r="AO596" s="643"/>
      <c r="AP596" s="663"/>
      <c r="AQ596" s="683"/>
      <c r="AT596" s="1"/>
    </row>
    <row r="597" spans="1:46" s="44" customFormat="1" ht="18" customHeight="1" thickBot="1">
      <c r="A597" s="1">
        <v>3</v>
      </c>
      <c r="B597" s="337" t="str">
        <f t="shared" si="445"/>
        <v>区西北部</v>
      </c>
      <c r="C597" s="437" t="str">
        <f t="shared" si="446"/>
        <v>豊島区</v>
      </c>
      <c r="D597" s="305"/>
      <c r="E597" s="632"/>
      <c r="F597" s="337" t="s">
        <v>184</v>
      </c>
      <c r="G597" s="689"/>
      <c r="H597" s="36" t="s">
        <v>628</v>
      </c>
      <c r="I597" s="37"/>
      <c r="J597" s="37" t="s">
        <v>629</v>
      </c>
      <c r="K597" s="37"/>
      <c r="L597" s="37" t="s">
        <v>629</v>
      </c>
      <c r="M597" s="37" t="s">
        <v>629</v>
      </c>
      <c r="N597" s="37" t="s">
        <v>634</v>
      </c>
      <c r="O597" s="37"/>
      <c r="P597" s="37" t="s">
        <v>636</v>
      </c>
      <c r="Q597" s="37" t="s">
        <v>925</v>
      </c>
      <c r="R597" s="37"/>
      <c r="S597" s="37" t="s">
        <v>652</v>
      </c>
      <c r="T597" s="71"/>
      <c r="U597" s="71"/>
      <c r="V597" s="123"/>
      <c r="W597" s="208"/>
      <c r="X597" s="75"/>
      <c r="Y597" s="75"/>
      <c r="Z597" s="76"/>
      <c r="AA597" s="76"/>
      <c r="AB597" s="209"/>
      <c r="AC597" s="325">
        <f>SUM(AD597:AE597)</f>
        <v>413</v>
      </c>
      <c r="AD597" s="520">
        <v>62</v>
      </c>
      <c r="AE597" s="520">
        <v>351</v>
      </c>
      <c r="AF597" s="520"/>
      <c r="AG597" s="520"/>
      <c r="AH597" s="520"/>
      <c r="AI597" s="520"/>
      <c r="AJ597" s="520"/>
      <c r="AK597" s="161">
        <f t="shared" si="440"/>
        <v>0</v>
      </c>
      <c r="AL597" s="81"/>
      <c r="AM597" s="187"/>
      <c r="AN597" s="719"/>
      <c r="AO597" s="643"/>
      <c r="AP597" s="663"/>
      <c r="AQ597" s="683"/>
      <c r="AT597" s="1"/>
    </row>
    <row r="598" spans="1:46" s="44" customFormat="1" ht="18.600000000000001" customHeight="1">
      <c r="A598" s="1">
        <v>1</v>
      </c>
      <c r="B598" s="309" t="s">
        <v>172</v>
      </c>
      <c r="C598" s="310" t="s">
        <v>173</v>
      </c>
      <c r="D598" s="567"/>
      <c r="E598" s="567" t="s">
        <v>788</v>
      </c>
      <c r="F598" s="445" t="s">
        <v>185</v>
      </c>
      <c r="G598" s="691">
        <v>11301312</v>
      </c>
      <c r="H598" s="221"/>
      <c r="I598" s="73"/>
      <c r="J598" s="73"/>
      <c r="K598" s="73"/>
      <c r="L598" s="73"/>
      <c r="M598" s="73"/>
      <c r="N598" s="73"/>
      <c r="O598" s="73"/>
      <c r="P598" s="73"/>
      <c r="Q598" s="73"/>
      <c r="R598" s="73"/>
      <c r="S598" s="73"/>
      <c r="T598" s="73"/>
      <c r="U598" s="73"/>
      <c r="V598" s="222"/>
      <c r="W598" s="193"/>
      <c r="X598" s="74"/>
      <c r="Y598" s="74"/>
      <c r="Z598" s="74"/>
      <c r="AA598" s="74"/>
      <c r="AB598" s="194"/>
      <c r="AC598" s="323">
        <f t="shared" si="439"/>
        <v>50</v>
      </c>
      <c r="AD598" s="64"/>
      <c r="AE598" s="64"/>
      <c r="AF598" s="64"/>
      <c r="AG598" s="64">
        <v>50</v>
      </c>
      <c r="AH598" s="64"/>
      <c r="AI598" s="80"/>
      <c r="AJ598" s="80"/>
      <c r="AK598" s="166">
        <f t="shared" si="440"/>
        <v>0</v>
      </c>
      <c r="AL598" s="80"/>
      <c r="AM598" s="186"/>
      <c r="AN598" s="725"/>
      <c r="AO598" s="15"/>
      <c r="AP598" s="25"/>
      <c r="AQ598" s="683"/>
      <c r="AT598" s="1"/>
    </row>
    <row r="599" spans="1:46" s="44" customFormat="1" ht="18" customHeight="1">
      <c r="A599" s="1">
        <v>2</v>
      </c>
      <c r="B599" s="337" t="str">
        <f t="shared" ref="B599:B600" si="447">B598</f>
        <v>区西北部</v>
      </c>
      <c r="C599" s="437" t="str">
        <f t="shared" ref="C599:C600" si="448">C598</f>
        <v>豊島区</v>
      </c>
      <c r="D599" s="297"/>
      <c r="E599" s="573"/>
      <c r="F599" s="361" t="s">
        <v>185</v>
      </c>
      <c r="G599" s="690"/>
      <c r="H599" s="109"/>
      <c r="I599" s="82"/>
      <c r="J599" s="82"/>
      <c r="K599" s="82"/>
      <c r="L599" s="82"/>
      <c r="M599" s="82"/>
      <c r="N599" s="82"/>
      <c r="O599" s="82"/>
      <c r="P599" s="82"/>
      <c r="Q599" s="82"/>
      <c r="R599" s="82"/>
      <c r="S599" s="82"/>
      <c r="T599" s="82"/>
      <c r="U599" s="82" t="s">
        <v>629</v>
      </c>
      <c r="V599" s="102"/>
      <c r="W599" s="146">
        <f>SUM(X599:AB599)</f>
        <v>50</v>
      </c>
      <c r="X599" s="145"/>
      <c r="Y599" s="145">
        <v>50</v>
      </c>
      <c r="Z599" s="69"/>
      <c r="AA599" s="69"/>
      <c r="AB599" s="207"/>
      <c r="AC599" s="324">
        <f t="shared" si="439"/>
        <v>50</v>
      </c>
      <c r="AD599" s="519"/>
      <c r="AE599" s="519"/>
      <c r="AF599" s="519"/>
      <c r="AG599" s="519">
        <v>50</v>
      </c>
      <c r="AH599" s="519"/>
      <c r="AI599" s="519"/>
      <c r="AJ599" s="601"/>
      <c r="AK599" s="160">
        <f t="shared" si="440"/>
        <v>0</v>
      </c>
      <c r="AL599" s="79" t="s">
        <v>3</v>
      </c>
      <c r="AM599" s="158" t="s">
        <v>3</v>
      </c>
      <c r="AN599" s="718"/>
      <c r="AO599" s="643"/>
      <c r="AP599" s="663"/>
      <c r="AQ599" s="683"/>
      <c r="AT599" s="1"/>
    </row>
    <row r="600" spans="1:46" s="44" customFormat="1" ht="18.600000000000001" customHeight="1" thickBot="1">
      <c r="A600" s="1">
        <v>3</v>
      </c>
      <c r="B600" s="337" t="str">
        <f t="shared" si="447"/>
        <v>区西北部</v>
      </c>
      <c r="C600" s="437" t="str">
        <f t="shared" si="448"/>
        <v>豊島区</v>
      </c>
      <c r="D600" s="305"/>
      <c r="E600" s="632"/>
      <c r="F600" s="337" t="s">
        <v>185</v>
      </c>
      <c r="G600" s="689"/>
      <c r="H600" s="121"/>
      <c r="I600" s="71"/>
      <c r="J600" s="71"/>
      <c r="K600" s="71"/>
      <c r="L600" s="71"/>
      <c r="M600" s="71"/>
      <c r="N600" s="71"/>
      <c r="O600" s="71"/>
      <c r="P600" s="71"/>
      <c r="Q600" s="71"/>
      <c r="R600" s="71"/>
      <c r="S600" s="71"/>
      <c r="T600" s="71"/>
      <c r="U600" s="37" t="s">
        <v>629</v>
      </c>
      <c r="V600" s="123"/>
      <c r="W600" s="208"/>
      <c r="X600" s="75"/>
      <c r="Y600" s="75"/>
      <c r="Z600" s="76"/>
      <c r="AA600" s="76"/>
      <c r="AB600" s="209"/>
      <c r="AC600" s="325">
        <f t="shared" si="439"/>
        <v>50</v>
      </c>
      <c r="AD600" s="520"/>
      <c r="AE600" s="520" t="s">
        <v>3</v>
      </c>
      <c r="AF600" s="520" t="s">
        <v>3</v>
      </c>
      <c r="AG600" s="520">
        <v>50</v>
      </c>
      <c r="AH600" s="520" t="s">
        <v>3</v>
      </c>
      <c r="AI600" s="520" t="s">
        <v>3</v>
      </c>
      <c r="AJ600" s="520" t="s">
        <v>3</v>
      </c>
      <c r="AK600" s="161">
        <f t="shared" si="440"/>
        <v>0</v>
      </c>
      <c r="AL600" s="81"/>
      <c r="AM600" s="187"/>
      <c r="AN600" s="719"/>
      <c r="AO600" s="643"/>
      <c r="AP600" s="663"/>
      <c r="AQ600" s="683"/>
      <c r="AT600" s="1"/>
    </row>
    <row r="601" spans="1:46" s="44" customFormat="1" ht="18" customHeight="1">
      <c r="A601" s="1">
        <v>1</v>
      </c>
      <c r="B601" s="309" t="s">
        <v>172</v>
      </c>
      <c r="C601" s="310" t="s">
        <v>187</v>
      </c>
      <c r="D601" s="567"/>
      <c r="E601" s="567" t="s">
        <v>951</v>
      </c>
      <c r="F601" s="445" t="s">
        <v>186</v>
      </c>
      <c r="G601" s="691">
        <v>11301324</v>
      </c>
      <c r="H601" s="221"/>
      <c r="I601" s="73"/>
      <c r="J601" s="73"/>
      <c r="K601" s="73"/>
      <c r="L601" s="73"/>
      <c r="M601" s="73"/>
      <c r="N601" s="73"/>
      <c r="O601" s="73"/>
      <c r="P601" s="73"/>
      <c r="Q601" s="73"/>
      <c r="R601" s="73"/>
      <c r="S601" s="73"/>
      <c r="T601" s="73"/>
      <c r="U601" s="73"/>
      <c r="V601" s="222"/>
      <c r="W601" s="193"/>
      <c r="X601" s="74"/>
      <c r="Y601" s="74"/>
      <c r="Z601" s="74"/>
      <c r="AA601" s="74"/>
      <c r="AB601" s="194"/>
      <c r="AC601" s="323">
        <f t="shared" si="439"/>
        <v>102</v>
      </c>
      <c r="AD601" s="64"/>
      <c r="AE601" s="64"/>
      <c r="AF601" s="64"/>
      <c r="AG601" s="64">
        <v>102</v>
      </c>
      <c r="AH601" s="64"/>
      <c r="AI601" s="80"/>
      <c r="AJ601" s="80"/>
      <c r="AK601" s="166">
        <f t="shared" si="440"/>
        <v>0</v>
      </c>
      <c r="AL601" s="80"/>
      <c r="AM601" s="186"/>
      <c r="AN601" s="725"/>
      <c r="AO601" s="15"/>
      <c r="AP601" s="25"/>
      <c r="AQ601" s="683"/>
      <c r="AT601" s="1"/>
    </row>
    <row r="602" spans="1:46" s="44" customFormat="1" ht="18.600000000000001" customHeight="1">
      <c r="A602" s="1">
        <v>2</v>
      </c>
      <c r="B602" s="337" t="str">
        <f t="shared" ref="B602:B603" si="449">B601</f>
        <v>区西北部</v>
      </c>
      <c r="C602" s="437" t="str">
        <f t="shared" ref="C602:C603" si="450">C601</f>
        <v>北区</v>
      </c>
      <c r="D602" s="297"/>
      <c r="E602" s="573"/>
      <c r="F602" s="361" t="s">
        <v>186</v>
      </c>
      <c r="G602" s="690"/>
      <c r="H602" s="109"/>
      <c r="I602" s="82"/>
      <c r="J602" s="82"/>
      <c r="K602" s="82"/>
      <c r="L602" s="82"/>
      <c r="M602" s="82"/>
      <c r="N602" s="82"/>
      <c r="O602" s="82"/>
      <c r="P602" s="82"/>
      <c r="Q602" s="82"/>
      <c r="R602" s="82"/>
      <c r="S602" s="82"/>
      <c r="T602" s="82"/>
      <c r="U602" s="82" t="s">
        <v>629</v>
      </c>
      <c r="V602" s="102"/>
      <c r="W602" s="146">
        <f>SUM(X602:AB602)</f>
        <v>144</v>
      </c>
      <c r="X602" s="145">
        <v>102</v>
      </c>
      <c r="Y602" s="145">
        <v>42</v>
      </c>
      <c r="Z602" s="69"/>
      <c r="AA602" s="69"/>
      <c r="AB602" s="207"/>
      <c r="AC602" s="324">
        <f t="shared" si="439"/>
        <v>102</v>
      </c>
      <c r="AD602" s="519"/>
      <c r="AE602" s="519"/>
      <c r="AF602" s="519"/>
      <c r="AG602" s="519">
        <v>102</v>
      </c>
      <c r="AH602" s="519"/>
      <c r="AI602" s="519"/>
      <c r="AJ602" s="601"/>
      <c r="AK602" s="160">
        <f t="shared" si="440"/>
        <v>0</v>
      </c>
      <c r="AL602" s="79" t="s">
        <v>3</v>
      </c>
      <c r="AM602" s="158" t="s">
        <v>3</v>
      </c>
      <c r="AN602" s="718"/>
      <c r="AO602" s="643"/>
      <c r="AP602" s="663"/>
      <c r="AQ602" s="683"/>
      <c r="AT602" s="1"/>
    </row>
    <row r="603" spans="1:46" s="44" customFormat="1" ht="18" customHeight="1" thickBot="1">
      <c r="A603" s="1">
        <v>3</v>
      </c>
      <c r="B603" s="337" t="str">
        <f t="shared" si="449"/>
        <v>区西北部</v>
      </c>
      <c r="C603" s="437" t="str">
        <f t="shared" si="450"/>
        <v>北区</v>
      </c>
      <c r="D603" s="305"/>
      <c r="E603" s="632"/>
      <c r="F603" s="337" t="s">
        <v>186</v>
      </c>
      <c r="G603" s="689"/>
      <c r="H603" s="121"/>
      <c r="I603" s="71"/>
      <c r="J603" s="71"/>
      <c r="K603" s="71"/>
      <c r="L603" s="71"/>
      <c r="M603" s="71" t="s">
        <v>1055</v>
      </c>
      <c r="N603" s="71" t="s">
        <v>989</v>
      </c>
      <c r="O603" s="71"/>
      <c r="P603" s="71"/>
      <c r="Q603" s="71"/>
      <c r="R603" s="71"/>
      <c r="S603" s="71"/>
      <c r="T603" s="71"/>
      <c r="U603" s="37" t="s">
        <v>629</v>
      </c>
      <c r="V603" s="123"/>
      <c r="W603" s="208"/>
      <c r="X603" s="75"/>
      <c r="Y603" s="75"/>
      <c r="Z603" s="76"/>
      <c r="AA603" s="76"/>
      <c r="AB603" s="209"/>
      <c r="AC603" s="325">
        <f t="shared" si="439"/>
        <v>102</v>
      </c>
      <c r="AD603" s="520"/>
      <c r="AE603" s="520">
        <v>15</v>
      </c>
      <c r="AF603" s="520">
        <v>8</v>
      </c>
      <c r="AG603" s="520">
        <v>79</v>
      </c>
      <c r="AH603" s="520" t="s">
        <v>3</v>
      </c>
      <c r="AI603" s="520" t="s">
        <v>3</v>
      </c>
      <c r="AJ603" s="520" t="s">
        <v>3</v>
      </c>
      <c r="AK603" s="161">
        <f t="shared" si="440"/>
        <v>0</v>
      </c>
      <c r="AL603" s="81"/>
      <c r="AM603" s="187"/>
      <c r="AN603" s="719"/>
      <c r="AO603" s="643"/>
      <c r="AP603" s="663"/>
      <c r="AQ603" s="683"/>
      <c r="AT603" s="1"/>
    </row>
    <row r="604" spans="1:46" s="44" customFormat="1" ht="18.600000000000001" customHeight="1">
      <c r="A604" s="1">
        <v>1</v>
      </c>
      <c r="B604" s="309" t="s">
        <v>172</v>
      </c>
      <c r="C604" s="310" t="s">
        <v>187</v>
      </c>
      <c r="D604" s="567"/>
      <c r="E604" s="567" t="s">
        <v>788</v>
      </c>
      <c r="F604" s="445" t="s">
        <v>188</v>
      </c>
      <c r="G604" s="691">
        <v>11301325</v>
      </c>
      <c r="H604" s="221"/>
      <c r="I604" s="73"/>
      <c r="J604" s="73"/>
      <c r="K604" s="73"/>
      <c r="L604" s="73"/>
      <c r="M604" s="73"/>
      <c r="N604" s="73"/>
      <c r="O604" s="73"/>
      <c r="P604" s="73"/>
      <c r="Q604" s="73"/>
      <c r="R604" s="73"/>
      <c r="S604" s="73"/>
      <c r="T604" s="73"/>
      <c r="U604" s="73"/>
      <c r="V604" s="222"/>
      <c r="W604" s="193"/>
      <c r="X604" s="74"/>
      <c r="Y604" s="74"/>
      <c r="Z604" s="74"/>
      <c r="AA604" s="74"/>
      <c r="AB604" s="194"/>
      <c r="AC604" s="323">
        <f>SUM(AD604:AJ604)</f>
        <v>38</v>
      </c>
      <c r="AD604" s="64"/>
      <c r="AE604" s="64">
        <v>38</v>
      </c>
      <c r="AF604" s="64"/>
      <c r="AG604" s="64"/>
      <c r="AH604" s="64"/>
      <c r="AI604" s="80"/>
      <c r="AJ604" s="80"/>
      <c r="AK604" s="166">
        <v>0</v>
      </c>
      <c r="AL604" s="80"/>
      <c r="AM604" s="186"/>
      <c r="AN604" s="725"/>
      <c r="AO604" s="15"/>
      <c r="AP604" s="25"/>
      <c r="AQ604" s="683"/>
      <c r="AT604" s="1"/>
    </row>
    <row r="605" spans="1:46" s="44" customFormat="1" ht="18" customHeight="1">
      <c r="A605" s="1">
        <v>2</v>
      </c>
      <c r="B605" s="337" t="str">
        <f t="shared" ref="B605:B606" si="451">B604</f>
        <v>区西北部</v>
      </c>
      <c r="C605" s="437" t="str">
        <f t="shared" ref="C605:C606" si="452">C604</f>
        <v>北区</v>
      </c>
      <c r="D605" s="297"/>
      <c r="E605" s="573"/>
      <c r="F605" s="361" t="s">
        <v>188</v>
      </c>
      <c r="G605" s="690"/>
      <c r="H605" s="109"/>
      <c r="I605" s="82"/>
      <c r="J605" s="82"/>
      <c r="K605" s="82"/>
      <c r="L605" s="82"/>
      <c r="M605" s="82"/>
      <c r="N605" s="82"/>
      <c r="O605" s="82"/>
      <c r="P605" s="82"/>
      <c r="Q605" s="82"/>
      <c r="R605" s="82"/>
      <c r="S605" s="82"/>
      <c r="T605" s="82"/>
      <c r="U605" s="82"/>
      <c r="V605" s="102"/>
      <c r="W605" s="146">
        <f>SUM(X605:AB605)</f>
        <v>38</v>
      </c>
      <c r="X605" s="145">
        <v>38</v>
      </c>
      <c r="Y605" s="145"/>
      <c r="Z605" s="69"/>
      <c r="AA605" s="69"/>
      <c r="AB605" s="207"/>
      <c r="AC605" s="752">
        <f t="shared" ref="AC605:AC606" si="453">SUM(AD605:AJ605)</f>
        <v>38</v>
      </c>
      <c r="AD605" s="519"/>
      <c r="AE605" s="519">
        <v>38</v>
      </c>
      <c r="AF605" s="519"/>
      <c r="AG605" s="519"/>
      <c r="AH605" s="519"/>
      <c r="AI605" s="519"/>
      <c r="AJ605" s="601"/>
      <c r="AK605" s="160">
        <v>0</v>
      </c>
      <c r="AL605" s="79" t="s">
        <v>3</v>
      </c>
      <c r="AM605" s="158" t="s">
        <v>3</v>
      </c>
      <c r="AN605" s="718"/>
      <c r="AO605" s="643"/>
      <c r="AP605" s="663"/>
      <c r="AQ605" s="683"/>
      <c r="AT605" s="1"/>
    </row>
    <row r="606" spans="1:46" s="44" customFormat="1" ht="18.600000000000001" customHeight="1" thickBot="1">
      <c r="A606" s="1">
        <v>3</v>
      </c>
      <c r="B606" s="337" t="str">
        <f t="shared" si="451"/>
        <v>区西北部</v>
      </c>
      <c r="C606" s="437" t="str">
        <f t="shared" si="452"/>
        <v>北区</v>
      </c>
      <c r="D606" s="305"/>
      <c r="E606" s="632"/>
      <c r="F606" s="337" t="s">
        <v>188</v>
      </c>
      <c r="G606" s="689"/>
      <c r="H606" s="121"/>
      <c r="I606" s="71"/>
      <c r="J606" s="71"/>
      <c r="K606" s="71"/>
      <c r="L606" s="71"/>
      <c r="M606" s="71"/>
      <c r="N606" s="71"/>
      <c r="O606" s="71"/>
      <c r="P606" s="71"/>
      <c r="Q606" s="71"/>
      <c r="R606" s="71"/>
      <c r="S606" s="71"/>
      <c r="T606" s="71"/>
      <c r="U606" s="71"/>
      <c r="V606" s="123"/>
      <c r="W606" s="208"/>
      <c r="X606" s="75"/>
      <c r="Y606" s="75"/>
      <c r="Z606" s="76"/>
      <c r="AA606" s="76"/>
      <c r="AB606" s="209"/>
      <c r="AC606" s="329">
        <f t="shared" si="453"/>
        <v>38</v>
      </c>
      <c r="AD606" s="520"/>
      <c r="AE606" s="520">
        <v>38</v>
      </c>
      <c r="AF606" s="520" t="s">
        <v>3</v>
      </c>
      <c r="AG606" s="520" t="s">
        <v>3</v>
      </c>
      <c r="AH606" s="520" t="s">
        <v>3</v>
      </c>
      <c r="AI606" s="520" t="s">
        <v>3</v>
      </c>
      <c r="AJ606" s="520" t="s">
        <v>3</v>
      </c>
      <c r="AK606" s="161">
        <v>0</v>
      </c>
      <c r="AL606" s="81"/>
      <c r="AM606" s="187"/>
      <c r="AN606" s="719"/>
      <c r="AO606" s="643"/>
      <c r="AP606" s="663"/>
      <c r="AQ606" s="683"/>
      <c r="AT606" s="1"/>
    </row>
    <row r="607" spans="1:46" s="44" customFormat="1" ht="18" customHeight="1">
      <c r="A607" s="1">
        <v>1</v>
      </c>
      <c r="B607" s="309" t="s">
        <v>172</v>
      </c>
      <c r="C607" s="310" t="s">
        <v>187</v>
      </c>
      <c r="D607" s="567"/>
      <c r="E607" s="567"/>
      <c r="F607" s="445" t="s">
        <v>189</v>
      </c>
      <c r="G607" s="691">
        <v>11301326</v>
      </c>
      <c r="H607" s="221"/>
      <c r="I607" s="73"/>
      <c r="J607" s="73"/>
      <c r="K607" s="73"/>
      <c r="L607" s="73"/>
      <c r="M607" s="73"/>
      <c r="N607" s="73"/>
      <c r="O607" s="73"/>
      <c r="P607" s="73"/>
      <c r="Q607" s="73"/>
      <c r="R607" s="73"/>
      <c r="S607" s="73"/>
      <c r="T607" s="73"/>
      <c r="U607" s="73"/>
      <c r="V607" s="222"/>
      <c r="W607" s="193"/>
      <c r="X607" s="74"/>
      <c r="Y607" s="74"/>
      <c r="Z607" s="74"/>
      <c r="AA607" s="74"/>
      <c r="AB607" s="194"/>
      <c r="AC607" s="323">
        <f t="shared" si="439"/>
        <v>240</v>
      </c>
      <c r="AD607" s="64"/>
      <c r="AE607" s="64"/>
      <c r="AF607" s="64">
        <v>240</v>
      </c>
      <c r="AG607" s="64"/>
      <c r="AH607" s="64"/>
      <c r="AI607" s="80"/>
      <c r="AJ607" s="80"/>
      <c r="AK607" s="166">
        <f t="shared" si="440"/>
        <v>0</v>
      </c>
      <c r="AL607" s="80"/>
      <c r="AM607" s="186"/>
      <c r="AN607" s="725"/>
      <c r="AO607" s="15"/>
      <c r="AP607" s="25"/>
      <c r="AQ607" s="683"/>
      <c r="AT607" s="1"/>
    </row>
    <row r="608" spans="1:46" s="44" customFormat="1" ht="18.600000000000001" customHeight="1">
      <c r="A608" s="1">
        <v>2</v>
      </c>
      <c r="B608" s="337" t="str">
        <f t="shared" ref="B608:B609" si="454">B607</f>
        <v>区西北部</v>
      </c>
      <c r="C608" s="437" t="str">
        <f t="shared" ref="C608:C609" si="455">C607</f>
        <v>北区</v>
      </c>
      <c r="D608" s="297"/>
      <c r="E608" s="573"/>
      <c r="F608" s="361" t="s">
        <v>189</v>
      </c>
      <c r="G608" s="690"/>
      <c r="H608" s="109"/>
      <c r="I608" s="82"/>
      <c r="J608" s="82"/>
      <c r="K608" s="82"/>
      <c r="L608" s="82"/>
      <c r="M608" s="82"/>
      <c r="N608" s="82"/>
      <c r="O608" s="82"/>
      <c r="P608" s="82"/>
      <c r="Q608" s="82"/>
      <c r="R608" s="82"/>
      <c r="S608" s="82"/>
      <c r="T608" s="82"/>
      <c r="U608" s="82"/>
      <c r="V608" s="102"/>
      <c r="W608" s="146">
        <f>SUM(X608:AB608)</f>
        <v>240</v>
      </c>
      <c r="X608" s="145"/>
      <c r="Y608" s="145">
        <v>240</v>
      </c>
      <c r="Z608" s="69"/>
      <c r="AA608" s="69"/>
      <c r="AB608" s="207"/>
      <c r="AC608" s="324">
        <f t="shared" si="439"/>
        <v>240</v>
      </c>
      <c r="AD608" s="519"/>
      <c r="AE608" s="519"/>
      <c r="AF608" s="519">
        <v>240</v>
      </c>
      <c r="AG608" s="519"/>
      <c r="AH608" s="519"/>
      <c r="AI608" s="519"/>
      <c r="AJ608" s="601"/>
      <c r="AK608" s="160">
        <f t="shared" si="440"/>
        <v>0</v>
      </c>
      <c r="AL608" s="79" t="s">
        <v>3</v>
      </c>
      <c r="AM608" s="158" t="s">
        <v>3</v>
      </c>
      <c r="AN608" s="718"/>
      <c r="AO608" s="643"/>
      <c r="AP608" s="663"/>
      <c r="AQ608" s="683"/>
      <c r="AT608" s="1"/>
    </row>
    <row r="609" spans="1:46" s="44" customFormat="1" ht="18" customHeight="1" thickBot="1">
      <c r="A609" s="1">
        <v>3</v>
      </c>
      <c r="B609" s="337" t="str">
        <f t="shared" si="454"/>
        <v>区西北部</v>
      </c>
      <c r="C609" s="437" t="str">
        <f t="shared" si="455"/>
        <v>北区</v>
      </c>
      <c r="D609" s="305"/>
      <c r="E609" s="632"/>
      <c r="F609" s="337" t="s">
        <v>189</v>
      </c>
      <c r="G609" s="689"/>
      <c r="H609" s="121"/>
      <c r="I609" s="71"/>
      <c r="J609" s="71"/>
      <c r="K609" s="71"/>
      <c r="L609" s="71"/>
      <c r="M609" s="71"/>
      <c r="N609" s="71"/>
      <c r="O609" s="71"/>
      <c r="P609" s="71"/>
      <c r="Q609" s="71"/>
      <c r="R609" s="71"/>
      <c r="S609" s="71"/>
      <c r="T609" s="71"/>
      <c r="U609" s="71"/>
      <c r="V609" s="123"/>
      <c r="W609" s="208"/>
      <c r="X609" s="75"/>
      <c r="Y609" s="75"/>
      <c r="Z609" s="76"/>
      <c r="AA609" s="76"/>
      <c r="AB609" s="209"/>
      <c r="AC609" s="325">
        <f t="shared" si="439"/>
        <v>240</v>
      </c>
      <c r="AD609" s="520"/>
      <c r="AE609" s="520" t="s">
        <v>3</v>
      </c>
      <c r="AF609" s="520">
        <v>240</v>
      </c>
      <c r="AG609" s="520" t="s">
        <v>3</v>
      </c>
      <c r="AH609" s="520" t="s">
        <v>3</v>
      </c>
      <c r="AI609" s="520" t="s">
        <v>3</v>
      </c>
      <c r="AJ609" s="520" t="s">
        <v>3</v>
      </c>
      <c r="AK609" s="161">
        <f t="shared" si="440"/>
        <v>0</v>
      </c>
      <c r="AL609" s="81"/>
      <c r="AM609" s="187"/>
      <c r="AN609" s="719"/>
      <c r="AO609" s="643"/>
      <c r="AP609" s="663"/>
      <c r="AQ609" s="683"/>
      <c r="AT609" s="1"/>
    </row>
    <row r="610" spans="1:46" s="44" customFormat="1" ht="18.600000000000001" customHeight="1">
      <c r="A610" s="1">
        <v>1</v>
      </c>
      <c r="B610" s="309" t="s">
        <v>172</v>
      </c>
      <c r="C610" s="310" t="s">
        <v>187</v>
      </c>
      <c r="D610" s="567"/>
      <c r="E610" s="567" t="s">
        <v>790</v>
      </c>
      <c r="F610" s="445" t="s">
        <v>190</v>
      </c>
      <c r="G610" s="691" t="s">
        <v>876</v>
      </c>
      <c r="H610" s="221"/>
      <c r="I610" s="73"/>
      <c r="J610" s="73"/>
      <c r="K610" s="73"/>
      <c r="L610" s="73"/>
      <c r="M610" s="73"/>
      <c r="N610" s="73"/>
      <c r="O610" s="73"/>
      <c r="P610" s="73"/>
      <c r="Q610" s="73"/>
      <c r="R610" s="73"/>
      <c r="S610" s="73"/>
      <c r="T610" s="73"/>
      <c r="U610" s="73"/>
      <c r="V610" s="222"/>
      <c r="W610" s="193"/>
      <c r="X610" s="74"/>
      <c r="Y610" s="74"/>
      <c r="Z610" s="74"/>
      <c r="AA610" s="74"/>
      <c r="AB610" s="194"/>
      <c r="AC610" s="323">
        <f t="shared" si="439"/>
        <v>59</v>
      </c>
      <c r="AD610" s="64"/>
      <c r="AE610" s="64"/>
      <c r="AF610" s="64"/>
      <c r="AG610" s="64">
        <v>59</v>
      </c>
      <c r="AH610" s="64"/>
      <c r="AI610" s="80"/>
      <c r="AJ610" s="80"/>
      <c r="AK610" s="166">
        <f t="shared" si="440"/>
        <v>0</v>
      </c>
      <c r="AL610" s="80"/>
      <c r="AM610" s="186"/>
      <c r="AN610" s="725"/>
      <c r="AO610" s="15"/>
      <c r="AP610" s="25"/>
      <c r="AQ610" s="683"/>
      <c r="AT610" s="1"/>
    </row>
    <row r="611" spans="1:46" s="44" customFormat="1" ht="18" customHeight="1">
      <c r="A611" s="1">
        <v>2</v>
      </c>
      <c r="B611" s="337" t="str">
        <f t="shared" ref="B611:B612" si="456">B610</f>
        <v>区西北部</v>
      </c>
      <c r="C611" s="437" t="str">
        <f t="shared" ref="C611:C612" si="457">C610</f>
        <v>北区</v>
      </c>
      <c r="D611" s="297"/>
      <c r="E611" s="573"/>
      <c r="F611" s="361" t="s">
        <v>190</v>
      </c>
      <c r="G611" s="690"/>
      <c r="H611" s="109"/>
      <c r="I611" s="82"/>
      <c r="J611" s="82"/>
      <c r="K611" s="82"/>
      <c r="L611" s="82"/>
      <c r="M611" s="82"/>
      <c r="N611" s="82"/>
      <c r="O611" s="82"/>
      <c r="P611" s="82"/>
      <c r="Q611" s="82"/>
      <c r="R611" s="82"/>
      <c r="S611" s="82"/>
      <c r="T611" s="82"/>
      <c r="U611" s="82" t="s">
        <v>629</v>
      </c>
      <c r="V611" s="102"/>
      <c r="W611" s="146">
        <f>SUM(X611:AB611)</f>
        <v>59</v>
      </c>
      <c r="X611" s="145">
        <v>59</v>
      </c>
      <c r="Y611" s="145"/>
      <c r="Z611" s="69"/>
      <c r="AA611" s="69"/>
      <c r="AB611" s="207"/>
      <c r="AC611" s="324">
        <f t="shared" si="439"/>
        <v>59</v>
      </c>
      <c r="AD611" s="519"/>
      <c r="AE611" s="519"/>
      <c r="AF611" s="519"/>
      <c r="AG611" s="519">
        <v>59</v>
      </c>
      <c r="AH611" s="519"/>
      <c r="AI611" s="519"/>
      <c r="AJ611" s="601"/>
      <c r="AK611" s="160">
        <f t="shared" si="440"/>
        <v>0</v>
      </c>
      <c r="AL611" s="79" t="s">
        <v>3</v>
      </c>
      <c r="AM611" s="158" t="s">
        <v>3</v>
      </c>
      <c r="AN611" s="718"/>
      <c r="AO611" s="643"/>
      <c r="AP611" s="663"/>
      <c r="AQ611" s="683"/>
      <c r="AT611" s="1"/>
    </row>
    <row r="612" spans="1:46" s="44" customFormat="1" ht="18.600000000000001" customHeight="1" thickBot="1">
      <c r="A612" s="1">
        <v>3</v>
      </c>
      <c r="B612" s="337" t="str">
        <f t="shared" si="456"/>
        <v>区西北部</v>
      </c>
      <c r="C612" s="437" t="str">
        <f t="shared" si="457"/>
        <v>北区</v>
      </c>
      <c r="D612" s="305"/>
      <c r="E612" s="632"/>
      <c r="F612" s="337" t="s">
        <v>190</v>
      </c>
      <c r="G612" s="689"/>
      <c r="H612" s="121"/>
      <c r="I612" s="71"/>
      <c r="J612" s="71"/>
      <c r="K612" s="71"/>
      <c r="L612" s="71"/>
      <c r="M612" s="71"/>
      <c r="N612" s="71"/>
      <c r="O612" s="71"/>
      <c r="P612" s="71"/>
      <c r="Q612" s="71"/>
      <c r="R612" s="71"/>
      <c r="S612" s="71"/>
      <c r="T612" s="71"/>
      <c r="U612" s="37" t="s">
        <v>629</v>
      </c>
      <c r="V612" s="123"/>
      <c r="W612" s="208"/>
      <c r="X612" s="75"/>
      <c r="Y612" s="75"/>
      <c r="Z612" s="76"/>
      <c r="AA612" s="76"/>
      <c r="AB612" s="209"/>
      <c r="AC612" s="325">
        <f t="shared" si="439"/>
        <v>59</v>
      </c>
      <c r="AD612" s="520"/>
      <c r="AE612" s="520" t="s">
        <v>3</v>
      </c>
      <c r="AF612" s="520" t="s">
        <v>3</v>
      </c>
      <c r="AG612" s="520">
        <v>59</v>
      </c>
      <c r="AH612" s="520" t="s">
        <v>3</v>
      </c>
      <c r="AI612" s="520" t="s">
        <v>3</v>
      </c>
      <c r="AJ612" s="520" t="s">
        <v>3</v>
      </c>
      <c r="AK612" s="161">
        <f t="shared" si="440"/>
        <v>0</v>
      </c>
      <c r="AL612" s="81"/>
      <c r="AM612" s="187"/>
      <c r="AN612" s="719"/>
      <c r="AO612" s="643"/>
      <c r="AP612" s="663"/>
      <c r="AQ612" s="683"/>
      <c r="AT612" s="1"/>
    </row>
    <row r="613" spans="1:46" s="44" customFormat="1" ht="18" customHeight="1">
      <c r="A613" s="1">
        <v>1</v>
      </c>
      <c r="B613" s="309" t="s">
        <v>172</v>
      </c>
      <c r="C613" s="310" t="s">
        <v>187</v>
      </c>
      <c r="D613" s="567"/>
      <c r="E613" s="567" t="s">
        <v>919</v>
      </c>
      <c r="F613" s="445" t="s">
        <v>191</v>
      </c>
      <c r="G613" s="691">
        <v>11301328</v>
      </c>
      <c r="H613" s="221"/>
      <c r="I613" s="73"/>
      <c r="J613" s="73"/>
      <c r="K613" s="73"/>
      <c r="L613" s="73"/>
      <c r="M613" s="73"/>
      <c r="N613" s="73"/>
      <c r="O613" s="73"/>
      <c r="P613" s="73"/>
      <c r="Q613" s="73"/>
      <c r="R613" s="73"/>
      <c r="S613" s="73"/>
      <c r="T613" s="73"/>
      <c r="U613" s="73"/>
      <c r="V613" s="222"/>
      <c r="W613" s="193"/>
      <c r="X613" s="74"/>
      <c r="Y613" s="74"/>
      <c r="Z613" s="74"/>
      <c r="AA613" s="74"/>
      <c r="AB613" s="194"/>
      <c r="AC613" s="323">
        <f t="shared" si="439"/>
        <v>159</v>
      </c>
      <c r="AD613" s="64"/>
      <c r="AE613" s="64">
        <v>47</v>
      </c>
      <c r="AF613" s="64">
        <v>87</v>
      </c>
      <c r="AG613" s="64">
        <v>25</v>
      </c>
      <c r="AH613" s="64"/>
      <c r="AI613" s="80"/>
      <c r="AJ613" s="80"/>
      <c r="AK613" s="166">
        <f t="shared" si="440"/>
        <v>0</v>
      </c>
      <c r="AL613" s="80"/>
      <c r="AM613" s="186"/>
      <c r="AN613" s="725"/>
      <c r="AO613" s="15"/>
      <c r="AP613" s="25"/>
      <c r="AQ613" s="683"/>
      <c r="AT613" s="1"/>
    </row>
    <row r="614" spans="1:46" s="44" customFormat="1" ht="18.600000000000001" customHeight="1">
      <c r="A614" s="1">
        <v>2</v>
      </c>
      <c r="B614" s="337" t="str">
        <f t="shared" ref="B614:B615" si="458">B613</f>
        <v>区西北部</v>
      </c>
      <c r="C614" s="437" t="str">
        <f t="shared" ref="C614:C615" si="459">C613</f>
        <v>北区</v>
      </c>
      <c r="D614" s="297"/>
      <c r="E614" s="573"/>
      <c r="F614" s="361" t="s">
        <v>191</v>
      </c>
      <c r="G614" s="690"/>
      <c r="H614" s="109"/>
      <c r="I614" s="82"/>
      <c r="J614" s="82"/>
      <c r="K614" s="82"/>
      <c r="L614" s="82" t="s">
        <v>629</v>
      </c>
      <c r="M614" s="82" t="s">
        <v>629</v>
      </c>
      <c r="N614" s="82" t="s">
        <v>916</v>
      </c>
      <c r="O614" s="82"/>
      <c r="P614" s="82"/>
      <c r="Q614" s="82"/>
      <c r="R614" s="82"/>
      <c r="S614" s="82"/>
      <c r="T614" s="82"/>
      <c r="U614" s="82" t="s">
        <v>629</v>
      </c>
      <c r="V614" s="102"/>
      <c r="W614" s="146">
        <f>SUM(X614:AB614)</f>
        <v>159</v>
      </c>
      <c r="X614" s="145">
        <v>159</v>
      </c>
      <c r="Y614" s="145"/>
      <c r="Z614" s="69"/>
      <c r="AA614" s="69"/>
      <c r="AB614" s="207"/>
      <c r="AC614" s="324">
        <f t="shared" si="439"/>
        <v>159</v>
      </c>
      <c r="AD614" s="519"/>
      <c r="AE614" s="519">
        <v>47</v>
      </c>
      <c r="AF614" s="519">
        <v>87</v>
      </c>
      <c r="AG614" s="519">
        <v>25</v>
      </c>
      <c r="AH614" s="519"/>
      <c r="AI614" s="519"/>
      <c r="AJ614" s="601"/>
      <c r="AK614" s="160">
        <f>SUM(AL614:AM614)</f>
        <v>20</v>
      </c>
      <c r="AL614" s="79">
        <v>12</v>
      </c>
      <c r="AM614" s="158">
        <v>8</v>
      </c>
      <c r="AN614" s="718"/>
      <c r="AO614" s="643"/>
      <c r="AP614" s="663"/>
      <c r="AQ614" s="683"/>
      <c r="AT614" s="1"/>
    </row>
    <row r="615" spans="1:46" s="44" customFormat="1" ht="18" customHeight="1" thickBot="1">
      <c r="A615" s="1">
        <v>3</v>
      </c>
      <c r="B615" s="337" t="str">
        <f t="shared" si="458"/>
        <v>区西北部</v>
      </c>
      <c r="C615" s="437" t="str">
        <f t="shared" si="459"/>
        <v>北区</v>
      </c>
      <c r="D615" s="305"/>
      <c r="E615" s="632"/>
      <c r="F615" s="337" t="s">
        <v>191</v>
      </c>
      <c r="G615" s="689"/>
      <c r="H615" s="121"/>
      <c r="I615" s="71"/>
      <c r="J615" s="71"/>
      <c r="K615" s="71"/>
      <c r="L615" s="37" t="s">
        <v>629</v>
      </c>
      <c r="M615" s="37" t="s">
        <v>629</v>
      </c>
      <c r="N615" s="37" t="s">
        <v>916</v>
      </c>
      <c r="O615" s="37"/>
      <c r="P615" s="37"/>
      <c r="Q615" s="37"/>
      <c r="R615" s="37"/>
      <c r="S615" s="37"/>
      <c r="T615" s="37"/>
      <c r="U615" s="37" t="s">
        <v>629</v>
      </c>
      <c r="V615" s="123"/>
      <c r="W615" s="208"/>
      <c r="X615" s="75"/>
      <c r="Y615" s="75"/>
      <c r="Z615" s="76"/>
      <c r="AA615" s="76"/>
      <c r="AB615" s="209"/>
      <c r="AC615" s="325">
        <f t="shared" si="439"/>
        <v>159</v>
      </c>
      <c r="AD615" s="520"/>
      <c r="AE615" s="520">
        <v>47</v>
      </c>
      <c r="AF615" s="520">
        <v>87</v>
      </c>
      <c r="AG615" s="520">
        <v>25</v>
      </c>
      <c r="AH615" s="520" t="s">
        <v>3</v>
      </c>
      <c r="AI615" s="520" t="s">
        <v>3</v>
      </c>
      <c r="AJ615" s="520" t="s">
        <v>3</v>
      </c>
      <c r="AK615" s="161">
        <f t="shared" si="440"/>
        <v>0</v>
      </c>
      <c r="AL615" s="81"/>
      <c r="AM615" s="187"/>
      <c r="AN615" s="719"/>
      <c r="AO615" s="643"/>
      <c r="AP615" s="663"/>
      <c r="AQ615" s="683"/>
      <c r="AT615" s="1"/>
    </row>
    <row r="616" spans="1:46" s="44" customFormat="1" ht="18.600000000000001" customHeight="1">
      <c r="A616" s="1">
        <v>1</v>
      </c>
      <c r="B616" s="309" t="s">
        <v>172</v>
      </c>
      <c r="C616" s="310" t="s">
        <v>187</v>
      </c>
      <c r="D616" s="567"/>
      <c r="E616" s="567" t="s">
        <v>917</v>
      </c>
      <c r="F616" s="445" t="s">
        <v>192</v>
      </c>
      <c r="G616" s="691">
        <v>1311770783</v>
      </c>
      <c r="H616" s="221"/>
      <c r="I616" s="73"/>
      <c r="J616" s="73"/>
      <c r="K616" s="73"/>
      <c r="L616" s="73"/>
      <c r="M616" s="73"/>
      <c r="N616" s="73"/>
      <c r="O616" s="73"/>
      <c r="P616" s="73"/>
      <c r="Q616" s="73"/>
      <c r="R616" s="73"/>
      <c r="S616" s="73"/>
      <c r="T616" s="73"/>
      <c r="U616" s="73"/>
      <c r="V616" s="222"/>
      <c r="W616" s="193"/>
      <c r="X616" s="74"/>
      <c r="Y616" s="74"/>
      <c r="Z616" s="74"/>
      <c r="AA616" s="74"/>
      <c r="AB616" s="194"/>
      <c r="AC616" s="323">
        <f>SUM(AD616:AJ616)</f>
        <v>199</v>
      </c>
      <c r="AD616" s="64"/>
      <c r="AE616" s="64">
        <v>144</v>
      </c>
      <c r="AF616" s="64">
        <v>55</v>
      </c>
      <c r="AG616" s="64"/>
      <c r="AH616" s="64"/>
      <c r="AI616" s="80"/>
      <c r="AJ616" s="80"/>
      <c r="AK616" s="166">
        <f t="shared" si="440"/>
        <v>0</v>
      </c>
      <c r="AL616" s="80"/>
      <c r="AM616" s="186"/>
      <c r="AN616" s="725"/>
      <c r="AO616" s="15"/>
      <c r="AP616" s="25"/>
      <c r="AQ616" s="683"/>
      <c r="AT616" s="1"/>
    </row>
    <row r="617" spans="1:46" s="44" customFormat="1" ht="18" customHeight="1">
      <c r="A617" s="1">
        <v>2</v>
      </c>
      <c r="B617" s="337" t="str">
        <f t="shared" ref="B617:B618" si="460">B616</f>
        <v>区西北部</v>
      </c>
      <c r="C617" s="437" t="str">
        <f t="shared" ref="C617:C618" si="461">C616</f>
        <v>北区</v>
      </c>
      <c r="D617" s="297"/>
      <c r="E617" s="573"/>
      <c r="F617" s="361" t="s">
        <v>192</v>
      </c>
      <c r="G617" s="690"/>
      <c r="H617" s="109"/>
      <c r="I617" s="82"/>
      <c r="J617" s="82"/>
      <c r="K617" s="82"/>
      <c r="L617" s="82" t="s">
        <v>629</v>
      </c>
      <c r="M617" s="82" t="s">
        <v>629</v>
      </c>
      <c r="N617" s="82" t="s">
        <v>916</v>
      </c>
      <c r="O617" s="82"/>
      <c r="P617" s="82"/>
      <c r="Q617" s="82"/>
      <c r="R617" s="82"/>
      <c r="S617" s="82" t="s">
        <v>652</v>
      </c>
      <c r="T617" s="82"/>
      <c r="U617" s="82"/>
      <c r="V617" s="102"/>
      <c r="W617" s="146">
        <f>SUM(X617:AB617)</f>
        <v>199</v>
      </c>
      <c r="X617" s="145">
        <v>199</v>
      </c>
      <c r="Y617" s="145"/>
      <c r="Z617" s="69"/>
      <c r="AA617" s="69"/>
      <c r="AB617" s="207"/>
      <c r="AC617" s="752">
        <f t="shared" ref="AC617:AC618" si="462">SUM(AD617:AJ617)</f>
        <v>199</v>
      </c>
      <c r="AD617" s="519"/>
      <c r="AE617" s="519">
        <v>144</v>
      </c>
      <c r="AF617" s="519">
        <v>55</v>
      </c>
      <c r="AG617" s="519"/>
      <c r="AH617" s="519"/>
      <c r="AI617" s="519"/>
      <c r="AJ617" s="601"/>
      <c r="AK617" s="160">
        <v>45</v>
      </c>
      <c r="AL617" s="79">
        <v>45</v>
      </c>
      <c r="AM617" s="158" t="s">
        <v>3</v>
      </c>
      <c r="AN617" s="718"/>
      <c r="AO617" s="643"/>
      <c r="AP617" s="663"/>
      <c r="AQ617" s="683"/>
      <c r="AT617" s="1"/>
    </row>
    <row r="618" spans="1:46" s="44" customFormat="1" ht="18.600000000000001" customHeight="1" thickBot="1">
      <c r="A618" s="1">
        <v>3</v>
      </c>
      <c r="B618" s="337" t="str">
        <f t="shared" si="460"/>
        <v>区西北部</v>
      </c>
      <c r="C618" s="437" t="str">
        <f t="shared" si="461"/>
        <v>北区</v>
      </c>
      <c r="D618" s="305"/>
      <c r="E618" s="632"/>
      <c r="F618" s="337" t="s">
        <v>192</v>
      </c>
      <c r="G618" s="689"/>
      <c r="H618" s="121"/>
      <c r="I618" s="71"/>
      <c r="J618" s="71"/>
      <c r="K618" s="71"/>
      <c r="L618" s="37" t="s">
        <v>629</v>
      </c>
      <c r="M618" s="37" t="s">
        <v>629</v>
      </c>
      <c r="N618" s="37" t="s">
        <v>916</v>
      </c>
      <c r="O618" s="37"/>
      <c r="P618" s="37"/>
      <c r="Q618" s="37"/>
      <c r="R618" s="37"/>
      <c r="S618" s="37" t="s">
        <v>652</v>
      </c>
      <c r="T618" s="71"/>
      <c r="U618" s="71"/>
      <c r="V618" s="123"/>
      <c r="W618" s="208"/>
      <c r="X618" s="75"/>
      <c r="Y618" s="75"/>
      <c r="Z618" s="76"/>
      <c r="AA618" s="76"/>
      <c r="AB618" s="209"/>
      <c r="AC618" s="329">
        <f t="shared" si="462"/>
        <v>199</v>
      </c>
      <c r="AD618" s="520">
        <v>10</v>
      </c>
      <c r="AE618" s="520">
        <v>134</v>
      </c>
      <c r="AF618" s="520">
        <v>55</v>
      </c>
      <c r="AG618" s="520" t="s">
        <v>3</v>
      </c>
      <c r="AH618" s="520" t="s">
        <v>3</v>
      </c>
      <c r="AI618" s="520" t="s">
        <v>3</v>
      </c>
      <c r="AJ618" s="520" t="s">
        <v>3</v>
      </c>
      <c r="AK618" s="161">
        <f t="shared" si="440"/>
        <v>0</v>
      </c>
      <c r="AL618" s="81"/>
      <c r="AM618" s="187"/>
      <c r="AN618" s="719"/>
      <c r="AO618" s="643"/>
      <c r="AP618" s="663"/>
      <c r="AQ618" s="683"/>
      <c r="AT618" s="1"/>
    </row>
    <row r="619" spans="1:46" s="44" customFormat="1" ht="18" customHeight="1">
      <c r="A619" s="1">
        <v>1</v>
      </c>
      <c r="B619" s="309" t="s">
        <v>172</v>
      </c>
      <c r="C619" s="310" t="s">
        <v>187</v>
      </c>
      <c r="D619" s="567"/>
      <c r="E619" s="567" t="s">
        <v>950</v>
      </c>
      <c r="F619" s="734" t="s">
        <v>1191</v>
      </c>
      <c r="G619" s="691">
        <v>11301330</v>
      </c>
      <c r="H619" s="221"/>
      <c r="I619" s="73"/>
      <c r="J619" s="73"/>
      <c r="K619" s="73"/>
      <c r="L619" s="73"/>
      <c r="M619" s="73"/>
      <c r="N619" s="73"/>
      <c r="O619" s="73"/>
      <c r="P619" s="73"/>
      <c r="Q619" s="73"/>
      <c r="R619" s="73"/>
      <c r="S619" s="73"/>
      <c r="T619" s="73"/>
      <c r="U619" s="73"/>
      <c r="V619" s="222"/>
      <c r="W619" s="193"/>
      <c r="X619" s="74"/>
      <c r="Y619" s="74"/>
      <c r="Z619" s="74"/>
      <c r="AA619" s="74"/>
      <c r="AB619" s="194"/>
      <c r="AC619" s="323">
        <f t="shared" si="439"/>
        <v>99</v>
      </c>
      <c r="AD619" s="606"/>
      <c r="AE619" s="606">
        <v>39</v>
      </c>
      <c r="AF619" s="606"/>
      <c r="AG619" s="606">
        <v>60</v>
      </c>
      <c r="AH619" s="606"/>
      <c r="AI619" s="607"/>
      <c r="AJ619" s="607"/>
      <c r="AK619" s="166">
        <f t="shared" si="440"/>
        <v>0</v>
      </c>
      <c r="AL619" s="80"/>
      <c r="AM619" s="186"/>
      <c r="AN619" s="725" t="s">
        <v>1222</v>
      </c>
      <c r="AO619" s="15"/>
      <c r="AP619" s="25"/>
      <c r="AQ619" s="683"/>
      <c r="AR619" s="44">
        <v>1</v>
      </c>
      <c r="AT619" s="1"/>
    </row>
    <row r="620" spans="1:46" s="44" customFormat="1" ht="18.600000000000001" customHeight="1">
      <c r="A620" s="1">
        <v>2</v>
      </c>
      <c r="B620" s="337" t="str">
        <f t="shared" ref="B620:B621" si="463">B619</f>
        <v>区西北部</v>
      </c>
      <c r="C620" s="437" t="str">
        <f t="shared" ref="C620:C621" si="464">C619</f>
        <v>北区</v>
      </c>
      <c r="D620" s="297"/>
      <c r="E620" s="573"/>
      <c r="F620" s="361" t="s">
        <v>193</v>
      </c>
      <c r="G620" s="690"/>
      <c r="H620" s="109"/>
      <c r="I620" s="82"/>
      <c r="J620" s="82"/>
      <c r="K620" s="82"/>
      <c r="L620" s="82"/>
      <c r="M620" s="82"/>
      <c r="N620" s="82"/>
      <c r="O620" s="82"/>
      <c r="P620" s="82"/>
      <c r="Q620" s="82"/>
      <c r="R620" s="82"/>
      <c r="S620" s="82"/>
      <c r="T620" s="82"/>
      <c r="U620" s="82"/>
      <c r="V620" s="102"/>
      <c r="W620" s="146">
        <f>SUM(X620:AB620)</f>
        <v>99</v>
      </c>
      <c r="X620" s="145">
        <v>39</v>
      </c>
      <c r="Y620" s="145">
        <v>60</v>
      </c>
      <c r="Z620" s="69"/>
      <c r="AA620" s="69"/>
      <c r="AB620" s="207"/>
      <c r="AC620" s="324">
        <f t="shared" si="439"/>
        <v>99</v>
      </c>
      <c r="AD620" s="519"/>
      <c r="AE620" s="519">
        <v>39</v>
      </c>
      <c r="AF620" s="519"/>
      <c r="AG620" s="519">
        <v>60</v>
      </c>
      <c r="AH620" s="519"/>
      <c r="AI620" s="519"/>
      <c r="AJ620" s="601"/>
      <c r="AK620" s="160">
        <f t="shared" si="440"/>
        <v>0</v>
      </c>
      <c r="AL620" s="79" t="s">
        <v>3</v>
      </c>
      <c r="AM620" s="158" t="s">
        <v>3</v>
      </c>
      <c r="AN620" s="718"/>
      <c r="AO620" s="643"/>
      <c r="AP620" s="663"/>
      <c r="AQ620" s="683"/>
      <c r="AT620" s="1"/>
    </row>
    <row r="621" spans="1:46" s="44" customFormat="1" ht="18" customHeight="1" thickBot="1">
      <c r="A621" s="1">
        <v>3</v>
      </c>
      <c r="B621" s="337" t="str">
        <f t="shared" si="463"/>
        <v>区西北部</v>
      </c>
      <c r="C621" s="437" t="str">
        <f t="shared" si="464"/>
        <v>北区</v>
      </c>
      <c r="D621" s="305"/>
      <c r="E621" s="632"/>
      <c r="F621" s="337" t="s">
        <v>193</v>
      </c>
      <c r="G621" s="689"/>
      <c r="H621" s="121"/>
      <c r="I621" s="71"/>
      <c r="J621" s="71"/>
      <c r="K621" s="71"/>
      <c r="L621" s="71"/>
      <c r="M621" s="71"/>
      <c r="N621" s="71"/>
      <c r="O621" s="71"/>
      <c r="P621" s="71"/>
      <c r="Q621" s="71"/>
      <c r="R621" s="71"/>
      <c r="S621" s="71"/>
      <c r="T621" s="71"/>
      <c r="U621" s="71"/>
      <c r="V621" s="123"/>
      <c r="W621" s="208"/>
      <c r="X621" s="75"/>
      <c r="Y621" s="75"/>
      <c r="Z621" s="76"/>
      <c r="AA621" s="76"/>
      <c r="AB621" s="209"/>
      <c r="AC621" s="325">
        <f t="shared" si="439"/>
        <v>99</v>
      </c>
      <c r="AD621" s="520"/>
      <c r="AE621" s="520">
        <v>39</v>
      </c>
      <c r="AF621" s="520" t="s">
        <v>3</v>
      </c>
      <c r="AG621" s="520">
        <v>60</v>
      </c>
      <c r="AH621" s="520" t="s">
        <v>3</v>
      </c>
      <c r="AI621" s="520" t="s">
        <v>3</v>
      </c>
      <c r="AJ621" s="520" t="s">
        <v>3</v>
      </c>
      <c r="AK621" s="161">
        <f t="shared" si="440"/>
        <v>0</v>
      </c>
      <c r="AL621" s="81"/>
      <c r="AM621" s="187"/>
      <c r="AN621" s="719"/>
      <c r="AO621" s="643"/>
      <c r="AP621" s="663"/>
      <c r="AQ621" s="683"/>
      <c r="AT621" s="1"/>
    </row>
    <row r="622" spans="1:46" s="44" customFormat="1" ht="18.600000000000001" customHeight="1">
      <c r="A622" s="1">
        <v>1</v>
      </c>
      <c r="B622" s="309" t="s">
        <v>172</v>
      </c>
      <c r="C622" s="310" t="s">
        <v>187</v>
      </c>
      <c r="D622" s="567"/>
      <c r="E622" s="567" t="s">
        <v>950</v>
      </c>
      <c r="F622" s="445" t="s">
        <v>194</v>
      </c>
      <c r="G622" s="691">
        <v>11301331</v>
      </c>
      <c r="H622" s="221"/>
      <c r="I622" s="73"/>
      <c r="J622" s="73"/>
      <c r="K622" s="73"/>
      <c r="L622" s="73"/>
      <c r="M622" s="73"/>
      <c r="N622" s="73"/>
      <c r="O622" s="73"/>
      <c r="P622" s="73"/>
      <c r="Q622" s="73"/>
      <c r="R622" s="73"/>
      <c r="S622" s="73"/>
      <c r="T622" s="73"/>
      <c r="U622" s="73"/>
      <c r="V622" s="222"/>
      <c r="W622" s="193"/>
      <c r="X622" s="74"/>
      <c r="Y622" s="74"/>
      <c r="Z622" s="74"/>
      <c r="AA622" s="74"/>
      <c r="AB622" s="194"/>
      <c r="AC622" s="323">
        <f t="shared" si="439"/>
        <v>140</v>
      </c>
      <c r="AD622" s="64"/>
      <c r="AE622" s="64">
        <v>38</v>
      </c>
      <c r="AF622" s="64">
        <v>82</v>
      </c>
      <c r="AG622" s="64">
        <v>20</v>
      </c>
      <c r="AH622" s="64"/>
      <c r="AI622" s="80"/>
      <c r="AJ622" s="80"/>
      <c r="AK622" s="166">
        <f t="shared" si="440"/>
        <v>0</v>
      </c>
      <c r="AL622" s="80"/>
      <c r="AM622" s="186"/>
      <c r="AN622" s="725"/>
      <c r="AO622" s="15"/>
      <c r="AP622" s="25"/>
      <c r="AQ622" s="683"/>
      <c r="AT622" s="1"/>
    </row>
    <row r="623" spans="1:46" s="44" customFormat="1" ht="18" customHeight="1">
      <c r="A623" s="1">
        <v>2</v>
      </c>
      <c r="B623" s="337" t="str">
        <f t="shared" ref="B623:B624" si="465">B622</f>
        <v>区西北部</v>
      </c>
      <c r="C623" s="437" t="str">
        <f t="shared" ref="C623:C624" si="466">C622</f>
        <v>北区</v>
      </c>
      <c r="D623" s="297"/>
      <c r="E623" s="573"/>
      <c r="F623" s="361" t="s">
        <v>194</v>
      </c>
      <c r="G623" s="690"/>
      <c r="H623" s="109"/>
      <c r="I623" s="82"/>
      <c r="J623" s="82"/>
      <c r="K623" s="82"/>
      <c r="L623" s="82"/>
      <c r="M623" s="82" t="s">
        <v>629</v>
      </c>
      <c r="N623" s="82" t="s">
        <v>630</v>
      </c>
      <c r="O623" s="82"/>
      <c r="P623" s="82"/>
      <c r="Q623" s="82"/>
      <c r="R623" s="82"/>
      <c r="S623" s="82"/>
      <c r="T623" s="82"/>
      <c r="U623" s="82"/>
      <c r="V623" s="102"/>
      <c r="W623" s="146">
        <f>SUM(X623:AB623)</f>
        <v>140</v>
      </c>
      <c r="X623" s="145">
        <v>90</v>
      </c>
      <c r="Y623" s="145">
        <v>50</v>
      </c>
      <c r="Z623" s="69"/>
      <c r="AA623" s="69"/>
      <c r="AB623" s="207"/>
      <c r="AC623" s="324">
        <f t="shared" si="439"/>
        <v>140</v>
      </c>
      <c r="AD623" s="519"/>
      <c r="AE623" s="519">
        <v>38</v>
      </c>
      <c r="AF623" s="519">
        <v>82</v>
      </c>
      <c r="AG623" s="519">
        <v>20</v>
      </c>
      <c r="AH623" s="519"/>
      <c r="AI623" s="519"/>
      <c r="AJ623" s="601"/>
      <c r="AK623" s="160">
        <f t="shared" si="440"/>
        <v>0</v>
      </c>
      <c r="AL623" s="79" t="s">
        <v>3</v>
      </c>
      <c r="AM623" s="158" t="s">
        <v>3</v>
      </c>
      <c r="AN623" s="718"/>
      <c r="AO623" s="643"/>
      <c r="AP623" s="663"/>
      <c r="AQ623" s="683"/>
      <c r="AT623" s="1"/>
    </row>
    <row r="624" spans="1:46" s="44" customFormat="1" ht="18.600000000000001" customHeight="1" thickBot="1">
      <c r="A624" s="1">
        <v>3</v>
      </c>
      <c r="B624" s="337" t="str">
        <f t="shared" si="465"/>
        <v>区西北部</v>
      </c>
      <c r="C624" s="437" t="str">
        <f t="shared" si="466"/>
        <v>北区</v>
      </c>
      <c r="D624" s="305"/>
      <c r="E624" s="632"/>
      <c r="F624" s="337" t="s">
        <v>194</v>
      </c>
      <c r="G624" s="689"/>
      <c r="H624" s="121"/>
      <c r="I624" s="71"/>
      <c r="J624" s="71"/>
      <c r="K624" s="71"/>
      <c r="L624" s="71"/>
      <c r="M624" s="37" t="s">
        <v>629</v>
      </c>
      <c r="N624" s="37" t="s">
        <v>630</v>
      </c>
      <c r="O624" s="71"/>
      <c r="P624" s="71"/>
      <c r="Q624" s="71"/>
      <c r="R624" s="71"/>
      <c r="S624" s="71"/>
      <c r="T624" s="71"/>
      <c r="U624" s="71"/>
      <c r="V624" s="123"/>
      <c r="W624" s="208"/>
      <c r="X624" s="75"/>
      <c r="Y624" s="75"/>
      <c r="Z624" s="76"/>
      <c r="AA624" s="76"/>
      <c r="AB624" s="209"/>
      <c r="AC624" s="325">
        <f t="shared" si="439"/>
        <v>140</v>
      </c>
      <c r="AD624" s="520"/>
      <c r="AE624" s="520">
        <v>38</v>
      </c>
      <c r="AF624" s="520">
        <v>82</v>
      </c>
      <c r="AG624" s="520">
        <v>20</v>
      </c>
      <c r="AH624" s="520" t="s">
        <v>3</v>
      </c>
      <c r="AI624" s="520" t="s">
        <v>3</v>
      </c>
      <c r="AJ624" s="520" t="s">
        <v>3</v>
      </c>
      <c r="AK624" s="161">
        <f t="shared" si="440"/>
        <v>0</v>
      </c>
      <c r="AL624" s="81"/>
      <c r="AM624" s="187"/>
      <c r="AN624" s="719"/>
      <c r="AO624" s="643"/>
      <c r="AP624" s="663"/>
      <c r="AQ624" s="683"/>
      <c r="AT624" s="1"/>
    </row>
    <row r="625" spans="1:46" s="44" customFormat="1" ht="18" customHeight="1">
      <c r="A625" s="1">
        <v>1</v>
      </c>
      <c r="B625" s="309" t="s">
        <v>172</v>
      </c>
      <c r="C625" s="310" t="s">
        <v>187</v>
      </c>
      <c r="D625" s="567"/>
      <c r="E625" s="567"/>
      <c r="F625" s="368" t="s">
        <v>195</v>
      </c>
      <c r="G625" s="691"/>
      <c r="H625" s="221"/>
      <c r="I625" s="73"/>
      <c r="J625" s="73"/>
      <c r="K625" s="73"/>
      <c r="L625" s="73"/>
      <c r="M625" s="73"/>
      <c r="N625" s="73"/>
      <c r="O625" s="73"/>
      <c r="P625" s="73"/>
      <c r="Q625" s="73"/>
      <c r="R625" s="73"/>
      <c r="S625" s="73"/>
      <c r="T625" s="73"/>
      <c r="U625" s="73"/>
      <c r="V625" s="222"/>
      <c r="W625" s="193"/>
      <c r="X625" s="74"/>
      <c r="Y625" s="74"/>
      <c r="Z625" s="74"/>
      <c r="AA625" s="74"/>
      <c r="AB625" s="194"/>
      <c r="AC625" s="323">
        <f t="shared" si="439"/>
        <v>0</v>
      </c>
      <c r="AD625" s="606"/>
      <c r="AE625" s="606"/>
      <c r="AF625" s="606"/>
      <c r="AG625" s="606"/>
      <c r="AH625" s="606"/>
      <c r="AI625" s="607"/>
      <c r="AJ625" s="607"/>
      <c r="AK625" s="166">
        <f t="shared" si="440"/>
        <v>0</v>
      </c>
      <c r="AL625" s="80"/>
      <c r="AM625" s="186"/>
      <c r="AN625" s="725"/>
      <c r="AO625" s="15"/>
      <c r="AP625" s="25"/>
      <c r="AQ625" s="683"/>
      <c r="AT625" s="1"/>
    </row>
    <row r="626" spans="1:46" s="44" customFormat="1" ht="18.600000000000001" customHeight="1">
      <c r="A626" s="1">
        <v>2</v>
      </c>
      <c r="B626" s="337" t="str">
        <f t="shared" ref="B626:B627" si="467">B625</f>
        <v>区西北部</v>
      </c>
      <c r="C626" s="437" t="str">
        <f t="shared" ref="C626:C627" si="468">C625</f>
        <v>北区</v>
      </c>
      <c r="D626" s="297"/>
      <c r="E626" s="573"/>
      <c r="F626" s="361" t="s">
        <v>195</v>
      </c>
      <c r="G626" s="690"/>
      <c r="H626" s="109"/>
      <c r="I626" s="82"/>
      <c r="J626" s="82"/>
      <c r="K626" s="82"/>
      <c r="L626" s="82"/>
      <c r="M626" s="82" t="s">
        <v>629</v>
      </c>
      <c r="N626" s="82"/>
      <c r="O626" s="82"/>
      <c r="P626" s="82"/>
      <c r="Q626" s="82"/>
      <c r="R626" s="82"/>
      <c r="S626" s="82"/>
      <c r="T626" s="82"/>
      <c r="U626" s="82" t="s">
        <v>629</v>
      </c>
      <c r="V626" s="102"/>
      <c r="W626" s="146">
        <f>SUM(X626:AB626)</f>
        <v>112</v>
      </c>
      <c r="X626" s="145">
        <v>112</v>
      </c>
      <c r="Y626" s="145"/>
      <c r="Z626" s="69"/>
      <c r="AA626" s="69"/>
      <c r="AB626" s="207"/>
      <c r="AC626" s="324">
        <f t="shared" si="439"/>
        <v>0</v>
      </c>
      <c r="AD626" s="519"/>
      <c r="AE626" s="519"/>
      <c r="AF626" s="519"/>
      <c r="AG626" s="519"/>
      <c r="AH626" s="519"/>
      <c r="AI626" s="519"/>
      <c r="AJ626" s="601"/>
      <c r="AK626" s="160">
        <f t="shared" si="440"/>
        <v>0</v>
      </c>
      <c r="AL626" s="79" t="s">
        <v>3</v>
      </c>
      <c r="AM626" s="158" t="s">
        <v>3</v>
      </c>
      <c r="AN626" s="718"/>
      <c r="AO626" s="643"/>
      <c r="AP626" s="663"/>
      <c r="AQ626" s="683"/>
      <c r="AT626" s="1"/>
    </row>
    <row r="627" spans="1:46" s="44" customFormat="1" ht="18" customHeight="1" thickBot="1">
      <c r="A627" s="1">
        <v>3</v>
      </c>
      <c r="B627" s="337" t="str">
        <f t="shared" si="467"/>
        <v>区西北部</v>
      </c>
      <c r="C627" s="437" t="str">
        <f t="shared" si="468"/>
        <v>北区</v>
      </c>
      <c r="D627" s="305"/>
      <c r="E627" s="632"/>
      <c r="F627" s="337" t="s">
        <v>195</v>
      </c>
      <c r="G627" s="689"/>
      <c r="H627" s="121"/>
      <c r="I627" s="71"/>
      <c r="J627" s="71"/>
      <c r="K627" s="71"/>
      <c r="L627" s="71"/>
      <c r="M627" s="37" t="s">
        <v>629</v>
      </c>
      <c r="N627" s="37"/>
      <c r="O627" s="37"/>
      <c r="P627" s="37"/>
      <c r="Q627" s="37"/>
      <c r="R627" s="37"/>
      <c r="S627" s="37"/>
      <c r="T627" s="37"/>
      <c r="U627" s="37" t="s">
        <v>629</v>
      </c>
      <c r="V627" s="123"/>
      <c r="W627" s="208"/>
      <c r="X627" s="75"/>
      <c r="Y627" s="75"/>
      <c r="Z627" s="76"/>
      <c r="AA627" s="76"/>
      <c r="AB627" s="209"/>
      <c r="AC627" s="325">
        <f t="shared" si="439"/>
        <v>0</v>
      </c>
      <c r="AD627" s="520"/>
      <c r="AE627" s="520"/>
      <c r="AF627" s="520" t="s">
        <v>3</v>
      </c>
      <c r="AG627" s="520" t="s">
        <v>3</v>
      </c>
      <c r="AH627" s="520" t="s">
        <v>3</v>
      </c>
      <c r="AI627" s="520" t="s">
        <v>3</v>
      </c>
      <c r="AJ627" s="520" t="s">
        <v>3</v>
      </c>
      <c r="AK627" s="161">
        <f t="shared" si="440"/>
        <v>0</v>
      </c>
      <c r="AL627" s="81"/>
      <c r="AM627" s="187"/>
      <c r="AN627" s="719"/>
      <c r="AO627" s="643"/>
      <c r="AP627" s="663"/>
      <c r="AQ627" s="683"/>
      <c r="AT627" s="1"/>
    </row>
    <row r="628" spans="1:46" s="44" customFormat="1" ht="18.600000000000001" customHeight="1">
      <c r="A628" s="1">
        <v>1</v>
      </c>
      <c r="B628" s="309" t="s">
        <v>172</v>
      </c>
      <c r="C628" s="310" t="s">
        <v>187</v>
      </c>
      <c r="D628" s="567" t="s">
        <v>687</v>
      </c>
      <c r="E628" s="567" t="s">
        <v>917</v>
      </c>
      <c r="F628" s="445" t="s">
        <v>196</v>
      </c>
      <c r="G628" s="691">
        <v>11301333</v>
      </c>
      <c r="H628" s="221"/>
      <c r="I628" s="73"/>
      <c r="J628" s="73"/>
      <c r="K628" s="73"/>
      <c r="L628" s="73"/>
      <c r="M628" s="73"/>
      <c r="N628" s="73"/>
      <c r="O628" s="73"/>
      <c r="P628" s="73"/>
      <c r="Q628" s="73"/>
      <c r="R628" s="73"/>
      <c r="S628" s="73"/>
      <c r="T628" s="73"/>
      <c r="U628" s="73"/>
      <c r="V628" s="222"/>
      <c r="W628" s="193"/>
      <c r="X628" s="74"/>
      <c r="Y628" s="74"/>
      <c r="Z628" s="74"/>
      <c r="AA628" s="74"/>
      <c r="AB628" s="194"/>
      <c r="AC628" s="323">
        <f t="shared" si="439"/>
        <v>343</v>
      </c>
      <c r="AD628" s="64">
        <v>13</v>
      </c>
      <c r="AE628" s="64">
        <v>330</v>
      </c>
      <c r="AF628" s="64"/>
      <c r="AG628" s="64"/>
      <c r="AH628" s="64"/>
      <c r="AI628" s="80"/>
      <c r="AJ628" s="80"/>
      <c r="AK628" s="166">
        <f t="shared" si="440"/>
        <v>0</v>
      </c>
      <c r="AL628" s="80"/>
      <c r="AM628" s="186"/>
      <c r="AN628" s="725"/>
      <c r="AO628" s="15"/>
      <c r="AP628" s="25"/>
      <c r="AQ628" s="683">
        <v>2</v>
      </c>
      <c r="AT628" s="1"/>
    </row>
    <row r="629" spans="1:46" s="44" customFormat="1" ht="18" customHeight="1">
      <c r="A629" s="1">
        <v>2</v>
      </c>
      <c r="B629" s="337" t="str">
        <f t="shared" ref="B629:B630" si="469">B628</f>
        <v>区西北部</v>
      </c>
      <c r="C629" s="437" t="str">
        <f t="shared" ref="C629:C630" si="470">C628</f>
        <v>北区</v>
      </c>
      <c r="D629" s="297"/>
      <c r="E629" s="573"/>
      <c r="F629" s="361" t="s">
        <v>196</v>
      </c>
      <c r="G629" s="690"/>
      <c r="H629" s="109" t="s">
        <v>628</v>
      </c>
      <c r="I629" s="82"/>
      <c r="J629" s="82" t="s">
        <v>629</v>
      </c>
      <c r="K629" s="82"/>
      <c r="L629" s="82" t="s">
        <v>629</v>
      </c>
      <c r="M629" s="82" t="s">
        <v>629</v>
      </c>
      <c r="N629" s="82" t="s">
        <v>634</v>
      </c>
      <c r="O629" s="82"/>
      <c r="P629" s="82" t="s">
        <v>636</v>
      </c>
      <c r="Q629" s="82" t="s">
        <v>916</v>
      </c>
      <c r="R629" s="82"/>
      <c r="S629" s="82" t="s">
        <v>652</v>
      </c>
      <c r="T629" s="82" t="s">
        <v>629</v>
      </c>
      <c r="U629" s="82"/>
      <c r="V629" s="102" t="s">
        <v>629</v>
      </c>
      <c r="W629" s="146">
        <f>SUM(X629:AB629)</f>
        <v>351</v>
      </c>
      <c r="X629" s="145">
        <v>351</v>
      </c>
      <c r="Y629" s="145"/>
      <c r="Z629" s="69"/>
      <c r="AA629" s="69"/>
      <c r="AB629" s="207"/>
      <c r="AC629" s="324">
        <f t="shared" si="439"/>
        <v>351</v>
      </c>
      <c r="AD629" s="519">
        <v>55</v>
      </c>
      <c r="AE629" s="519">
        <v>296</v>
      </c>
      <c r="AF629" s="519"/>
      <c r="AG629" s="519"/>
      <c r="AH629" s="519"/>
      <c r="AI629" s="519"/>
      <c r="AJ629" s="601"/>
      <c r="AK629" s="160">
        <f t="shared" si="440"/>
        <v>43</v>
      </c>
      <c r="AL629" s="79">
        <v>43</v>
      </c>
      <c r="AM629" s="158" t="s">
        <v>3</v>
      </c>
      <c r="AN629" s="718"/>
      <c r="AO629" s="643"/>
      <c r="AP629" s="663"/>
      <c r="AQ629" s="683"/>
      <c r="AT629" s="1"/>
    </row>
    <row r="630" spans="1:46" s="44" customFormat="1" ht="18.600000000000001" customHeight="1" thickBot="1">
      <c r="A630" s="1">
        <v>3</v>
      </c>
      <c r="B630" s="337" t="str">
        <f t="shared" si="469"/>
        <v>区西北部</v>
      </c>
      <c r="C630" s="437" t="str">
        <f t="shared" si="470"/>
        <v>北区</v>
      </c>
      <c r="D630" s="305"/>
      <c r="E630" s="632"/>
      <c r="F630" s="337" t="s">
        <v>196</v>
      </c>
      <c r="G630" s="689"/>
      <c r="H630" s="36" t="s">
        <v>628</v>
      </c>
      <c r="I630" s="37"/>
      <c r="J630" s="37" t="s">
        <v>629</v>
      </c>
      <c r="K630" s="37"/>
      <c r="L630" s="37" t="s">
        <v>629</v>
      </c>
      <c r="M630" s="37" t="s">
        <v>629</v>
      </c>
      <c r="N630" s="37" t="s">
        <v>634</v>
      </c>
      <c r="O630" s="37"/>
      <c r="P630" s="37" t="s">
        <v>636</v>
      </c>
      <c r="Q630" s="37" t="s">
        <v>916</v>
      </c>
      <c r="R630" s="37" t="s">
        <v>631</v>
      </c>
      <c r="S630" s="37" t="s">
        <v>652</v>
      </c>
      <c r="T630" s="37" t="s">
        <v>629</v>
      </c>
      <c r="U630" s="37"/>
      <c r="V630" s="39" t="s">
        <v>629</v>
      </c>
      <c r="W630" s="208"/>
      <c r="X630" s="75"/>
      <c r="Y630" s="75"/>
      <c r="Z630" s="76"/>
      <c r="AA630" s="76"/>
      <c r="AB630" s="209"/>
      <c r="AC630" s="569">
        <f t="shared" si="439"/>
        <v>351</v>
      </c>
      <c r="AD630" s="520">
        <v>26</v>
      </c>
      <c r="AE630" s="520">
        <v>325</v>
      </c>
      <c r="AF630" s="520"/>
      <c r="AG630" s="520"/>
      <c r="AH630" s="520"/>
      <c r="AI630" s="520" t="s">
        <v>3</v>
      </c>
      <c r="AJ630" s="520" t="s">
        <v>3</v>
      </c>
      <c r="AK630" s="161">
        <f t="shared" si="440"/>
        <v>0</v>
      </c>
      <c r="AL630" s="81"/>
      <c r="AM630" s="187"/>
      <c r="AN630" s="719"/>
      <c r="AO630" s="643"/>
      <c r="AP630" s="663"/>
      <c r="AQ630" s="683"/>
      <c r="AT630" s="1"/>
    </row>
    <row r="631" spans="1:46" s="44" customFormat="1" ht="18" customHeight="1">
      <c r="A631" s="1">
        <v>1</v>
      </c>
      <c r="B631" s="309" t="s">
        <v>172</v>
      </c>
      <c r="C631" s="310" t="s">
        <v>187</v>
      </c>
      <c r="D631" s="567"/>
      <c r="E631" s="567" t="s">
        <v>776</v>
      </c>
      <c r="F631" s="445" t="s">
        <v>197</v>
      </c>
      <c r="G631" s="691">
        <v>11301334</v>
      </c>
      <c r="H631" s="221"/>
      <c r="I631" s="73"/>
      <c r="J631" s="73"/>
      <c r="K631" s="73"/>
      <c r="L631" s="73"/>
      <c r="M631" s="73"/>
      <c r="N631" s="73"/>
      <c r="O631" s="73"/>
      <c r="P631" s="73"/>
      <c r="Q631" s="73"/>
      <c r="R631" s="73"/>
      <c r="S631" s="73"/>
      <c r="T631" s="73"/>
      <c r="U631" s="73"/>
      <c r="V631" s="222"/>
      <c r="W631" s="193"/>
      <c r="X631" s="74"/>
      <c r="Y631" s="74"/>
      <c r="Z631" s="74"/>
      <c r="AA631" s="74"/>
      <c r="AB631" s="194"/>
      <c r="AC631" s="323">
        <f t="shared" si="439"/>
        <v>120</v>
      </c>
      <c r="AD631" s="64"/>
      <c r="AE631" s="64"/>
      <c r="AF631" s="64">
        <v>50</v>
      </c>
      <c r="AG631" s="64">
        <v>70</v>
      </c>
      <c r="AH631" s="64"/>
      <c r="AI631" s="80"/>
      <c r="AJ631" s="80"/>
      <c r="AK631" s="166">
        <f t="shared" si="440"/>
        <v>0</v>
      </c>
      <c r="AL631" s="80"/>
      <c r="AM631" s="186"/>
      <c r="AN631" s="725"/>
      <c r="AO631" s="15"/>
      <c r="AP631" s="25"/>
      <c r="AQ631" s="683"/>
      <c r="AT631" s="1"/>
    </row>
    <row r="632" spans="1:46" s="44" customFormat="1" ht="18.600000000000001" customHeight="1">
      <c r="A632" s="1">
        <v>2</v>
      </c>
      <c r="B632" s="337" t="str">
        <f t="shared" ref="B632:B633" si="471">B631</f>
        <v>区西北部</v>
      </c>
      <c r="C632" s="437" t="str">
        <f t="shared" ref="C632:C633" si="472">C631</f>
        <v>北区</v>
      </c>
      <c r="D632" s="297"/>
      <c r="E632" s="573"/>
      <c r="F632" s="361" t="s">
        <v>197</v>
      </c>
      <c r="G632" s="690"/>
      <c r="H632" s="109"/>
      <c r="I632" s="82"/>
      <c r="J632" s="82"/>
      <c r="K632" s="82"/>
      <c r="L632" s="82"/>
      <c r="M632" s="82"/>
      <c r="N632" s="82"/>
      <c r="O632" s="82"/>
      <c r="P632" s="82"/>
      <c r="Q632" s="82"/>
      <c r="R632" s="82"/>
      <c r="S632" s="82"/>
      <c r="T632" s="82"/>
      <c r="U632" s="82"/>
      <c r="V632" s="102"/>
      <c r="W632" s="146">
        <f>SUM(X632:AB632)</f>
        <v>120</v>
      </c>
      <c r="X632" s="145">
        <v>120</v>
      </c>
      <c r="Y632" s="145"/>
      <c r="Z632" s="69"/>
      <c r="AA632" s="69"/>
      <c r="AB632" s="207"/>
      <c r="AC632" s="324">
        <f t="shared" si="439"/>
        <v>120</v>
      </c>
      <c r="AD632" s="519"/>
      <c r="AE632" s="519"/>
      <c r="AF632" s="519">
        <v>50</v>
      </c>
      <c r="AG632" s="519">
        <v>70</v>
      </c>
      <c r="AH632" s="519"/>
      <c r="AI632" s="519"/>
      <c r="AJ632" s="601"/>
      <c r="AK632" s="160">
        <f t="shared" si="440"/>
        <v>0</v>
      </c>
      <c r="AL632" s="79" t="s">
        <v>3</v>
      </c>
      <c r="AM632" s="158" t="s">
        <v>3</v>
      </c>
      <c r="AN632" s="718" t="s">
        <v>912</v>
      </c>
      <c r="AO632" s="643"/>
      <c r="AP632" s="663"/>
      <c r="AQ632" s="683"/>
      <c r="AT632" s="1"/>
    </row>
    <row r="633" spans="1:46" s="44" customFormat="1" ht="18" customHeight="1" thickBot="1">
      <c r="A633" s="1">
        <v>3</v>
      </c>
      <c r="B633" s="337" t="str">
        <f t="shared" si="471"/>
        <v>区西北部</v>
      </c>
      <c r="C633" s="437" t="str">
        <f t="shared" si="472"/>
        <v>北区</v>
      </c>
      <c r="D633" s="305"/>
      <c r="E633" s="632"/>
      <c r="F633" s="337" t="s">
        <v>197</v>
      </c>
      <c r="G633" s="689"/>
      <c r="H633" s="121"/>
      <c r="I633" s="71"/>
      <c r="J633" s="71"/>
      <c r="K633" s="71"/>
      <c r="L633" s="71"/>
      <c r="M633" s="71"/>
      <c r="N633" s="71"/>
      <c r="O633" s="71"/>
      <c r="P633" s="71"/>
      <c r="Q633" s="71"/>
      <c r="R633" s="71"/>
      <c r="S633" s="71"/>
      <c r="T633" s="71"/>
      <c r="U633" s="71"/>
      <c r="V633" s="123"/>
      <c r="W633" s="208"/>
      <c r="X633" s="75"/>
      <c r="Y633" s="75"/>
      <c r="Z633" s="76"/>
      <c r="AA633" s="76"/>
      <c r="AB633" s="209"/>
      <c r="AC633" s="325">
        <f t="shared" si="439"/>
        <v>120</v>
      </c>
      <c r="AD633" s="520"/>
      <c r="AE633" s="520" t="s">
        <v>3</v>
      </c>
      <c r="AF633" s="520">
        <v>50</v>
      </c>
      <c r="AG633" s="520">
        <v>70</v>
      </c>
      <c r="AH633" s="520" t="s">
        <v>3</v>
      </c>
      <c r="AI633" s="520" t="s">
        <v>3</v>
      </c>
      <c r="AJ633" s="520" t="s">
        <v>3</v>
      </c>
      <c r="AK633" s="161">
        <f t="shared" si="440"/>
        <v>0</v>
      </c>
      <c r="AL633" s="81"/>
      <c r="AM633" s="187"/>
      <c r="AN633" s="719"/>
      <c r="AO633" s="643"/>
      <c r="AP633" s="663"/>
      <c r="AQ633" s="683"/>
      <c r="AT633" s="1"/>
    </row>
    <row r="634" spans="1:46" s="44" customFormat="1" ht="18.600000000000001" customHeight="1">
      <c r="A634" s="1">
        <v>1</v>
      </c>
      <c r="B634" s="309" t="s">
        <v>172</v>
      </c>
      <c r="C634" s="310" t="s">
        <v>187</v>
      </c>
      <c r="D634" s="567"/>
      <c r="E634" s="567" t="s">
        <v>788</v>
      </c>
      <c r="F634" s="734" t="s">
        <v>198</v>
      </c>
      <c r="G634" s="691">
        <v>11301335</v>
      </c>
      <c r="H634" s="221"/>
      <c r="I634" s="73"/>
      <c r="J634" s="73"/>
      <c r="K634" s="73"/>
      <c r="L634" s="73"/>
      <c r="M634" s="73"/>
      <c r="N634" s="73"/>
      <c r="O634" s="73"/>
      <c r="P634" s="73"/>
      <c r="Q634" s="73"/>
      <c r="R634" s="73"/>
      <c r="S634" s="73"/>
      <c r="T634" s="73"/>
      <c r="U634" s="73"/>
      <c r="V634" s="222"/>
      <c r="W634" s="193"/>
      <c r="X634" s="74"/>
      <c r="Y634" s="74"/>
      <c r="Z634" s="74"/>
      <c r="AA634" s="74"/>
      <c r="AB634" s="194"/>
      <c r="AC634" s="323">
        <f t="shared" si="439"/>
        <v>73</v>
      </c>
      <c r="AD634" s="606"/>
      <c r="AE634" s="606">
        <v>28</v>
      </c>
      <c r="AF634" s="606"/>
      <c r="AG634" s="606">
        <v>45</v>
      </c>
      <c r="AH634" s="606"/>
      <c r="AI634" s="607"/>
      <c r="AJ634" s="607"/>
      <c r="AK634" s="166">
        <f t="shared" si="440"/>
        <v>0</v>
      </c>
      <c r="AL634" s="80"/>
      <c r="AM634" s="186"/>
      <c r="AN634" s="725" t="s">
        <v>1222</v>
      </c>
      <c r="AO634" s="15"/>
      <c r="AP634" s="25"/>
      <c r="AQ634" s="683"/>
      <c r="AR634" s="44">
        <v>1</v>
      </c>
      <c r="AT634" s="1"/>
    </row>
    <row r="635" spans="1:46" s="44" customFormat="1" ht="18" customHeight="1">
      <c r="A635" s="1">
        <v>2</v>
      </c>
      <c r="B635" s="337" t="str">
        <f t="shared" ref="B635:B636" si="473">B634</f>
        <v>区西北部</v>
      </c>
      <c r="C635" s="437" t="str">
        <f t="shared" ref="C635:C636" si="474">C634</f>
        <v>北区</v>
      </c>
      <c r="D635" s="297"/>
      <c r="E635" s="573"/>
      <c r="F635" s="361" t="s">
        <v>198</v>
      </c>
      <c r="G635" s="690"/>
      <c r="H635" s="671"/>
      <c r="I635" s="670"/>
      <c r="J635" s="670"/>
      <c r="K635" s="670"/>
      <c r="L635" s="670" t="s">
        <v>629</v>
      </c>
      <c r="M635" s="670" t="s">
        <v>629</v>
      </c>
      <c r="N635" s="670" t="s">
        <v>630</v>
      </c>
      <c r="O635" s="670"/>
      <c r="P635" s="670"/>
      <c r="Q635" s="670"/>
      <c r="R635" s="670"/>
      <c r="S635" s="670"/>
      <c r="T635" s="670"/>
      <c r="U635" s="670"/>
      <c r="V635" s="547"/>
      <c r="W635" s="146">
        <f>SUM(X635:AB635)</f>
        <v>73</v>
      </c>
      <c r="X635" s="145">
        <v>28</v>
      </c>
      <c r="Y635" s="145">
        <v>45</v>
      </c>
      <c r="Z635" s="69"/>
      <c r="AA635" s="69"/>
      <c r="AB635" s="207"/>
      <c r="AC635" s="324">
        <f t="shared" si="439"/>
        <v>73</v>
      </c>
      <c r="AD635" s="519"/>
      <c r="AE635" s="519">
        <v>48</v>
      </c>
      <c r="AF635" s="519"/>
      <c r="AG635" s="519">
        <v>25</v>
      </c>
      <c r="AH635" s="519"/>
      <c r="AI635" s="519"/>
      <c r="AJ635" s="601"/>
      <c r="AK635" s="160">
        <f t="shared" si="440"/>
        <v>0</v>
      </c>
      <c r="AL635" s="79" t="s">
        <v>3</v>
      </c>
      <c r="AM635" s="158" t="s">
        <v>3</v>
      </c>
      <c r="AN635" s="718"/>
      <c r="AO635" s="643"/>
      <c r="AP635" s="663"/>
      <c r="AQ635" s="683"/>
      <c r="AT635" s="1"/>
    </row>
    <row r="636" spans="1:46" s="44" customFormat="1" ht="18.600000000000001" customHeight="1" thickBot="1">
      <c r="A636" s="1">
        <v>3</v>
      </c>
      <c r="B636" s="337" t="str">
        <f t="shared" si="473"/>
        <v>区西北部</v>
      </c>
      <c r="C636" s="437" t="str">
        <f t="shared" si="474"/>
        <v>北区</v>
      </c>
      <c r="D636" s="305"/>
      <c r="E636" s="632"/>
      <c r="F636" s="337" t="s">
        <v>198</v>
      </c>
      <c r="G636" s="689"/>
      <c r="H636" s="31"/>
      <c r="I636" s="32"/>
      <c r="J636" s="32"/>
      <c r="K636" s="32"/>
      <c r="L636" s="32" t="s">
        <v>629</v>
      </c>
      <c r="M636" s="32" t="s">
        <v>629</v>
      </c>
      <c r="N636" s="32" t="s">
        <v>630</v>
      </c>
      <c r="O636" s="32"/>
      <c r="P636" s="32"/>
      <c r="Q636" s="32"/>
      <c r="R636" s="32"/>
      <c r="S636" s="32"/>
      <c r="T636" s="32"/>
      <c r="U636" s="32"/>
      <c r="V636" s="34"/>
      <c r="W636" s="208"/>
      <c r="X636" s="75"/>
      <c r="Y636" s="75"/>
      <c r="Z636" s="76"/>
      <c r="AA636" s="76"/>
      <c r="AB636" s="209"/>
      <c r="AC636" s="325">
        <f t="shared" si="439"/>
        <v>73</v>
      </c>
      <c r="AD636" s="520"/>
      <c r="AE636" s="520">
        <v>48</v>
      </c>
      <c r="AF636" s="520" t="s">
        <v>3</v>
      </c>
      <c r="AG636" s="520">
        <v>25</v>
      </c>
      <c r="AH636" s="520" t="s">
        <v>3</v>
      </c>
      <c r="AI636" s="520" t="s">
        <v>3</v>
      </c>
      <c r="AJ636" s="520" t="s">
        <v>3</v>
      </c>
      <c r="AK636" s="161">
        <f t="shared" si="440"/>
        <v>0</v>
      </c>
      <c r="AL636" s="81"/>
      <c r="AM636" s="187"/>
      <c r="AN636" s="719"/>
      <c r="AO636" s="643"/>
      <c r="AP636" s="663"/>
      <c r="AQ636" s="683"/>
      <c r="AT636" s="1"/>
    </row>
    <row r="637" spans="1:46" s="44" customFormat="1" ht="18" customHeight="1">
      <c r="A637" s="1">
        <v>1</v>
      </c>
      <c r="B637" s="309" t="s">
        <v>172</v>
      </c>
      <c r="C637" s="310" t="s">
        <v>187</v>
      </c>
      <c r="D637" s="567"/>
      <c r="E637" s="567" t="s">
        <v>788</v>
      </c>
      <c r="F637" s="445" t="s">
        <v>199</v>
      </c>
      <c r="G637" s="691">
        <v>11301336</v>
      </c>
      <c r="H637" s="221"/>
      <c r="I637" s="73"/>
      <c r="J637" s="73"/>
      <c r="K637" s="73"/>
      <c r="L637" s="73"/>
      <c r="M637" s="73"/>
      <c r="N637" s="73"/>
      <c r="O637" s="73"/>
      <c r="P637" s="73"/>
      <c r="Q637" s="73"/>
      <c r="R637" s="73"/>
      <c r="S637" s="73"/>
      <c r="T637" s="73"/>
      <c r="U637" s="73"/>
      <c r="V637" s="222"/>
      <c r="W637" s="193"/>
      <c r="X637" s="74"/>
      <c r="Y637" s="74"/>
      <c r="Z637" s="74"/>
      <c r="AA637" s="74"/>
      <c r="AB637" s="194"/>
      <c r="AC637" s="323">
        <f t="shared" si="439"/>
        <v>95</v>
      </c>
      <c r="AD637" s="64"/>
      <c r="AE637" s="64">
        <v>48</v>
      </c>
      <c r="AF637" s="64">
        <v>47</v>
      </c>
      <c r="AG637" s="64"/>
      <c r="AH637" s="64"/>
      <c r="AI637" s="80"/>
      <c r="AJ637" s="80"/>
      <c r="AK637" s="166">
        <f t="shared" si="440"/>
        <v>0</v>
      </c>
      <c r="AL637" s="80"/>
      <c r="AM637" s="186"/>
      <c r="AN637" s="725"/>
      <c r="AO637" s="15"/>
      <c r="AP637" s="25"/>
      <c r="AQ637" s="683"/>
      <c r="AT637" s="1"/>
    </row>
    <row r="638" spans="1:46" s="44" customFormat="1" ht="18.600000000000001" customHeight="1">
      <c r="A638" s="1">
        <v>2</v>
      </c>
      <c r="B638" s="337" t="str">
        <f t="shared" ref="B638:B639" si="475">B637</f>
        <v>区西北部</v>
      </c>
      <c r="C638" s="437" t="str">
        <f t="shared" ref="C638:C639" si="476">C637</f>
        <v>北区</v>
      </c>
      <c r="D638" s="297"/>
      <c r="E638" s="573"/>
      <c r="F638" s="361" t="s">
        <v>199</v>
      </c>
      <c r="G638" s="690"/>
      <c r="H638" s="109"/>
      <c r="I638" s="82"/>
      <c r="J638" s="82"/>
      <c r="K638" s="82"/>
      <c r="L638" s="82"/>
      <c r="M638" s="82" t="s">
        <v>629</v>
      </c>
      <c r="N638" s="82" t="s">
        <v>630</v>
      </c>
      <c r="O638" s="82"/>
      <c r="P638" s="82"/>
      <c r="Q638" s="82"/>
      <c r="R638" s="82"/>
      <c r="S638" s="82"/>
      <c r="T638" s="82"/>
      <c r="U638" s="82"/>
      <c r="V638" s="102"/>
      <c r="W638" s="146">
        <f>SUM(X638:AB638)</f>
        <v>95</v>
      </c>
      <c r="X638" s="145">
        <v>95</v>
      </c>
      <c r="Y638" s="145"/>
      <c r="Z638" s="69"/>
      <c r="AA638" s="69"/>
      <c r="AB638" s="207"/>
      <c r="AC638" s="324">
        <f t="shared" si="439"/>
        <v>95</v>
      </c>
      <c r="AD638" s="519"/>
      <c r="AE638" s="519">
        <v>48</v>
      </c>
      <c r="AF638" s="519">
        <v>47</v>
      </c>
      <c r="AG638" s="519"/>
      <c r="AH638" s="519"/>
      <c r="AI638" s="519"/>
      <c r="AJ638" s="601"/>
      <c r="AK638" s="160">
        <f t="shared" si="440"/>
        <v>0</v>
      </c>
      <c r="AL638" s="79" t="s">
        <v>3</v>
      </c>
      <c r="AM638" s="158" t="s">
        <v>3</v>
      </c>
      <c r="AN638" s="718"/>
      <c r="AO638" s="643"/>
      <c r="AP638" s="663"/>
      <c r="AQ638" s="683"/>
      <c r="AT638" s="1"/>
    </row>
    <row r="639" spans="1:46" s="44" customFormat="1" ht="18" customHeight="1" thickBot="1">
      <c r="A639" s="1">
        <v>3</v>
      </c>
      <c r="B639" s="337" t="str">
        <f t="shared" si="475"/>
        <v>区西北部</v>
      </c>
      <c r="C639" s="437" t="str">
        <f t="shared" si="476"/>
        <v>北区</v>
      </c>
      <c r="D639" s="305"/>
      <c r="E639" s="632"/>
      <c r="F639" s="337" t="s">
        <v>199</v>
      </c>
      <c r="G639" s="689"/>
      <c r="H639" s="121"/>
      <c r="I639" s="71"/>
      <c r="J639" s="71"/>
      <c r="K639" s="71"/>
      <c r="L639" s="71"/>
      <c r="M639" s="37" t="s">
        <v>629</v>
      </c>
      <c r="N639" s="37" t="s">
        <v>630</v>
      </c>
      <c r="O639" s="71"/>
      <c r="P639" s="71"/>
      <c r="Q639" s="71"/>
      <c r="R639" s="71"/>
      <c r="S639" s="71"/>
      <c r="T639" s="71"/>
      <c r="U639" s="71"/>
      <c r="V639" s="123"/>
      <c r="W639" s="208"/>
      <c r="X639" s="75"/>
      <c r="Y639" s="75"/>
      <c r="Z639" s="76"/>
      <c r="AA639" s="76"/>
      <c r="AB639" s="209"/>
      <c r="AC639" s="325">
        <f t="shared" si="439"/>
        <v>95</v>
      </c>
      <c r="AD639" s="520"/>
      <c r="AE639" s="520">
        <v>48</v>
      </c>
      <c r="AF639" s="520">
        <v>47</v>
      </c>
      <c r="AG639" s="520" t="s">
        <v>3</v>
      </c>
      <c r="AH639" s="520" t="s">
        <v>3</v>
      </c>
      <c r="AI639" s="520" t="s">
        <v>3</v>
      </c>
      <c r="AJ639" s="520" t="s">
        <v>3</v>
      </c>
      <c r="AK639" s="161">
        <f t="shared" si="440"/>
        <v>0</v>
      </c>
      <c r="AL639" s="81"/>
      <c r="AM639" s="187"/>
      <c r="AN639" s="719"/>
      <c r="AO639" s="643"/>
      <c r="AP639" s="663"/>
      <c r="AQ639" s="683"/>
      <c r="AT639" s="1"/>
    </row>
    <row r="640" spans="1:46" s="44" customFormat="1" ht="18.600000000000001" customHeight="1">
      <c r="A640" s="1">
        <v>1</v>
      </c>
      <c r="B640" s="309" t="s">
        <v>172</v>
      </c>
      <c r="C640" s="310" t="s">
        <v>187</v>
      </c>
      <c r="D640" s="567"/>
      <c r="E640" s="567" t="s">
        <v>788</v>
      </c>
      <c r="F640" s="733" t="s">
        <v>1200</v>
      </c>
      <c r="G640" s="691">
        <v>11301337</v>
      </c>
      <c r="H640" s="221"/>
      <c r="I640" s="73"/>
      <c r="J640" s="73"/>
      <c r="K640" s="73"/>
      <c r="L640" s="73"/>
      <c r="M640" s="73"/>
      <c r="N640" s="73"/>
      <c r="O640" s="73"/>
      <c r="P640" s="73"/>
      <c r="Q640" s="73"/>
      <c r="R640" s="73"/>
      <c r="S640" s="73"/>
      <c r="T640" s="73"/>
      <c r="U640" s="73"/>
      <c r="V640" s="222"/>
      <c r="W640" s="559"/>
      <c r="X640" s="540"/>
      <c r="Y640" s="540"/>
      <c r="Z640" s="540"/>
      <c r="AA640" s="540"/>
      <c r="AB640" s="560"/>
      <c r="AC640" s="568">
        <f>SUM(AD640:AJ640)</f>
        <v>311</v>
      </c>
      <c r="AD640" s="536">
        <v>96</v>
      </c>
      <c r="AE640" s="536">
        <v>215</v>
      </c>
      <c r="AF640" s="536">
        <v>0</v>
      </c>
      <c r="AG640" s="536"/>
      <c r="AH640" s="536"/>
      <c r="AI640" s="97"/>
      <c r="AJ640" s="97"/>
      <c r="AK640" s="556">
        <v>0</v>
      </c>
      <c r="AL640" s="97"/>
      <c r="AM640" s="188"/>
      <c r="AN640" s="725" t="s">
        <v>1199</v>
      </c>
      <c r="AO640" s="15"/>
      <c r="AP640" s="25"/>
      <c r="AQ640" s="683"/>
      <c r="AR640" s="44">
        <v>2</v>
      </c>
      <c r="AT640" s="1"/>
    </row>
    <row r="641" spans="1:46" s="44" customFormat="1" ht="18" customHeight="1">
      <c r="A641" s="1">
        <v>2</v>
      </c>
      <c r="B641" s="337" t="str">
        <f t="shared" ref="B641:B642" si="477">B640</f>
        <v>区西北部</v>
      </c>
      <c r="C641" s="437" t="str">
        <f t="shared" ref="C641:C642" si="478">C640</f>
        <v>北区</v>
      </c>
      <c r="D641" s="297"/>
      <c r="E641" s="573"/>
      <c r="F641" s="361" t="s">
        <v>200</v>
      </c>
      <c r="G641" s="690"/>
      <c r="H641" s="109" t="s">
        <v>628</v>
      </c>
      <c r="I641" s="82"/>
      <c r="J641" s="82"/>
      <c r="K641" s="82"/>
      <c r="L641" s="82" t="s">
        <v>629</v>
      </c>
      <c r="M641" s="82" t="s">
        <v>629</v>
      </c>
      <c r="N641" s="82" t="s">
        <v>630</v>
      </c>
      <c r="O641" s="82"/>
      <c r="P641" s="82"/>
      <c r="Q641" s="82"/>
      <c r="R641" s="82"/>
      <c r="S641" s="82" t="s">
        <v>652</v>
      </c>
      <c r="T641" s="82" t="s">
        <v>629</v>
      </c>
      <c r="U641" s="82"/>
      <c r="V641" s="102"/>
      <c r="W641" s="575">
        <f>SUM(X641:AB641)</f>
        <v>311</v>
      </c>
      <c r="X641" s="576">
        <v>311</v>
      </c>
      <c r="Y641" s="576"/>
      <c r="Z641" s="537"/>
      <c r="AA641" s="537"/>
      <c r="AB641" s="561"/>
      <c r="AC641" s="569">
        <f>SUM(AD641:AJ641)</f>
        <v>312</v>
      </c>
      <c r="AD641" s="519">
        <v>97</v>
      </c>
      <c r="AE641" s="519">
        <v>155</v>
      </c>
      <c r="AF641" s="519">
        <v>60</v>
      </c>
      <c r="AG641" s="519"/>
      <c r="AH641" s="519"/>
      <c r="AI641" s="519"/>
      <c r="AJ641" s="601"/>
      <c r="AK641" s="554">
        <v>7</v>
      </c>
      <c r="AL641" s="543">
        <v>7</v>
      </c>
      <c r="AM641" s="553"/>
      <c r="AN641" s="768" t="s">
        <v>1242</v>
      </c>
      <c r="AO641" s="643"/>
      <c r="AP641" s="663"/>
      <c r="AQ641" s="683"/>
      <c r="AT641" s="1"/>
    </row>
    <row r="642" spans="1:46" s="44" customFormat="1" ht="18.600000000000001" customHeight="1" thickBot="1">
      <c r="A642" s="1">
        <v>3</v>
      </c>
      <c r="B642" s="337" t="str">
        <f t="shared" si="477"/>
        <v>区西北部</v>
      </c>
      <c r="C642" s="437" t="str">
        <f t="shared" si="478"/>
        <v>北区</v>
      </c>
      <c r="D642" s="305"/>
      <c r="E642" s="632"/>
      <c r="F642" s="337" t="s">
        <v>200</v>
      </c>
      <c r="G642" s="689"/>
      <c r="H642" s="36" t="s">
        <v>628</v>
      </c>
      <c r="I642" s="37"/>
      <c r="J642" s="37"/>
      <c r="K642" s="37"/>
      <c r="L642" s="37" t="s">
        <v>629</v>
      </c>
      <c r="M642" s="37" t="s">
        <v>629</v>
      </c>
      <c r="N642" s="37" t="s">
        <v>630</v>
      </c>
      <c r="O642" s="37"/>
      <c r="P642" s="37"/>
      <c r="Q642" s="37"/>
      <c r="R642" s="37"/>
      <c r="S642" s="37" t="s">
        <v>652</v>
      </c>
      <c r="T642" s="37" t="s">
        <v>629</v>
      </c>
      <c r="U642" s="71"/>
      <c r="V642" s="123"/>
      <c r="W642" s="562"/>
      <c r="X642" s="541"/>
      <c r="Y642" s="541"/>
      <c r="Z642" s="542"/>
      <c r="AA642" s="542"/>
      <c r="AB642" s="563"/>
      <c r="AC642" s="570">
        <f>SUM(AD642:AJ642)</f>
        <v>312</v>
      </c>
      <c r="AD642" s="520">
        <v>97</v>
      </c>
      <c r="AE642" s="520">
        <v>155</v>
      </c>
      <c r="AF642" s="520">
        <v>60</v>
      </c>
      <c r="AG642" s="520"/>
      <c r="AH642" s="520"/>
      <c r="AI642" s="520"/>
      <c r="AJ642" s="520"/>
      <c r="AK642" s="555">
        <v>0</v>
      </c>
      <c r="AL642" s="545"/>
      <c r="AM642" s="558"/>
      <c r="AN642" s="769"/>
      <c r="AO642" s="643"/>
      <c r="AP642" s="663"/>
      <c r="AQ642" s="683"/>
      <c r="AT642" s="1"/>
    </row>
    <row r="643" spans="1:46" s="44" customFormat="1" ht="18" customHeight="1">
      <c r="A643" s="1">
        <v>1</v>
      </c>
      <c r="B643" s="309" t="s">
        <v>172</v>
      </c>
      <c r="C643" s="310" t="s">
        <v>187</v>
      </c>
      <c r="D643" s="567"/>
      <c r="E643" s="567" t="s">
        <v>788</v>
      </c>
      <c r="F643" s="445" t="s">
        <v>201</v>
      </c>
      <c r="G643" s="691">
        <v>11301338</v>
      </c>
      <c r="H643" s="221"/>
      <c r="I643" s="73"/>
      <c r="J643" s="73"/>
      <c r="K643" s="73"/>
      <c r="L643" s="73"/>
      <c r="M643" s="73"/>
      <c r="N643" s="73"/>
      <c r="O643" s="73"/>
      <c r="P643" s="73"/>
      <c r="Q643" s="73"/>
      <c r="R643" s="73"/>
      <c r="S643" s="73"/>
      <c r="T643" s="73"/>
      <c r="U643" s="73"/>
      <c r="V643" s="222"/>
      <c r="W643" s="193"/>
      <c r="X643" s="74"/>
      <c r="Y643" s="74"/>
      <c r="Z643" s="74"/>
      <c r="AA643" s="74"/>
      <c r="AB643" s="194"/>
      <c r="AC643" s="323">
        <f t="shared" si="439"/>
        <v>50</v>
      </c>
      <c r="AD643" s="606"/>
      <c r="AE643" s="606">
        <v>50</v>
      </c>
      <c r="AF643" s="606"/>
      <c r="AG643" s="606"/>
      <c r="AH643" s="606"/>
      <c r="AI643" s="607"/>
      <c r="AJ643" s="607"/>
      <c r="AK643" s="166">
        <f t="shared" si="440"/>
        <v>0</v>
      </c>
      <c r="AL643" s="80"/>
      <c r="AM643" s="186"/>
      <c r="AN643" s="725"/>
      <c r="AO643" s="15"/>
      <c r="AP643" s="25"/>
      <c r="AQ643" s="683">
        <v>1</v>
      </c>
      <c r="AT643" s="1"/>
    </row>
    <row r="644" spans="1:46" s="44" customFormat="1" ht="18.600000000000001" customHeight="1">
      <c r="A644" s="1">
        <v>2</v>
      </c>
      <c r="B644" s="337" t="str">
        <f t="shared" ref="B644:B645" si="479">B643</f>
        <v>区西北部</v>
      </c>
      <c r="C644" s="437" t="str">
        <f t="shared" ref="C644:C645" si="480">C643</f>
        <v>北区</v>
      </c>
      <c r="D644" s="297"/>
      <c r="E644" s="573"/>
      <c r="F644" s="361" t="s">
        <v>201</v>
      </c>
      <c r="G644" s="690"/>
      <c r="H644" s="109"/>
      <c r="I644" s="82"/>
      <c r="J644" s="82"/>
      <c r="K644" s="82"/>
      <c r="L644" s="82"/>
      <c r="M644" s="82" t="s">
        <v>629</v>
      </c>
      <c r="N644" s="82"/>
      <c r="O644" s="82"/>
      <c r="P644" s="82"/>
      <c r="Q644" s="82"/>
      <c r="R644" s="82"/>
      <c r="S644" s="82"/>
      <c r="T644" s="82"/>
      <c r="U644" s="82" t="s">
        <v>629</v>
      </c>
      <c r="V644" s="102"/>
      <c r="W644" s="146">
        <f>SUM(X644:AB644)</f>
        <v>50</v>
      </c>
      <c r="X644" s="145">
        <v>50</v>
      </c>
      <c r="Y644" s="145"/>
      <c r="Z644" s="69"/>
      <c r="AA644" s="69"/>
      <c r="AB644" s="207"/>
      <c r="AC644" s="324">
        <f t="shared" si="439"/>
        <v>50</v>
      </c>
      <c r="AD644" s="519"/>
      <c r="AE644" s="519">
        <v>50</v>
      </c>
      <c r="AF644" s="519"/>
      <c r="AG644" s="519"/>
      <c r="AH644" s="519"/>
      <c r="AI644" s="519"/>
      <c r="AJ644" s="601"/>
      <c r="AK644" s="160">
        <f t="shared" si="440"/>
        <v>0</v>
      </c>
      <c r="AL644" s="79" t="s">
        <v>3</v>
      </c>
      <c r="AM644" s="158" t="s">
        <v>3</v>
      </c>
      <c r="AN644" s="718"/>
      <c r="AO644" s="643"/>
      <c r="AP644" s="663"/>
      <c r="AQ644" s="683"/>
      <c r="AT644" s="1"/>
    </row>
    <row r="645" spans="1:46" s="44" customFormat="1" ht="18" customHeight="1" thickBot="1">
      <c r="A645" s="1">
        <v>3</v>
      </c>
      <c r="B645" s="337" t="str">
        <f t="shared" si="479"/>
        <v>区西北部</v>
      </c>
      <c r="C645" s="437" t="str">
        <f t="shared" si="480"/>
        <v>北区</v>
      </c>
      <c r="D645" s="305"/>
      <c r="E645" s="632"/>
      <c r="F645" s="337" t="s">
        <v>201</v>
      </c>
      <c r="G645" s="689"/>
      <c r="H645" s="121"/>
      <c r="I645" s="71"/>
      <c r="J645" s="71"/>
      <c r="K645" s="71"/>
      <c r="L645" s="71"/>
      <c r="M645" s="37" t="s">
        <v>629</v>
      </c>
      <c r="N645" s="37"/>
      <c r="O645" s="37"/>
      <c r="P645" s="37"/>
      <c r="Q645" s="37"/>
      <c r="R645" s="37"/>
      <c r="S645" s="37"/>
      <c r="T645" s="37"/>
      <c r="U645" s="37" t="s">
        <v>629</v>
      </c>
      <c r="V645" s="123"/>
      <c r="W645" s="208"/>
      <c r="X645" s="75"/>
      <c r="Y645" s="75"/>
      <c r="Z645" s="76"/>
      <c r="AA645" s="76"/>
      <c r="AB645" s="209"/>
      <c r="AC645" s="325">
        <f t="shared" si="439"/>
        <v>50</v>
      </c>
      <c r="AD645" s="520"/>
      <c r="AE645" s="520">
        <v>50</v>
      </c>
      <c r="AF645" s="520" t="s">
        <v>3</v>
      </c>
      <c r="AG645" s="520" t="s">
        <v>3</v>
      </c>
      <c r="AH645" s="520" t="s">
        <v>3</v>
      </c>
      <c r="AI645" s="520" t="s">
        <v>3</v>
      </c>
      <c r="AJ645" s="520" t="s">
        <v>3</v>
      </c>
      <c r="AK645" s="161">
        <f t="shared" si="440"/>
        <v>0</v>
      </c>
      <c r="AL645" s="81"/>
      <c r="AM645" s="187"/>
      <c r="AN645" s="719"/>
      <c r="AO645" s="643"/>
      <c r="AP645" s="663"/>
      <c r="AQ645" s="683"/>
      <c r="AT645" s="1"/>
    </row>
    <row r="646" spans="1:46" s="44" customFormat="1" ht="18.600000000000001" customHeight="1">
      <c r="A646" s="1">
        <v>1</v>
      </c>
      <c r="B646" s="309" t="s">
        <v>172</v>
      </c>
      <c r="C646" s="310" t="s">
        <v>187</v>
      </c>
      <c r="D646" s="567"/>
      <c r="E646" s="567" t="s">
        <v>788</v>
      </c>
      <c r="F646" s="445" t="s">
        <v>612</v>
      </c>
      <c r="G646" s="691">
        <v>11304012</v>
      </c>
      <c r="H646" s="221"/>
      <c r="I646" s="73"/>
      <c r="J646" s="73"/>
      <c r="K646" s="73"/>
      <c r="L646" s="73"/>
      <c r="M646" s="73"/>
      <c r="N646" s="73"/>
      <c r="O646" s="73"/>
      <c r="P646" s="73"/>
      <c r="Q646" s="73"/>
      <c r="R646" s="73"/>
      <c r="S646" s="73"/>
      <c r="T646" s="73"/>
      <c r="U646" s="73"/>
      <c r="V646" s="222"/>
      <c r="W646" s="193"/>
      <c r="X646" s="74"/>
      <c r="Y646" s="74"/>
      <c r="Z646" s="74"/>
      <c r="AA646" s="74"/>
      <c r="AB646" s="194"/>
      <c r="AC646" s="323">
        <f t="shared" si="439"/>
        <v>150</v>
      </c>
      <c r="AD646" s="64"/>
      <c r="AE646" s="64">
        <v>150</v>
      </c>
      <c r="AF646" s="64"/>
      <c r="AG646" s="64"/>
      <c r="AH646" s="64"/>
      <c r="AI646" s="80"/>
      <c r="AJ646" s="80"/>
      <c r="AK646" s="166">
        <f t="shared" si="440"/>
        <v>0</v>
      </c>
      <c r="AL646" s="80"/>
      <c r="AM646" s="186"/>
      <c r="AN646" s="725"/>
      <c r="AO646" s="15"/>
      <c r="AP646" s="25"/>
      <c r="AQ646" s="683"/>
      <c r="AT646" s="1"/>
    </row>
    <row r="647" spans="1:46" s="44" customFormat="1" ht="38.25" customHeight="1">
      <c r="A647" s="1">
        <v>2</v>
      </c>
      <c r="B647" s="337" t="str">
        <f t="shared" ref="B647:B648" si="481">B646</f>
        <v>区西北部</v>
      </c>
      <c r="C647" s="437" t="str">
        <f t="shared" ref="C647:C648" si="482">C646</f>
        <v>北区</v>
      </c>
      <c r="D647" s="297"/>
      <c r="E647" s="573"/>
      <c r="F647" s="361" t="s">
        <v>612</v>
      </c>
      <c r="G647" s="690"/>
      <c r="H647" s="109"/>
      <c r="I647" s="82"/>
      <c r="J647" s="82"/>
      <c r="K647" s="82"/>
      <c r="L647" s="82" t="s">
        <v>629</v>
      </c>
      <c r="M647" s="82" t="s">
        <v>629</v>
      </c>
      <c r="N647" s="82" t="s">
        <v>630</v>
      </c>
      <c r="O647" s="82"/>
      <c r="P647" s="82"/>
      <c r="Q647" s="82"/>
      <c r="R647" s="82"/>
      <c r="S647" s="82"/>
      <c r="T647" s="82"/>
      <c r="U647" s="82" t="s">
        <v>629</v>
      </c>
      <c r="V647" s="102"/>
      <c r="W647" s="146">
        <f>SUM(X647:AB647)</f>
        <v>199</v>
      </c>
      <c r="X647" s="145">
        <v>154</v>
      </c>
      <c r="Y647" s="145">
        <v>45</v>
      </c>
      <c r="Z647" s="69"/>
      <c r="AA647" s="69"/>
      <c r="AB647" s="207"/>
      <c r="AC647" s="324">
        <f t="shared" si="439"/>
        <v>199</v>
      </c>
      <c r="AD647" s="519"/>
      <c r="AE647" s="519">
        <v>154</v>
      </c>
      <c r="AF647" s="519"/>
      <c r="AG647" s="519">
        <v>45</v>
      </c>
      <c r="AH647" s="519"/>
      <c r="AI647" s="519"/>
      <c r="AJ647" s="601"/>
      <c r="AK647" s="160">
        <f t="shared" si="440"/>
        <v>0</v>
      </c>
      <c r="AL647" s="79" t="s">
        <v>3</v>
      </c>
      <c r="AM647" s="158" t="s">
        <v>3</v>
      </c>
      <c r="AN647" s="718" t="s">
        <v>1067</v>
      </c>
      <c r="AO647" s="643"/>
      <c r="AP647" s="663"/>
      <c r="AQ647" s="683"/>
      <c r="AT647" s="1"/>
    </row>
    <row r="648" spans="1:46" s="44" customFormat="1" ht="18.600000000000001" customHeight="1" thickBot="1">
      <c r="A648" s="1">
        <v>3</v>
      </c>
      <c r="B648" s="337" t="str">
        <f t="shared" si="481"/>
        <v>区西北部</v>
      </c>
      <c r="C648" s="437" t="str">
        <f t="shared" si="482"/>
        <v>北区</v>
      </c>
      <c r="D648" s="305"/>
      <c r="E648" s="632"/>
      <c r="F648" s="337" t="s">
        <v>612</v>
      </c>
      <c r="G648" s="689"/>
      <c r="H648" s="121"/>
      <c r="I648" s="71"/>
      <c r="J648" s="71"/>
      <c r="K648" s="71"/>
      <c r="L648" s="37" t="s">
        <v>629</v>
      </c>
      <c r="M648" s="37" t="s">
        <v>629</v>
      </c>
      <c r="N648" s="37" t="s">
        <v>630</v>
      </c>
      <c r="O648" s="37"/>
      <c r="P648" s="37"/>
      <c r="Q648" s="37"/>
      <c r="R648" s="37"/>
      <c r="S648" s="37"/>
      <c r="T648" s="37"/>
      <c r="U648" s="37" t="s">
        <v>629</v>
      </c>
      <c r="V648" s="123"/>
      <c r="W648" s="208"/>
      <c r="X648" s="75"/>
      <c r="Y648" s="75"/>
      <c r="Z648" s="76"/>
      <c r="AA648" s="76"/>
      <c r="AB648" s="209"/>
      <c r="AC648" s="325">
        <f t="shared" si="439"/>
        <v>199</v>
      </c>
      <c r="AD648" s="520"/>
      <c r="AE648" s="520">
        <v>154</v>
      </c>
      <c r="AF648" s="520" t="s">
        <v>3</v>
      </c>
      <c r="AG648" s="520">
        <v>45</v>
      </c>
      <c r="AH648" s="520" t="s">
        <v>3</v>
      </c>
      <c r="AI648" s="520" t="s">
        <v>3</v>
      </c>
      <c r="AJ648" s="520" t="s">
        <v>3</v>
      </c>
      <c r="AK648" s="161">
        <f t="shared" si="440"/>
        <v>0</v>
      </c>
      <c r="AL648" s="81"/>
      <c r="AM648" s="187"/>
      <c r="AN648" s="719"/>
      <c r="AO648" s="643"/>
      <c r="AP648" s="663"/>
      <c r="AQ648" s="683"/>
      <c r="AT648" s="1"/>
    </row>
    <row r="649" spans="1:46" s="44" customFormat="1" ht="18" customHeight="1">
      <c r="A649" s="1">
        <v>1</v>
      </c>
      <c r="B649" s="309" t="s">
        <v>172</v>
      </c>
      <c r="C649" s="310" t="s">
        <v>187</v>
      </c>
      <c r="D649" s="567"/>
      <c r="E649" s="567" t="s">
        <v>950</v>
      </c>
      <c r="F649" s="445" t="s">
        <v>202</v>
      </c>
      <c r="G649" s="691">
        <v>19301340</v>
      </c>
      <c r="H649" s="221"/>
      <c r="I649" s="73"/>
      <c r="J649" s="73"/>
      <c r="K649" s="73"/>
      <c r="L649" s="73"/>
      <c r="M649" s="73"/>
      <c r="N649" s="73"/>
      <c r="O649" s="73"/>
      <c r="P649" s="73"/>
      <c r="Q649" s="73"/>
      <c r="R649" s="73"/>
      <c r="S649" s="73"/>
      <c r="T649" s="73"/>
      <c r="U649" s="73"/>
      <c r="V649" s="222"/>
      <c r="W649" s="193"/>
      <c r="X649" s="74"/>
      <c r="Y649" s="74"/>
      <c r="Z649" s="74"/>
      <c r="AA649" s="74"/>
      <c r="AB649" s="194"/>
      <c r="AC649" s="323">
        <f t="shared" si="439"/>
        <v>59</v>
      </c>
      <c r="AD649" s="64"/>
      <c r="AE649" s="64"/>
      <c r="AF649" s="64"/>
      <c r="AG649" s="64">
        <v>59</v>
      </c>
      <c r="AH649" s="64"/>
      <c r="AI649" s="80"/>
      <c r="AJ649" s="80"/>
      <c r="AK649" s="166">
        <f t="shared" si="440"/>
        <v>0</v>
      </c>
      <c r="AL649" s="80"/>
      <c r="AM649" s="186"/>
      <c r="AN649" s="725"/>
      <c r="AO649" s="15"/>
      <c r="AP649" s="25"/>
      <c r="AQ649" s="683"/>
      <c r="AT649" s="1"/>
    </row>
    <row r="650" spans="1:46" s="44" customFormat="1" ht="18.600000000000001" customHeight="1">
      <c r="A650" s="1">
        <v>2</v>
      </c>
      <c r="B650" s="337" t="str">
        <f t="shared" ref="B650:B651" si="483">B649</f>
        <v>区西北部</v>
      </c>
      <c r="C650" s="437" t="str">
        <f t="shared" ref="C650:C651" si="484">C649</f>
        <v>北区</v>
      </c>
      <c r="D650" s="297"/>
      <c r="E650" s="573"/>
      <c r="F650" s="361" t="s">
        <v>202</v>
      </c>
      <c r="G650" s="690"/>
      <c r="H650" s="109"/>
      <c r="I650" s="82"/>
      <c r="J650" s="82"/>
      <c r="K650" s="82"/>
      <c r="L650" s="82"/>
      <c r="M650" s="82"/>
      <c r="N650" s="82"/>
      <c r="O650" s="82"/>
      <c r="P650" s="82"/>
      <c r="Q650" s="82"/>
      <c r="R650" s="82"/>
      <c r="S650" s="82"/>
      <c r="T650" s="82"/>
      <c r="U650" s="82"/>
      <c r="V650" s="102"/>
      <c r="W650" s="146">
        <f>SUM(X650:AB650)</f>
        <v>59</v>
      </c>
      <c r="X650" s="145"/>
      <c r="Y650" s="145">
        <v>59</v>
      </c>
      <c r="Z650" s="69"/>
      <c r="AA650" s="69"/>
      <c r="AB650" s="207"/>
      <c r="AC650" s="324">
        <f t="shared" ref="AC650:AC713" si="485">SUM(AD650:AJ650)</f>
        <v>59</v>
      </c>
      <c r="AD650" s="519"/>
      <c r="AE650" s="519"/>
      <c r="AF650" s="519"/>
      <c r="AG650" s="519">
        <v>59</v>
      </c>
      <c r="AH650" s="519"/>
      <c r="AI650" s="519"/>
      <c r="AJ650" s="601"/>
      <c r="AK650" s="160">
        <f t="shared" si="440"/>
        <v>0</v>
      </c>
      <c r="AL650" s="79" t="s">
        <v>3</v>
      </c>
      <c r="AM650" s="158" t="s">
        <v>3</v>
      </c>
      <c r="AN650" s="718"/>
      <c r="AO650" s="643"/>
      <c r="AP650" s="663"/>
      <c r="AQ650" s="683"/>
      <c r="AT650" s="1"/>
    </row>
    <row r="651" spans="1:46" s="44" customFormat="1" ht="18" customHeight="1" thickBot="1">
      <c r="A651" s="1">
        <v>3</v>
      </c>
      <c r="B651" s="337" t="str">
        <f t="shared" si="483"/>
        <v>区西北部</v>
      </c>
      <c r="C651" s="437" t="str">
        <f t="shared" si="484"/>
        <v>北区</v>
      </c>
      <c r="D651" s="305"/>
      <c r="E651" s="632"/>
      <c r="F651" s="337" t="s">
        <v>202</v>
      </c>
      <c r="G651" s="689"/>
      <c r="H651" s="121"/>
      <c r="I651" s="71"/>
      <c r="J651" s="71"/>
      <c r="K651" s="71"/>
      <c r="L651" s="71"/>
      <c r="M651" s="71"/>
      <c r="N651" s="71"/>
      <c r="O651" s="71"/>
      <c r="P651" s="71"/>
      <c r="Q651" s="71"/>
      <c r="R651" s="71"/>
      <c r="S651" s="71"/>
      <c r="T651" s="71"/>
      <c r="U651" s="71"/>
      <c r="V651" s="123"/>
      <c r="W651" s="208"/>
      <c r="X651" s="75"/>
      <c r="Y651" s="75"/>
      <c r="Z651" s="76"/>
      <c r="AA651" s="76"/>
      <c r="AB651" s="209"/>
      <c r="AC651" s="325">
        <f t="shared" si="485"/>
        <v>59</v>
      </c>
      <c r="AD651" s="520"/>
      <c r="AE651" s="520" t="s">
        <v>3</v>
      </c>
      <c r="AF651" s="520" t="s">
        <v>3</v>
      </c>
      <c r="AG651" s="520">
        <v>59</v>
      </c>
      <c r="AH651" s="520" t="s">
        <v>3</v>
      </c>
      <c r="AI651" s="520" t="s">
        <v>3</v>
      </c>
      <c r="AJ651" s="520" t="s">
        <v>3</v>
      </c>
      <c r="AK651" s="161">
        <f t="shared" ref="AK651:AK714" si="486">SUM(AL651:AM651)</f>
        <v>0</v>
      </c>
      <c r="AL651" s="81"/>
      <c r="AM651" s="187"/>
      <c r="AN651" s="719"/>
      <c r="AO651" s="643"/>
      <c r="AP651" s="663"/>
      <c r="AQ651" s="683"/>
      <c r="AT651" s="1"/>
    </row>
    <row r="652" spans="1:46" s="44" customFormat="1" ht="18.600000000000001" customHeight="1">
      <c r="A652" s="1">
        <v>1</v>
      </c>
      <c r="B652" s="309" t="s">
        <v>172</v>
      </c>
      <c r="C652" s="310" t="s">
        <v>204</v>
      </c>
      <c r="D652" s="567"/>
      <c r="E652" s="567" t="s">
        <v>1087</v>
      </c>
      <c r="F652" s="733" t="s">
        <v>1169</v>
      </c>
      <c r="G652" s="691">
        <v>11301348</v>
      </c>
      <c r="H652" s="221"/>
      <c r="I652" s="73"/>
      <c r="J652" s="73"/>
      <c r="K652" s="73"/>
      <c r="L652" s="73"/>
      <c r="M652" s="73"/>
      <c r="N652" s="73"/>
      <c r="O652" s="73"/>
      <c r="P652" s="73"/>
      <c r="Q652" s="73"/>
      <c r="R652" s="73"/>
      <c r="S652" s="73"/>
      <c r="T652" s="73"/>
      <c r="U652" s="73"/>
      <c r="V652" s="222"/>
      <c r="W652" s="193"/>
      <c r="X652" s="74"/>
      <c r="Y652" s="74"/>
      <c r="Z652" s="74"/>
      <c r="AA652" s="74"/>
      <c r="AB652" s="194"/>
      <c r="AC652" s="323">
        <f t="shared" si="485"/>
        <v>152</v>
      </c>
      <c r="AD652" s="606"/>
      <c r="AE652" s="606">
        <v>60</v>
      </c>
      <c r="AF652" s="606"/>
      <c r="AG652" s="606">
        <v>92</v>
      </c>
      <c r="AH652" s="606"/>
      <c r="AI652" s="607"/>
      <c r="AJ652" s="607"/>
      <c r="AK652" s="166">
        <f t="shared" si="486"/>
        <v>0</v>
      </c>
      <c r="AL652" s="80"/>
      <c r="AM652" s="186"/>
      <c r="AN652" s="753" t="s">
        <v>1241</v>
      </c>
      <c r="AO652" s="15"/>
      <c r="AP652" s="25"/>
      <c r="AQ652" s="683"/>
      <c r="AR652" s="44">
        <v>2</v>
      </c>
      <c r="AT652" s="1"/>
    </row>
    <row r="653" spans="1:46" s="44" customFormat="1" ht="18" customHeight="1">
      <c r="A653" s="1">
        <v>2</v>
      </c>
      <c r="B653" s="337" t="str">
        <f t="shared" ref="B653:B654" si="487">B652</f>
        <v>区西北部</v>
      </c>
      <c r="C653" s="437" t="str">
        <f t="shared" ref="C653:C654" si="488">C652</f>
        <v>板橋区</v>
      </c>
      <c r="D653" s="297"/>
      <c r="E653" s="573"/>
      <c r="F653" s="361" t="s">
        <v>203</v>
      </c>
      <c r="G653" s="690"/>
      <c r="H653" s="109"/>
      <c r="I653" s="82"/>
      <c r="J653" s="82"/>
      <c r="K653" s="82"/>
      <c r="L653" s="82"/>
      <c r="M653" s="82" t="s">
        <v>629</v>
      </c>
      <c r="N653" s="82" t="s">
        <v>630</v>
      </c>
      <c r="O653" s="82"/>
      <c r="P653" s="82"/>
      <c r="Q653" s="82"/>
      <c r="R653" s="82"/>
      <c r="S653" s="82"/>
      <c r="T653" s="82"/>
      <c r="U653" s="82"/>
      <c r="V653" s="102"/>
      <c r="W653" s="146">
        <f>SUM(X653:AB653)</f>
        <v>152</v>
      </c>
      <c r="X653" s="145">
        <v>60</v>
      </c>
      <c r="Y653" s="145">
        <v>92</v>
      </c>
      <c r="Z653" s="69"/>
      <c r="AA653" s="69"/>
      <c r="AB653" s="207"/>
      <c r="AC653" s="324">
        <f t="shared" si="485"/>
        <v>152</v>
      </c>
      <c r="AD653" s="519"/>
      <c r="AE653" s="519">
        <v>60</v>
      </c>
      <c r="AF653" s="519"/>
      <c r="AG653" s="519">
        <v>92</v>
      </c>
      <c r="AH653" s="519"/>
      <c r="AI653" s="519"/>
      <c r="AJ653" s="601"/>
      <c r="AK653" s="160">
        <f t="shared" si="486"/>
        <v>0</v>
      </c>
      <c r="AL653" s="79" t="s">
        <v>3</v>
      </c>
      <c r="AM653" s="158" t="s">
        <v>3</v>
      </c>
      <c r="AN653" s="754"/>
      <c r="AO653" s="643"/>
      <c r="AP653" s="663">
        <v>1</v>
      </c>
      <c r="AQ653" s="683"/>
      <c r="AT653" s="1"/>
    </row>
    <row r="654" spans="1:46" s="44" customFormat="1" ht="18.600000000000001" customHeight="1" thickBot="1">
      <c r="A654" s="1">
        <v>3</v>
      </c>
      <c r="B654" s="337" t="str">
        <f t="shared" si="487"/>
        <v>区西北部</v>
      </c>
      <c r="C654" s="437" t="str">
        <f t="shared" si="488"/>
        <v>板橋区</v>
      </c>
      <c r="D654" s="305"/>
      <c r="E654" s="632"/>
      <c r="F654" s="337" t="s">
        <v>203</v>
      </c>
      <c r="G654" s="689"/>
      <c r="H654" s="121"/>
      <c r="I654" s="71"/>
      <c r="J654" s="71"/>
      <c r="K654" s="71"/>
      <c r="L654" s="71"/>
      <c r="M654" s="37" t="s">
        <v>629</v>
      </c>
      <c r="N654" s="71" t="s">
        <v>630</v>
      </c>
      <c r="O654" s="71"/>
      <c r="P654" s="71"/>
      <c r="Q654" s="71"/>
      <c r="R654" s="71"/>
      <c r="S654" s="71"/>
      <c r="T654" s="71"/>
      <c r="U654" s="71"/>
      <c r="V654" s="123"/>
      <c r="W654" s="208"/>
      <c r="X654" s="75"/>
      <c r="Y654" s="75"/>
      <c r="Z654" s="76"/>
      <c r="AA654" s="76"/>
      <c r="AB654" s="209"/>
      <c r="AC654" s="325">
        <f t="shared" si="485"/>
        <v>95</v>
      </c>
      <c r="AD654" s="520"/>
      <c r="AE654" s="520">
        <v>20</v>
      </c>
      <c r="AF654" s="520" t="s">
        <v>3</v>
      </c>
      <c r="AG654" s="520">
        <v>75</v>
      </c>
      <c r="AH654" s="520" t="s">
        <v>3</v>
      </c>
      <c r="AI654" s="520" t="s">
        <v>3</v>
      </c>
      <c r="AJ654" s="520" t="s">
        <v>3</v>
      </c>
      <c r="AK654" s="161">
        <f t="shared" si="486"/>
        <v>0</v>
      </c>
      <c r="AL654" s="81"/>
      <c r="AM654" s="187"/>
      <c r="AN654" s="755"/>
      <c r="AO654" s="643"/>
      <c r="AP654" s="663"/>
      <c r="AQ654" s="683"/>
      <c r="AT654" s="1"/>
    </row>
    <row r="655" spans="1:46" s="44" customFormat="1" ht="18" customHeight="1">
      <c r="A655" s="1">
        <v>1</v>
      </c>
      <c r="B655" s="309" t="s">
        <v>172</v>
      </c>
      <c r="C655" s="310" t="s">
        <v>204</v>
      </c>
      <c r="D655" s="567"/>
      <c r="E655" s="567"/>
      <c r="F655" s="368" t="s">
        <v>205</v>
      </c>
      <c r="G655" s="691"/>
      <c r="H655" s="221"/>
      <c r="I655" s="73"/>
      <c r="J655" s="73"/>
      <c r="K655" s="73"/>
      <c r="L655" s="73"/>
      <c r="M655" s="73"/>
      <c r="N655" s="73"/>
      <c r="O655" s="73"/>
      <c r="P655" s="73"/>
      <c r="Q655" s="73"/>
      <c r="R655" s="73"/>
      <c r="S655" s="73"/>
      <c r="T655" s="73"/>
      <c r="U655" s="73"/>
      <c r="V655" s="222"/>
      <c r="W655" s="193"/>
      <c r="X655" s="74"/>
      <c r="Y655" s="74"/>
      <c r="Z655" s="74"/>
      <c r="AA655" s="74"/>
      <c r="AB655" s="194"/>
      <c r="AC655" s="323">
        <f t="shared" si="485"/>
        <v>0</v>
      </c>
      <c r="AD655" s="606"/>
      <c r="AE655" s="606"/>
      <c r="AF655" s="606"/>
      <c r="AG655" s="606"/>
      <c r="AH655" s="606"/>
      <c r="AI655" s="607"/>
      <c r="AJ655" s="607"/>
      <c r="AK655" s="166">
        <f t="shared" si="486"/>
        <v>0</v>
      </c>
      <c r="AL655" s="80"/>
      <c r="AM655" s="186"/>
      <c r="AN655" s="725"/>
      <c r="AO655" s="15"/>
      <c r="AP655" s="25"/>
      <c r="AQ655" s="683"/>
      <c r="AT655" s="1"/>
    </row>
    <row r="656" spans="1:46" s="44" customFormat="1" ht="18.600000000000001" customHeight="1">
      <c r="A656" s="1">
        <v>2</v>
      </c>
      <c r="B656" s="337" t="str">
        <f t="shared" ref="B656:B657" si="489">B655</f>
        <v>区西北部</v>
      </c>
      <c r="C656" s="437" t="str">
        <f t="shared" ref="C656:C657" si="490">C655</f>
        <v>板橋区</v>
      </c>
      <c r="D656" s="297"/>
      <c r="E656" s="573"/>
      <c r="F656" s="361" t="s">
        <v>205</v>
      </c>
      <c r="G656" s="690"/>
      <c r="H656" s="109" t="s">
        <v>628</v>
      </c>
      <c r="I656" s="82"/>
      <c r="J656" s="82"/>
      <c r="K656" s="82"/>
      <c r="L656" s="82"/>
      <c r="M656" s="82" t="s">
        <v>629</v>
      </c>
      <c r="N656" s="82"/>
      <c r="O656" s="82"/>
      <c r="P656" s="82"/>
      <c r="Q656" s="82"/>
      <c r="R656" s="82"/>
      <c r="S656" s="82"/>
      <c r="T656" s="82"/>
      <c r="U656" s="82"/>
      <c r="V656" s="102"/>
      <c r="W656" s="146">
        <f>SUM(X656:AB656)</f>
        <v>70</v>
      </c>
      <c r="X656" s="145">
        <v>70</v>
      </c>
      <c r="Y656" s="145"/>
      <c r="Z656" s="69"/>
      <c r="AA656" s="69"/>
      <c r="AB656" s="207"/>
      <c r="AC656" s="324">
        <f t="shared" si="485"/>
        <v>0</v>
      </c>
      <c r="AD656" s="519"/>
      <c r="AE656" s="519"/>
      <c r="AF656" s="519"/>
      <c r="AG656" s="519"/>
      <c r="AH656" s="519"/>
      <c r="AI656" s="519"/>
      <c r="AJ656" s="601"/>
      <c r="AK656" s="160">
        <f t="shared" si="486"/>
        <v>0</v>
      </c>
      <c r="AL656" s="79" t="s">
        <v>3</v>
      </c>
      <c r="AM656" s="158" t="s">
        <v>3</v>
      </c>
      <c r="AN656" s="718"/>
      <c r="AO656" s="643"/>
      <c r="AP656" s="663"/>
      <c r="AQ656" s="683"/>
      <c r="AT656" s="1"/>
    </row>
    <row r="657" spans="1:46" s="44" customFormat="1" ht="18" customHeight="1" thickBot="1">
      <c r="A657" s="1">
        <v>3</v>
      </c>
      <c r="B657" s="337" t="str">
        <f t="shared" si="489"/>
        <v>区西北部</v>
      </c>
      <c r="C657" s="437" t="str">
        <f t="shared" si="490"/>
        <v>板橋区</v>
      </c>
      <c r="D657" s="305"/>
      <c r="E657" s="632"/>
      <c r="F657" s="337" t="s">
        <v>205</v>
      </c>
      <c r="G657" s="689"/>
      <c r="H657" s="36" t="s">
        <v>628</v>
      </c>
      <c r="I657" s="37"/>
      <c r="J657" s="37"/>
      <c r="K657" s="37"/>
      <c r="L657" s="37"/>
      <c r="M657" s="37" t="s">
        <v>629</v>
      </c>
      <c r="N657" s="71"/>
      <c r="O657" s="71"/>
      <c r="P657" s="71"/>
      <c r="Q657" s="71"/>
      <c r="R657" s="71"/>
      <c r="S657" s="71"/>
      <c r="T657" s="71"/>
      <c r="U657" s="71"/>
      <c r="V657" s="123"/>
      <c r="W657" s="208"/>
      <c r="X657" s="75"/>
      <c r="Y657" s="75"/>
      <c r="Z657" s="76"/>
      <c r="AA657" s="76"/>
      <c r="AB657" s="209"/>
      <c r="AC657" s="325">
        <f t="shared" si="485"/>
        <v>0</v>
      </c>
      <c r="AD657" s="520"/>
      <c r="AE657" s="520"/>
      <c r="AF657" s="520"/>
      <c r="AG657" s="520"/>
      <c r="AH657" s="520" t="s">
        <v>3</v>
      </c>
      <c r="AI657" s="520" t="s">
        <v>3</v>
      </c>
      <c r="AJ657" s="520" t="s">
        <v>3</v>
      </c>
      <c r="AK657" s="161">
        <f t="shared" si="486"/>
        <v>0</v>
      </c>
      <c r="AL657" s="81"/>
      <c r="AM657" s="187"/>
      <c r="AN657" s="719"/>
      <c r="AO657" s="643"/>
      <c r="AP657" s="663"/>
      <c r="AQ657" s="683"/>
      <c r="AT657" s="1"/>
    </row>
    <row r="658" spans="1:46" s="44" customFormat="1" ht="18.600000000000001" customHeight="1">
      <c r="A658" s="1">
        <v>1</v>
      </c>
      <c r="B658" s="309" t="s">
        <v>172</v>
      </c>
      <c r="C658" s="310" t="s">
        <v>204</v>
      </c>
      <c r="D658" s="567"/>
      <c r="E658" s="567" t="s">
        <v>1045</v>
      </c>
      <c r="F658" s="445" t="s">
        <v>206</v>
      </c>
      <c r="G658" s="691">
        <v>11301350</v>
      </c>
      <c r="H658" s="221"/>
      <c r="I658" s="73"/>
      <c r="J658" s="73"/>
      <c r="K658" s="73"/>
      <c r="L658" s="73"/>
      <c r="M658" s="73"/>
      <c r="N658" s="73"/>
      <c r="O658" s="73"/>
      <c r="P658" s="73"/>
      <c r="Q658" s="73"/>
      <c r="R658" s="73"/>
      <c r="S658" s="73"/>
      <c r="T658" s="73"/>
      <c r="U658" s="73"/>
      <c r="V658" s="222"/>
      <c r="W658" s="193"/>
      <c r="X658" s="74"/>
      <c r="Y658" s="74"/>
      <c r="Z658" s="74"/>
      <c r="AA658" s="74"/>
      <c r="AB658" s="194"/>
      <c r="AC658" s="323">
        <f t="shared" si="485"/>
        <v>149</v>
      </c>
      <c r="AD658" s="606"/>
      <c r="AE658" s="606">
        <v>20</v>
      </c>
      <c r="AF658" s="606"/>
      <c r="AG658" s="606">
        <v>129</v>
      </c>
      <c r="AH658" s="606"/>
      <c r="AI658" s="607"/>
      <c r="AJ658" s="607"/>
      <c r="AK658" s="166">
        <f t="shared" si="486"/>
        <v>0</v>
      </c>
      <c r="AL658" s="80"/>
      <c r="AM658" s="186"/>
      <c r="AN658" s="725"/>
      <c r="AO658" s="15"/>
      <c r="AP658" s="25"/>
      <c r="AQ658" s="683">
        <v>1</v>
      </c>
      <c r="AT658" s="1"/>
    </row>
    <row r="659" spans="1:46" s="44" customFormat="1" ht="18" customHeight="1">
      <c r="A659" s="1">
        <v>2</v>
      </c>
      <c r="B659" s="337" t="str">
        <f t="shared" ref="B659:B660" si="491">B658</f>
        <v>区西北部</v>
      </c>
      <c r="C659" s="437" t="str">
        <f t="shared" ref="C659:C660" si="492">C658</f>
        <v>板橋区</v>
      </c>
      <c r="D659" s="297"/>
      <c r="E659" s="573"/>
      <c r="F659" s="361" t="s">
        <v>206</v>
      </c>
      <c r="G659" s="690"/>
      <c r="H659" s="109"/>
      <c r="I659" s="82"/>
      <c r="J659" s="82"/>
      <c r="K659" s="82"/>
      <c r="L659" s="82"/>
      <c r="M659" s="82" t="s">
        <v>629</v>
      </c>
      <c r="N659" s="82"/>
      <c r="O659" s="82"/>
      <c r="P659" s="82"/>
      <c r="Q659" s="82"/>
      <c r="R659" s="82"/>
      <c r="S659" s="82"/>
      <c r="T659" s="82"/>
      <c r="U659" s="82"/>
      <c r="V659" s="102"/>
      <c r="W659" s="146">
        <f>SUM(X659:AB659)</f>
        <v>149</v>
      </c>
      <c r="X659" s="145">
        <v>20</v>
      </c>
      <c r="Y659" s="145">
        <v>129</v>
      </c>
      <c r="Z659" s="69"/>
      <c r="AA659" s="69"/>
      <c r="AB659" s="207"/>
      <c r="AC659" s="324">
        <f t="shared" si="485"/>
        <v>149</v>
      </c>
      <c r="AD659" s="519"/>
      <c r="AE659" s="519">
        <v>20</v>
      </c>
      <c r="AF659" s="519"/>
      <c r="AG659" s="519">
        <v>129</v>
      </c>
      <c r="AH659" s="519"/>
      <c r="AI659" s="519"/>
      <c r="AJ659" s="601"/>
      <c r="AK659" s="160">
        <f t="shared" si="486"/>
        <v>5</v>
      </c>
      <c r="AL659" s="79">
        <v>5</v>
      </c>
      <c r="AM659" s="158" t="s">
        <v>3</v>
      </c>
      <c r="AN659" s="718"/>
      <c r="AO659" s="643"/>
      <c r="AP659" s="663"/>
      <c r="AQ659" s="683"/>
      <c r="AT659" s="1"/>
    </row>
    <row r="660" spans="1:46" s="44" customFormat="1" ht="18.600000000000001" customHeight="1" thickBot="1">
      <c r="A660" s="1">
        <v>3</v>
      </c>
      <c r="B660" s="337" t="str">
        <f t="shared" si="491"/>
        <v>区西北部</v>
      </c>
      <c r="C660" s="437" t="str">
        <f t="shared" si="492"/>
        <v>板橋区</v>
      </c>
      <c r="D660" s="305"/>
      <c r="E660" s="632"/>
      <c r="F660" s="337" t="s">
        <v>206</v>
      </c>
      <c r="G660" s="689"/>
      <c r="H660" s="121"/>
      <c r="I660" s="71"/>
      <c r="J660" s="71"/>
      <c r="K660" s="71"/>
      <c r="L660" s="71"/>
      <c r="M660" s="37" t="s">
        <v>629</v>
      </c>
      <c r="N660" s="71"/>
      <c r="O660" s="71"/>
      <c r="P660" s="71"/>
      <c r="Q660" s="71"/>
      <c r="R660" s="71"/>
      <c r="S660" s="71"/>
      <c r="T660" s="71"/>
      <c r="U660" s="71"/>
      <c r="V660" s="123"/>
      <c r="W660" s="208"/>
      <c r="X660" s="75"/>
      <c r="Y660" s="75"/>
      <c r="Z660" s="76"/>
      <c r="AA660" s="76"/>
      <c r="AB660" s="209"/>
      <c r="AC660" s="325">
        <f t="shared" si="485"/>
        <v>149</v>
      </c>
      <c r="AD660" s="520"/>
      <c r="AE660" s="520">
        <v>20</v>
      </c>
      <c r="AF660" s="520" t="s">
        <v>3</v>
      </c>
      <c r="AG660" s="520">
        <v>129</v>
      </c>
      <c r="AH660" s="520" t="s">
        <v>3</v>
      </c>
      <c r="AI660" s="520" t="s">
        <v>3</v>
      </c>
      <c r="AJ660" s="520" t="s">
        <v>3</v>
      </c>
      <c r="AK660" s="161">
        <f t="shared" si="486"/>
        <v>0</v>
      </c>
      <c r="AL660" s="81"/>
      <c r="AM660" s="187"/>
      <c r="AN660" s="719"/>
      <c r="AO660" s="643"/>
      <c r="AP660" s="663"/>
      <c r="AQ660" s="683"/>
      <c r="AT660" s="1"/>
    </row>
    <row r="661" spans="1:46" s="44" customFormat="1" ht="18" customHeight="1">
      <c r="A661" s="1">
        <v>1</v>
      </c>
      <c r="B661" s="309" t="s">
        <v>172</v>
      </c>
      <c r="C661" s="310" t="s">
        <v>204</v>
      </c>
      <c r="D661" s="567"/>
      <c r="E661" s="567" t="s">
        <v>914</v>
      </c>
      <c r="F661" s="445" t="s">
        <v>207</v>
      </c>
      <c r="G661" s="691">
        <v>11301351</v>
      </c>
      <c r="H661" s="221"/>
      <c r="I661" s="73"/>
      <c r="J661" s="73"/>
      <c r="K661" s="73"/>
      <c r="L661" s="73"/>
      <c r="M661" s="73"/>
      <c r="N661" s="73"/>
      <c r="O661" s="73"/>
      <c r="P661" s="73"/>
      <c r="Q661" s="73"/>
      <c r="R661" s="73"/>
      <c r="S661" s="73"/>
      <c r="T661" s="73"/>
      <c r="U661" s="73"/>
      <c r="V661" s="222"/>
      <c r="W661" s="193"/>
      <c r="X661" s="74"/>
      <c r="Y661" s="74"/>
      <c r="Z661" s="74"/>
      <c r="AA661" s="74"/>
      <c r="AB661" s="194"/>
      <c r="AC661" s="323">
        <f t="shared" si="485"/>
        <v>115</v>
      </c>
      <c r="AD661" s="64"/>
      <c r="AE661" s="64">
        <v>37</v>
      </c>
      <c r="AF661" s="64">
        <v>34</v>
      </c>
      <c r="AG661" s="64">
        <v>44</v>
      </c>
      <c r="AH661" s="64"/>
      <c r="AI661" s="80"/>
      <c r="AJ661" s="80"/>
      <c r="AK661" s="166">
        <f t="shared" si="486"/>
        <v>0</v>
      </c>
      <c r="AL661" s="80"/>
      <c r="AM661" s="186"/>
      <c r="AN661" s="725"/>
      <c r="AO661" s="15"/>
      <c r="AP661" s="25"/>
      <c r="AQ661" s="683"/>
      <c r="AT661" s="1"/>
    </row>
    <row r="662" spans="1:46" s="44" customFormat="1" ht="18.600000000000001" customHeight="1">
      <c r="A662" s="1">
        <v>2</v>
      </c>
      <c r="B662" s="337" t="str">
        <f t="shared" ref="B662:B663" si="493">B661</f>
        <v>区西北部</v>
      </c>
      <c r="C662" s="437" t="str">
        <f t="shared" ref="C662:C663" si="494">C661</f>
        <v>板橋区</v>
      </c>
      <c r="D662" s="297"/>
      <c r="E662" s="573"/>
      <c r="F662" s="361" t="s">
        <v>207</v>
      </c>
      <c r="G662" s="690"/>
      <c r="H662" s="109"/>
      <c r="I662" s="82"/>
      <c r="J662" s="82"/>
      <c r="K662" s="82"/>
      <c r="L662" s="82" t="s">
        <v>629</v>
      </c>
      <c r="M662" s="82" t="s">
        <v>629</v>
      </c>
      <c r="N662" s="82" t="s">
        <v>916</v>
      </c>
      <c r="O662" s="82"/>
      <c r="P662" s="82"/>
      <c r="Q662" s="82"/>
      <c r="R662" s="82"/>
      <c r="S662" s="82" t="s">
        <v>629</v>
      </c>
      <c r="T662" s="82"/>
      <c r="U662" s="82"/>
      <c r="V662" s="102"/>
      <c r="W662" s="146">
        <f>SUM(X662:AB662)</f>
        <v>115</v>
      </c>
      <c r="X662" s="145">
        <v>71</v>
      </c>
      <c r="Y662" s="145">
        <v>44</v>
      </c>
      <c r="Z662" s="69"/>
      <c r="AA662" s="69"/>
      <c r="AB662" s="207"/>
      <c r="AC662" s="324">
        <f t="shared" si="485"/>
        <v>115</v>
      </c>
      <c r="AD662" s="519"/>
      <c r="AE662" s="519">
        <v>37</v>
      </c>
      <c r="AF662" s="519">
        <v>34</v>
      </c>
      <c r="AG662" s="519">
        <v>44</v>
      </c>
      <c r="AH662" s="519"/>
      <c r="AI662" s="519"/>
      <c r="AJ662" s="601"/>
      <c r="AK662" s="160">
        <f t="shared" si="486"/>
        <v>0</v>
      </c>
      <c r="AL662" s="79" t="s">
        <v>3</v>
      </c>
      <c r="AM662" s="158" t="s">
        <v>3</v>
      </c>
      <c r="AN662" s="718"/>
      <c r="AO662" s="643"/>
      <c r="AP662" s="663"/>
      <c r="AQ662" s="683"/>
      <c r="AT662" s="1"/>
    </row>
    <row r="663" spans="1:46" s="44" customFormat="1" ht="18" customHeight="1" thickBot="1">
      <c r="A663" s="1">
        <v>3</v>
      </c>
      <c r="B663" s="337" t="str">
        <f t="shared" si="493"/>
        <v>区西北部</v>
      </c>
      <c r="C663" s="437" t="str">
        <f t="shared" si="494"/>
        <v>板橋区</v>
      </c>
      <c r="D663" s="305"/>
      <c r="E663" s="632"/>
      <c r="F663" s="337" t="s">
        <v>207</v>
      </c>
      <c r="G663" s="689"/>
      <c r="H663" s="121"/>
      <c r="I663" s="71"/>
      <c r="J663" s="71"/>
      <c r="K663" s="71"/>
      <c r="L663" s="37" t="s">
        <v>629</v>
      </c>
      <c r="M663" s="37" t="s">
        <v>629</v>
      </c>
      <c r="N663" s="37" t="s">
        <v>916</v>
      </c>
      <c r="O663" s="37"/>
      <c r="P663" s="37"/>
      <c r="Q663" s="37"/>
      <c r="R663" s="37"/>
      <c r="S663" s="37" t="s">
        <v>629</v>
      </c>
      <c r="T663" s="71"/>
      <c r="U663" s="71"/>
      <c r="V663" s="123"/>
      <c r="W663" s="208"/>
      <c r="X663" s="75"/>
      <c r="Y663" s="75"/>
      <c r="Z663" s="76"/>
      <c r="AA663" s="76"/>
      <c r="AB663" s="209"/>
      <c r="AC663" s="325">
        <f t="shared" si="485"/>
        <v>115</v>
      </c>
      <c r="AD663" s="520"/>
      <c r="AE663" s="520">
        <v>37</v>
      </c>
      <c r="AF663" s="520">
        <v>34</v>
      </c>
      <c r="AG663" s="520">
        <v>44</v>
      </c>
      <c r="AH663" s="520" t="s">
        <v>3</v>
      </c>
      <c r="AI663" s="520" t="s">
        <v>3</v>
      </c>
      <c r="AJ663" s="520" t="s">
        <v>3</v>
      </c>
      <c r="AK663" s="161">
        <f t="shared" si="486"/>
        <v>0</v>
      </c>
      <c r="AL663" s="81"/>
      <c r="AM663" s="187"/>
      <c r="AN663" s="719"/>
      <c r="AO663" s="643"/>
      <c r="AP663" s="663"/>
      <c r="AQ663" s="683"/>
      <c r="AT663" s="1"/>
    </row>
    <row r="664" spans="1:46" s="44" customFormat="1" ht="18.600000000000001" customHeight="1">
      <c r="A664" s="1">
        <v>1</v>
      </c>
      <c r="B664" s="309" t="s">
        <v>172</v>
      </c>
      <c r="C664" s="310" t="s">
        <v>204</v>
      </c>
      <c r="D664" s="567"/>
      <c r="E664" s="567" t="s">
        <v>914</v>
      </c>
      <c r="F664" s="445" t="s">
        <v>208</v>
      </c>
      <c r="G664" s="691">
        <v>11301352</v>
      </c>
      <c r="H664" s="221"/>
      <c r="I664" s="73"/>
      <c r="J664" s="73"/>
      <c r="K664" s="73"/>
      <c r="L664" s="73"/>
      <c r="M664" s="73"/>
      <c r="N664" s="73"/>
      <c r="O664" s="73"/>
      <c r="P664" s="73"/>
      <c r="Q664" s="73"/>
      <c r="R664" s="73"/>
      <c r="S664" s="73"/>
      <c r="T664" s="73"/>
      <c r="U664" s="73"/>
      <c r="V664" s="222"/>
      <c r="W664" s="193"/>
      <c r="X664" s="74"/>
      <c r="Y664" s="74"/>
      <c r="Z664" s="74"/>
      <c r="AA664" s="74"/>
      <c r="AB664" s="194"/>
      <c r="AC664" s="323">
        <f t="shared" si="485"/>
        <v>54</v>
      </c>
      <c r="AD664" s="64"/>
      <c r="AE664" s="64"/>
      <c r="AF664" s="64"/>
      <c r="AG664" s="64">
        <v>54</v>
      </c>
      <c r="AH664" s="64"/>
      <c r="AI664" s="80"/>
      <c r="AJ664" s="80"/>
      <c r="AK664" s="166">
        <f t="shared" si="486"/>
        <v>0</v>
      </c>
      <c r="AL664" s="80"/>
      <c r="AM664" s="186"/>
      <c r="AN664" s="725"/>
      <c r="AO664" s="15"/>
      <c r="AP664" s="25"/>
      <c r="AQ664" s="683"/>
      <c r="AT664" s="1"/>
    </row>
    <row r="665" spans="1:46" s="44" customFormat="1" ht="18" customHeight="1">
      <c r="A665" s="1">
        <v>2</v>
      </c>
      <c r="B665" s="337" t="str">
        <f t="shared" ref="B665:B666" si="495">B664</f>
        <v>区西北部</v>
      </c>
      <c r="C665" s="437" t="str">
        <f t="shared" ref="C665:C666" si="496">C664</f>
        <v>板橋区</v>
      </c>
      <c r="D665" s="297"/>
      <c r="E665" s="573"/>
      <c r="F665" s="361" t="s">
        <v>208</v>
      </c>
      <c r="G665" s="690"/>
      <c r="H665" s="109"/>
      <c r="I665" s="82"/>
      <c r="J665" s="82"/>
      <c r="K665" s="82"/>
      <c r="L665" s="82"/>
      <c r="M665" s="82"/>
      <c r="N665" s="82"/>
      <c r="O665" s="82"/>
      <c r="P665" s="82"/>
      <c r="Q665" s="82"/>
      <c r="R665" s="82"/>
      <c r="S665" s="82"/>
      <c r="T665" s="82"/>
      <c r="U665" s="82"/>
      <c r="V665" s="102"/>
      <c r="W665" s="146">
        <f>SUM(X665:AB665)</f>
        <v>54</v>
      </c>
      <c r="X665" s="145">
        <v>54</v>
      </c>
      <c r="Y665" s="145"/>
      <c r="Z665" s="69"/>
      <c r="AA665" s="69"/>
      <c r="AB665" s="207"/>
      <c r="AC665" s="324">
        <f t="shared" si="485"/>
        <v>54</v>
      </c>
      <c r="AD665" s="519"/>
      <c r="AE665" s="519"/>
      <c r="AF665" s="519"/>
      <c r="AG665" s="519">
        <v>54</v>
      </c>
      <c r="AH665" s="519"/>
      <c r="AI665" s="519"/>
      <c r="AJ665" s="601"/>
      <c r="AK665" s="160">
        <f t="shared" si="486"/>
        <v>0</v>
      </c>
      <c r="AL665" s="79" t="s">
        <v>3</v>
      </c>
      <c r="AM665" s="158" t="s">
        <v>3</v>
      </c>
      <c r="AN665" s="718"/>
      <c r="AO665" s="643"/>
      <c r="AP665" s="663">
        <v>2</v>
      </c>
      <c r="AQ665" s="683"/>
      <c r="AT665" s="1"/>
    </row>
    <row r="666" spans="1:46" s="44" customFormat="1" ht="18.600000000000001" customHeight="1" thickBot="1">
      <c r="A666" s="1">
        <v>3</v>
      </c>
      <c r="B666" s="337" t="str">
        <f t="shared" si="495"/>
        <v>区西北部</v>
      </c>
      <c r="C666" s="437" t="str">
        <f t="shared" si="496"/>
        <v>板橋区</v>
      </c>
      <c r="D666" s="305"/>
      <c r="E666" s="632"/>
      <c r="F666" s="337" t="s">
        <v>208</v>
      </c>
      <c r="G666" s="689"/>
      <c r="H666" s="121"/>
      <c r="I666" s="71"/>
      <c r="J666" s="71"/>
      <c r="K666" s="71"/>
      <c r="L666" s="71"/>
      <c r="M666" s="71"/>
      <c r="N666" s="71"/>
      <c r="O666" s="71"/>
      <c r="P666" s="71"/>
      <c r="Q666" s="71"/>
      <c r="R666" s="71"/>
      <c r="S666" s="71"/>
      <c r="T666" s="71"/>
      <c r="U666" s="71"/>
      <c r="V666" s="123"/>
      <c r="W666" s="208"/>
      <c r="X666" s="75"/>
      <c r="Y666" s="75"/>
      <c r="Z666" s="76"/>
      <c r="AA666" s="76"/>
      <c r="AB666" s="209"/>
      <c r="AC666" s="325">
        <f t="shared" si="485"/>
        <v>60</v>
      </c>
      <c r="AD666" s="520"/>
      <c r="AE666" s="520" t="s">
        <v>3</v>
      </c>
      <c r="AF666" s="520" t="s">
        <v>3</v>
      </c>
      <c r="AG666" s="520">
        <v>60</v>
      </c>
      <c r="AH666" s="520" t="s">
        <v>3</v>
      </c>
      <c r="AI666" s="520" t="s">
        <v>3</v>
      </c>
      <c r="AJ666" s="520" t="s">
        <v>3</v>
      </c>
      <c r="AK666" s="161">
        <f t="shared" si="486"/>
        <v>0</v>
      </c>
      <c r="AL666" s="81"/>
      <c r="AM666" s="187"/>
      <c r="AN666" s="719"/>
      <c r="AO666" s="643"/>
      <c r="AP666" s="663"/>
      <c r="AQ666" s="683"/>
      <c r="AT666" s="1"/>
    </row>
    <row r="667" spans="1:46" s="44" customFormat="1" ht="18" customHeight="1">
      <c r="A667" s="1">
        <v>1</v>
      </c>
      <c r="B667" s="309" t="s">
        <v>172</v>
      </c>
      <c r="C667" s="310" t="s">
        <v>204</v>
      </c>
      <c r="D667" s="567"/>
      <c r="E667" s="567"/>
      <c r="F667" s="368" t="s">
        <v>613</v>
      </c>
      <c r="G667" s="691"/>
      <c r="H667" s="221"/>
      <c r="I667" s="73"/>
      <c r="J667" s="73"/>
      <c r="K667" s="73"/>
      <c r="L667" s="73"/>
      <c r="M667" s="73"/>
      <c r="N667" s="73"/>
      <c r="O667" s="73"/>
      <c r="P667" s="73"/>
      <c r="Q667" s="73"/>
      <c r="R667" s="73"/>
      <c r="S667" s="73"/>
      <c r="T667" s="73"/>
      <c r="U667" s="73"/>
      <c r="V667" s="222"/>
      <c r="W667" s="193"/>
      <c r="X667" s="74"/>
      <c r="Y667" s="74"/>
      <c r="Z667" s="74"/>
      <c r="AA667" s="74"/>
      <c r="AB667" s="194"/>
      <c r="AC667" s="323">
        <f t="shared" si="485"/>
        <v>0</v>
      </c>
      <c r="AD667" s="606"/>
      <c r="AE667" s="606"/>
      <c r="AF667" s="606"/>
      <c r="AG667" s="606"/>
      <c r="AH667" s="606"/>
      <c r="AI667" s="607"/>
      <c r="AJ667" s="607"/>
      <c r="AK667" s="166">
        <f t="shared" si="486"/>
        <v>0</v>
      </c>
      <c r="AL667" s="80"/>
      <c r="AM667" s="186"/>
      <c r="AN667" s="725"/>
      <c r="AO667" s="15"/>
      <c r="AP667" s="25"/>
      <c r="AQ667" s="683"/>
      <c r="AT667" s="1"/>
    </row>
    <row r="668" spans="1:46" s="44" customFormat="1" ht="18.600000000000001" customHeight="1">
      <c r="A668" s="1">
        <v>2</v>
      </c>
      <c r="B668" s="337" t="str">
        <f t="shared" ref="B668:B669" si="497">B667</f>
        <v>区西北部</v>
      </c>
      <c r="C668" s="437" t="str">
        <f t="shared" ref="C668:C669" si="498">C667</f>
        <v>板橋区</v>
      </c>
      <c r="D668" s="297"/>
      <c r="E668" s="573"/>
      <c r="F668" s="361" t="s">
        <v>613</v>
      </c>
      <c r="G668" s="690"/>
      <c r="H668" s="109"/>
      <c r="I668" s="82"/>
      <c r="J668" s="82"/>
      <c r="K668" s="82"/>
      <c r="L668" s="82"/>
      <c r="M668" s="82" t="s">
        <v>629</v>
      </c>
      <c r="N668" s="82"/>
      <c r="O668" s="82"/>
      <c r="P668" s="82"/>
      <c r="Q668" s="82"/>
      <c r="R668" s="82"/>
      <c r="S668" s="82"/>
      <c r="T668" s="82"/>
      <c r="U668" s="82"/>
      <c r="V668" s="102"/>
      <c r="W668" s="146">
        <f>SUM(X668:AB668)</f>
        <v>127</v>
      </c>
      <c r="X668" s="145">
        <v>68</v>
      </c>
      <c r="Y668" s="145">
        <v>59</v>
      </c>
      <c r="Z668" s="69"/>
      <c r="AA668" s="69"/>
      <c r="AB668" s="207"/>
      <c r="AC668" s="324">
        <f t="shared" si="485"/>
        <v>0</v>
      </c>
      <c r="AD668" s="519"/>
      <c r="AE668" s="519"/>
      <c r="AF668" s="519"/>
      <c r="AG668" s="519"/>
      <c r="AH668" s="519"/>
      <c r="AI668" s="519"/>
      <c r="AJ668" s="601"/>
      <c r="AK668" s="160">
        <f t="shared" si="486"/>
        <v>0</v>
      </c>
      <c r="AL668" s="79" t="s">
        <v>3</v>
      </c>
      <c r="AM668" s="158" t="s">
        <v>3</v>
      </c>
      <c r="AN668" s="718"/>
      <c r="AO668" s="643"/>
      <c r="AP668" s="663"/>
      <c r="AQ668" s="683"/>
      <c r="AT668" s="1"/>
    </row>
    <row r="669" spans="1:46" s="44" customFormat="1" ht="18" customHeight="1" thickBot="1">
      <c r="A669" s="1">
        <v>3</v>
      </c>
      <c r="B669" s="337" t="str">
        <f t="shared" si="497"/>
        <v>区西北部</v>
      </c>
      <c r="C669" s="437" t="str">
        <f t="shared" si="498"/>
        <v>板橋区</v>
      </c>
      <c r="D669" s="305"/>
      <c r="E669" s="632"/>
      <c r="F669" s="337" t="s">
        <v>613</v>
      </c>
      <c r="G669" s="689"/>
      <c r="H669" s="121"/>
      <c r="I669" s="71"/>
      <c r="J669" s="71"/>
      <c r="K669" s="71"/>
      <c r="L669" s="71"/>
      <c r="M669" s="37" t="s">
        <v>629</v>
      </c>
      <c r="N669" s="71"/>
      <c r="O669" s="71"/>
      <c r="P669" s="71"/>
      <c r="Q669" s="71"/>
      <c r="R669" s="71"/>
      <c r="S669" s="71"/>
      <c r="T669" s="71"/>
      <c r="U669" s="71"/>
      <c r="V669" s="123"/>
      <c r="W669" s="208"/>
      <c r="X669" s="75"/>
      <c r="Y669" s="75"/>
      <c r="Z669" s="76"/>
      <c r="AA669" s="76"/>
      <c r="AB669" s="209"/>
      <c r="AC669" s="325">
        <f t="shared" si="485"/>
        <v>0</v>
      </c>
      <c r="AD669" s="520"/>
      <c r="AE669" s="520" t="s">
        <v>3</v>
      </c>
      <c r="AF669" s="520" t="s">
        <v>3</v>
      </c>
      <c r="AG669" s="520" t="s">
        <v>3</v>
      </c>
      <c r="AH669" s="520" t="s">
        <v>3</v>
      </c>
      <c r="AI669" s="520" t="s">
        <v>3</v>
      </c>
      <c r="AJ669" s="520" t="s">
        <v>3</v>
      </c>
      <c r="AK669" s="161">
        <f t="shared" si="486"/>
        <v>0</v>
      </c>
      <c r="AL669" s="81"/>
      <c r="AM669" s="187"/>
      <c r="AN669" s="719"/>
      <c r="AO669" s="643"/>
      <c r="AP669" s="663"/>
      <c r="AQ669" s="683"/>
      <c r="AT669" s="1"/>
    </row>
    <row r="670" spans="1:46" s="44" customFormat="1" ht="18.600000000000001" customHeight="1">
      <c r="A670" s="1">
        <v>1</v>
      </c>
      <c r="B670" s="309" t="s">
        <v>172</v>
      </c>
      <c r="C670" s="310" t="s">
        <v>204</v>
      </c>
      <c r="D670" s="567"/>
      <c r="E670" s="567" t="s">
        <v>951</v>
      </c>
      <c r="F670" s="445" t="s">
        <v>209</v>
      </c>
      <c r="G670" s="691">
        <v>11301354</v>
      </c>
      <c r="H670" s="221"/>
      <c r="I670" s="73"/>
      <c r="J670" s="73"/>
      <c r="K670" s="73"/>
      <c r="L670" s="73"/>
      <c r="M670" s="73"/>
      <c r="N670" s="73"/>
      <c r="O670" s="73"/>
      <c r="P670" s="73"/>
      <c r="Q670" s="73"/>
      <c r="R670" s="73"/>
      <c r="S670" s="73"/>
      <c r="T670" s="73"/>
      <c r="U670" s="73"/>
      <c r="V670" s="222"/>
      <c r="W670" s="193"/>
      <c r="X670" s="74"/>
      <c r="Y670" s="74"/>
      <c r="Z670" s="74"/>
      <c r="AA670" s="74"/>
      <c r="AB670" s="194"/>
      <c r="AC670" s="323">
        <f t="shared" si="485"/>
        <v>106</v>
      </c>
      <c r="AD670" s="64"/>
      <c r="AE670" s="64"/>
      <c r="AF670" s="64">
        <v>106</v>
      </c>
      <c r="AG670" s="64"/>
      <c r="AH670" s="64"/>
      <c r="AI670" s="80"/>
      <c r="AJ670" s="80"/>
      <c r="AK670" s="166">
        <f t="shared" si="486"/>
        <v>0</v>
      </c>
      <c r="AL670" s="80"/>
      <c r="AM670" s="186"/>
      <c r="AN670" s="725"/>
      <c r="AO670" s="15"/>
      <c r="AP670" s="25"/>
      <c r="AQ670" s="683"/>
      <c r="AT670" s="1"/>
    </row>
    <row r="671" spans="1:46" s="44" customFormat="1" ht="18" customHeight="1">
      <c r="A671" s="1">
        <v>2</v>
      </c>
      <c r="B671" s="337" t="str">
        <f t="shared" ref="B671:B672" si="499">B670</f>
        <v>区西北部</v>
      </c>
      <c r="C671" s="437" t="str">
        <f t="shared" ref="C671:C672" si="500">C670</f>
        <v>板橋区</v>
      </c>
      <c r="D671" s="297"/>
      <c r="E671" s="573"/>
      <c r="F671" s="361" t="s">
        <v>209</v>
      </c>
      <c r="G671" s="690"/>
      <c r="H671" s="109"/>
      <c r="I671" s="82"/>
      <c r="J671" s="82"/>
      <c r="K671" s="82"/>
      <c r="L671" s="82"/>
      <c r="M671" s="82"/>
      <c r="N671" s="82"/>
      <c r="O671" s="82"/>
      <c r="P671" s="82"/>
      <c r="Q671" s="82"/>
      <c r="R671" s="82"/>
      <c r="S671" s="82"/>
      <c r="T671" s="82"/>
      <c r="U671" s="82"/>
      <c r="V671" s="102"/>
      <c r="W671" s="146">
        <f>SUM(X671:AB671)</f>
        <v>106</v>
      </c>
      <c r="X671" s="145"/>
      <c r="Y671" s="145">
        <v>106</v>
      </c>
      <c r="Z671" s="69"/>
      <c r="AA671" s="69"/>
      <c r="AB671" s="207"/>
      <c r="AC671" s="324">
        <f t="shared" si="485"/>
        <v>106</v>
      </c>
      <c r="AD671" s="519"/>
      <c r="AE671" s="519"/>
      <c r="AF671" s="519">
        <v>106</v>
      </c>
      <c r="AG671" s="519"/>
      <c r="AH671" s="519"/>
      <c r="AI671" s="519"/>
      <c r="AJ671" s="601"/>
      <c r="AK671" s="160">
        <f t="shared" si="486"/>
        <v>0</v>
      </c>
      <c r="AL671" s="79" t="s">
        <v>3</v>
      </c>
      <c r="AM671" s="158" t="s">
        <v>3</v>
      </c>
      <c r="AN671" s="718"/>
      <c r="AO671" s="643"/>
      <c r="AP671" s="663"/>
      <c r="AQ671" s="683"/>
      <c r="AT671" s="1"/>
    </row>
    <row r="672" spans="1:46" s="44" customFormat="1" ht="18.600000000000001" customHeight="1" thickBot="1">
      <c r="A672" s="1">
        <v>3</v>
      </c>
      <c r="B672" s="337" t="str">
        <f t="shared" si="499"/>
        <v>区西北部</v>
      </c>
      <c r="C672" s="437" t="str">
        <f t="shared" si="500"/>
        <v>板橋区</v>
      </c>
      <c r="D672" s="305"/>
      <c r="E672" s="632"/>
      <c r="F672" s="337" t="s">
        <v>209</v>
      </c>
      <c r="G672" s="689"/>
      <c r="H672" s="121"/>
      <c r="I672" s="71"/>
      <c r="J672" s="71"/>
      <c r="K672" s="71"/>
      <c r="L672" s="71"/>
      <c r="M672" s="71"/>
      <c r="N672" s="71"/>
      <c r="O672" s="71"/>
      <c r="P672" s="71"/>
      <c r="Q672" s="71"/>
      <c r="R672" s="71"/>
      <c r="S672" s="71"/>
      <c r="T672" s="71"/>
      <c r="U672" s="71"/>
      <c r="V672" s="123"/>
      <c r="W672" s="208"/>
      <c r="X672" s="75"/>
      <c r="Y672" s="75"/>
      <c r="Z672" s="76"/>
      <c r="AA672" s="76"/>
      <c r="AB672" s="209"/>
      <c r="AC672" s="325">
        <f t="shared" si="485"/>
        <v>106</v>
      </c>
      <c r="AD672" s="520"/>
      <c r="AE672" s="520" t="s">
        <v>3</v>
      </c>
      <c r="AF672" s="520">
        <v>106</v>
      </c>
      <c r="AG672" s="520" t="s">
        <v>3</v>
      </c>
      <c r="AH672" s="520" t="s">
        <v>3</v>
      </c>
      <c r="AI672" s="520" t="s">
        <v>3</v>
      </c>
      <c r="AJ672" s="520" t="s">
        <v>3</v>
      </c>
      <c r="AK672" s="161">
        <f t="shared" si="486"/>
        <v>0</v>
      </c>
      <c r="AL672" s="81"/>
      <c r="AM672" s="187"/>
      <c r="AN672" s="719"/>
      <c r="AO672" s="643"/>
      <c r="AP672" s="663"/>
      <c r="AQ672" s="683"/>
      <c r="AT672" s="1"/>
    </row>
    <row r="673" spans="1:46" s="44" customFormat="1" ht="18" customHeight="1">
      <c r="A673" s="1">
        <v>1</v>
      </c>
      <c r="B673" s="309" t="s">
        <v>172</v>
      </c>
      <c r="C673" s="310" t="s">
        <v>204</v>
      </c>
      <c r="D673" s="567"/>
      <c r="E673" s="567" t="s">
        <v>950</v>
      </c>
      <c r="F673" s="445" t="s">
        <v>210</v>
      </c>
      <c r="G673" s="691" t="s">
        <v>877</v>
      </c>
      <c r="H673" s="221"/>
      <c r="I673" s="73"/>
      <c r="J673" s="73"/>
      <c r="K673" s="73"/>
      <c r="L673" s="73"/>
      <c r="M673" s="73"/>
      <c r="N673" s="73"/>
      <c r="O673" s="73"/>
      <c r="P673" s="73"/>
      <c r="Q673" s="73"/>
      <c r="R673" s="73"/>
      <c r="S673" s="73"/>
      <c r="T673" s="73"/>
      <c r="U673" s="73"/>
      <c r="V673" s="222"/>
      <c r="W673" s="193"/>
      <c r="X673" s="74"/>
      <c r="Y673" s="74"/>
      <c r="Z673" s="74"/>
      <c r="AA673" s="74"/>
      <c r="AB673" s="194"/>
      <c r="AC673" s="323">
        <f t="shared" si="485"/>
        <v>48</v>
      </c>
      <c r="AD673" s="64"/>
      <c r="AE673" s="64"/>
      <c r="AF673" s="64"/>
      <c r="AG673" s="64">
        <v>48</v>
      </c>
      <c r="AH673" s="64"/>
      <c r="AI673" s="80"/>
      <c r="AJ673" s="80"/>
      <c r="AK673" s="166">
        <f t="shared" si="486"/>
        <v>0</v>
      </c>
      <c r="AL673" s="80"/>
      <c r="AM673" s="186"/>
      <c r="AN673" s="765"/>
      <c r="AO673" s="645"/>
      <c r="AP673" s="529"/>
      <c r="AQ673" s="683"/>
      <c r="AT673" s="1"/>
    </row>
    <row r="674" spans="1:46" s="44" customFormat="1" ht="18.600000000000001" customHeight="1">
      <c r="A674" s="1">
        <v>2</v>
      </c>
      <c r="B674" s="337" t="str">
        <f t="shared" ref="B674:B675" si="501">B673</f>
        <v>区西北部</v>
      </c>
      <c r="C674" s="437" t="str">
        <f t="shared" ref="C674:C675" si="502">C673</f>
        <v>板橋区</v>
      </c>
      <c r="D674" s="297"/>
      <c r="E674" s="573"/>
      <c r="F674" s="361" t="s">
        <v>210</v>
      </c>
      <c r="G674" s="690"/>
      <c r="H674" s="109"/>
      <c r="I674" s="82"/>
      <c r="J674" s="82"/>
      <c r="K674" s="82"/>
      <c r="L674" s="82"/>
      <c r="M674" s="82"/>
      <c r="N674" s="82"/>
      <c r="O674" s="82"/>
      <c r="P674" s="82"/>
      <c r="Q674" s="82"/>
      <c r="R674" s="82"/>
      <c r="S674" s="82"/>
      <c r="T674" s="82"/>
      <c r="U674" s="82"/>
      <c r="V674" s="102"/>
      <c r="W674" s="146">
        <f>SUM(X674:AB674)</f>
        <v>484</v>
      </c>
      <c r="X674" s="145">
        <v>48</v>
      </c>
      <c r="Y674" s="145"/>
      <c r="Z674" s="69">
        <v>436</v>
      </c>
      <c r="AA674" s="69"/>
      <c r="AB674" s="207"/>
      <c r="AC674" s="324">
        <f t="shared" si="485"/>
        <v>48</v>
      </c>
      <c r="AD674" s="519"/>
      <c r="AE674" s="519"/>
      <c r="AF674" s="519"/>
      <c r="AG674" s="519">
        <v>48</v>
      </c>
      <c r="AH674" s="519"/>
      <c r="AI674" s="519"/>
      <c r="AJ674" s="601"/>
      <c r="AK674" s="160">
        <f t="shared" si="486"/>
        <v>0</v>
      </c>
      <c r="AL674" s="79" t="s">
        <v>3</v>
      </c>
      <c r="AM674" s="158" t="s">
        <v>3</v>
      </c>
      <c r="AN674" s="766"/>
      <c r="AO674" s="645"/>
      <c r="AP674" s="663"/>
      <c r="AQ674" s="683"/>
      <c r="AT674" s="1"/>
    </row>
    <row r="675" spans="1:46" s="44" customFormat="1" ht="18" customHeight="1" thickBot="1">
      <c r="A675" s="1">
        <v>3</v>
      </c>
      <c r="B675" s="337" t="str">
        <f t="shared" si="501"/>
        <v>区西北部</v>
      </c>
      <c r="C675" s="437" t="str">
        <f t="shared" si="502"/>
        <v>板橋区</v>
      </c>
      <c r="D675" s="305"/>
      <c r="E675" s="632"/>
      <c r="F675" s="337" t="s">
        <v>210</v>
      </c>
      <c r="G675" s="689"/>
      <c r="H675" s="121"/>
      <c r="I675" s="71"/>
      <c r="J675" s="71"/>
      <c r="K675" s="71"/>
      <c r="L675" s="71"/>
      <c r="M675" s="71"/>
      <c r="N675" s="71"/>
      <c r="O675" s="71"/>
      <c r="P675" s="71"/>
      <c r="Q675" s="71"/>
      <c r="R675" s="71"/>
      <c r="S675" s="71"/>
      <c r="T675" s="71"/>
      <c r="U675" s="71"/>
      <c r="V675" s="123"/>
      <c r="W675" s="208"/>
      <c r="X675" s="75"/>
      <c r="Y675" s="75"/>
      <c r="Z675" s="76"/>
      <c r="AA675" s="76"/>
      <c r="AB675" s="209"/>
      <c r="AC675" s="325">
        <f t="shared" si="485"/>
        <v>48</v>
      </c>
      <c r="AD675" s="520"/>
      <c r="AE675" s="520" t="s">
        <v>3</v>
      </c>
      <c r="AF675" s="520" t="s">
        <v>3</v>
      </c>
      <c r="AG675" s="520">
        <v>48</v>
      </c>
      <c r="AH675" s="520" t="s">
        <v>3</v>
      </c>
      <c r="AI675" s="520" t="s">
        <v>3</v>
      </c>
      <c r="AJ675" s="520" t="s">
        <v>3</v>
      </c>
      <c r="AK675" s="161">
        <f t="shared" si="486"/>
        <v>0</v>
      </c>
      <c r="AL675" s="81"/>
      <c r="AM675" s="187"/>
      <c r="AN675" s="767"/>
      <c r="AO675" s="645"/>
      <c r="AP675" s="663"/>
      <c r="AQ675" s="683"/>
      <c r="AT675" s="1"/>
    </row>
    <row r="676" spans="1:46" s="44" customFormat="1" ht="18.600000000000001" customHeight="1">
      <c r="A676" s="1">
        <v>1</v>
      </c>
      <c r="B676" s="309" t="s">
        <v>172</v>
      </c>
      <c r="C676" s="310" t="s">
        <v>204</v>
      </c>
      <c r="D676" s="567"/>
      <c r="E676" s="567" t="s">
        <v>914</v>
      </c>
      <c r="F676" s="733" t="s">
        <v>1203</v>
      </c>
      <c r="G676" s="691">
        <v>11301356</v>
      </c>
      <c r="H676" s="221"/>
      <c r="I676" s="73"/>
      <c r="J676" s="73"/>
      <c r="K676" s="73"/>
      <c r="L676" s="73"/>
      <c r="M676" s="73"/>
      <c r="N676" s="73"/>
      <c r="O676" s="73"/>
      <c r="P676" s="73"/>
      <c r="Q676" s="73"/>
      <c r="R676" s="73"/>
      <c r="S676" s="73"/>
      <c r="T676" s="73"/>
      <c r="U676" s="73"/>
      <c r="V676" s="222"/>
      <c r="W676" s="193"/>
      <c r="X676" s="74"/>
      <c r="Y676" s="74"/>
      <c r="Z676" s="74"/>
      <c r="AA676" s="74"/>
      <c r="AB676" s="194"/>
      <c r="AC676" s="323">
        <f t="shared" si="485"/>
        <v>134</v>
      </c>
      <c r="AD676" s="64"/>
      <c r="AE676" s="64">
        <v>49</v>
      </c>
      <c r="AF676" s="64">
        <v>40</v>
      </c>
      <c r="AG676" s="64">
        <v>45</v>
      </c>
      <c r="AH676" s="64"/>
      <c r="AI676" s="80"/>
      <c r="AJ676" s="80"/>
      <c r="AK676" s="166">
        <f t="shared" si="486"/>
        <v>0</v>
      </c>
      <c r="AL676" s="80"/>
      <c r="AM676" s="186"/>
      <c r="AN676" s="762" t="s">
        <v>1240</v>
      </c>
      <c r="AO676" s="15"/>
      <c r="AP676" s="25"/>
      <c r="AQ676" s="683"/>
      <c r="AR676" s="44">
        <v>2</v>
      </c>
      <c r="AT676" s="1"/>
    </row>
    <row r="677" spans="1:46" s="44" customFormat="1" ht="18" customHeight="1">
      <c r="A677" s="1">
        <v>2</v>
      </c>
      <c r="B677" s="337" t="str">
        <f t="shared" ref="B677:B678" si="503">B676</f>
        <v>区西北部</v>
      </c>
      <c r="C677" s="437" t="str">
        <f t="shared" ref="C677:C678" si="504">C676</f>
        <v>板橋区</v>
      </c>
      <c r="D677" s="297"/>
      <c r="E677" s="573"/>
      <c r="F677" s="361" t="s">
        <v>211</v>
      </c>
      <c r="G677" s="690"/>
      <c r="H677" s="109"/>
      <c r="I677" s="82"/>
      <c r="J677" s="82"/>
      <c r="K677" s="82"/>
      <c r="L677" s="82" t="s">
        <v>629</v>
      </c>
      <c r="M677" s="82" t="s">
        <v>629</v>
      </c>
      <c r="N677" s="82" t="s">
        <v>916</v>
      </c>
      <c r="O677" s="82"/>
      <c r="P677" s="82"/>
      <c r="Q677" s="82"/>
      <c r="R677" s="82"/>
      <c r="S677" s="82" t="s">
        <v>1019</v>
      </c>
      <c r="T677" s="82"/>
      <c r="U677" s="82" t="s">
        <v>629</v>
      </c>
      <c r="V677" s="102"/>
      <c r="W677" s="146">
        <f>SUM(X677:AB677)</f>
        <v>130</v>
      </c>
      <c r="X677" s="145">
        <v>90</v>
      </c>
      <c r="Y677" s="145">
        <v>40</v>
      </c>
      <c r="Z677" s="69"/>
      <c r="AA677" s="69"/>
      <c r="AB677" s="207"/>
      <c r="AC677" s="752">
        <f t="shared" si="485"/>
        <v>130</v>
      </c>
      <c r="AD677" s="519"/>
      <c r="AE677" s="519"/>
      <c r="AF677" s="519">
        <v>130</v>
      </c>
      <c r="AG677" s="519"/>
      <c r="AH677" s="519"/>
      <c r="AI677" s="519"/>
      <c r="AJ677" s="601"/>
      <c r="AK677" s="160">
        <f t="shared" si="486"/>
        <v>9</v>
      </c>
      <c r="AL677" s="79">
        <v>3</v>
      </c>
      <c r="AM677" s="158">
        <v>6</v>
      </c>
      <c r="AN677" s="763"/>
      <c r="AO677" s="643"/>
      <c r="AP677" s="663"/>
      <c r="AQ677" s="683"/>
      <c r="AT677" s="1"/>
    </row>
    <row r="678" spans="1:46" s="44" customFormat="1" ht="18.600000000000001" customHeight="1" thickBot="1">
      <c r="A678" s="1">
        <v>3</v>
      </c>
      <c r="B678" s="337" t="str">
        <f t="shared" si="503"/>
        <v>区西北部</v>
      </c>
      <c r="C678" s="437" t="str">
        <f t="shared" si="504"/>
        <v>板橋区</v>
      </c>
      <c r="D678" s="305"/>
      <c r="E678" s="632"/>
      <c r="F678" s="337" t="s">
        <v>211</v>
      </c>
      <c r="G678" s="689"/>
      <c r="H678" s="121"/>
      <c r="I678" s="71"/>
      <c r="J678" s="71"/>
      <c r="K678" s="71"/>
      <c r="L678" s="37" t="s">
        <v>629</v>
      </c>
      <c r="M678" s="37" t="s">
        <v>629</v>
      </c>
      <c r="N678" s="37" t="s">
        <v>916</v>
      </c>
      <c r="O678" s="37"/>
      <c r="P678" s="37"/>
      <c r="Q678" s="37"/>
      <c r="R678" s="37"/>
      <c r="S678" s="37" t="s">
        <v>1019</v>
      </c>
      <c r="T678" s="37"/>
      <c r="U678" s="37" t="s">
        <v>629</v>
      </c>
      <c r="V678" s="123"/>
      <c r="W678" s="208"/>
      <c r="X678" s="75"/>
      <c r="Y678" s="75"/>
      <c r="Z678" s="76"/>
      <c r="AA678" s="76"/>
      <c r="AB678" s="209"/>
      <c r="AC678" s="325">
        <f t="shared" si="485"/>
        <v>130</v>
      </c>
      <c r="AD678" s="520"/>
      <c r="AE678" s="520"/>
      <c r="AF678" s="520">
        <v>130</v>
      </c>
      <c r="AG678" s="520"/>
      <c r="AH678" s="520" t="s">
        <v>3</v>
      </c>
      <c r="AI678" s="520" t="s">
        <v>3</v>
      </c>
      <c r="AJ678" s="520" t="s">
        <v>3</v>
      </c>
      <c r="AK678" s="161">
        <f t="shared" si="486"/>
        <v>0</v>
      </c>
      <c r="AL678" s="81"/>
      <c r="AM678" s="187"/>
      <c r="AN678" s="764"/>
      <c r="AO678" s="643"/>
      <c r="AP678" s="663"/>
      <c r="AQ678" s="683"/>
      <c r="AT678" s="1"/>
    </row>
    <row r="679" spans="1:46" s="44" customFormat="1" ht="18" customHeight="1">
      <c r="A679" s="1">
        <v>1</v>
      </c>
      <c r="B679" s="309" t="s">
        <v>172</v>
      </c>
      <c r="C679" s="310" t="s">
        <v>204</v>
      </c>
      <c r="D679" s="567" t="s">
        <v>687</v>
      </c>
      <c r="E679" s="567" t="s">
        <v>778</v>
      </c>
      <c r="F679" s="445" t="s">
        <v>212</v>
      </c>
      <c r="G679" s="691" t="s">
        <v>878</v>
      </c>
      <c r="H679" s="221"/>
      <c r="I679" s="73"/>
      <c r="J679" s="73"/>
      <c r="K679" s="73"/>
      <c r="L679" s="73"/>
      <c r="M679" s="73"/>
      <c r="N679" s="73"/>
      <c r="O679" s="73"/>
      <c r="P679" s="73"/>
      <c r="Q679" s="73"/>
      <c r="R679" s="73"/>
      <c r="S679" s="73"/>
      <c r="T679" s="73"/>
      <c r="U679" s="73"/>
      <c r="V679" s="222"/>
      <c r="W679" s="193"/>
      <c r="X679" s="74"/>
      <c r="Y679" s="74"/>
      <c r="Z679" s="74"/>
      <c r="AA679" s="74"/>
      <c r="AB679" s="194"/>
      <c r="AC679" s="323">
        <f t="shared" si="485"/>
        <v>520</v>
      </c>
      <c r="AD679" s="64">
        <v>199</v>
      </c>
      <c r="AE679" s="64">
        <v>264</v>
      </c>
      <c r="AF679" s="64">
        <v>57</v>
      </c>
      <c r="AG679" s="64"/>
      <c r="AH679" s="64"/>
      <c r="AI679" s="80"/>
      <c r="AJ679" s="80"/>
      <c r="AK679" s="166">
        <f t="shared" si="486"/>
        <v>0</v>
      </c>
      <c r="AL679" s="80"/>
      <c r="AM679" s="186"/>
      <c r="AN679" s="725"/>
      <c r="AO679" s="15"/>
      <c r="AP679" s="25"/>
      <c r="AQ679" s="683"/>
      <c r="AT679" s="1"/>
    </row>
    <row r="680" spans="1:46" s="44" customFormat="1" ht="18.600000000000001" customHeight="1">
      <c r="A680" s="1">
        <v>2</v>
      </c>
      <c r="B680" s="337" t="str">
        <f t="shared" ref="B680:B681" si="505">B679</f>
        <v>区西北部</v>
      </c>
      <c r="C680" s="437" t="str">
        <f t="shared" ref="C680:C681" si="506">C679</f>
        <v>板橋区</v>
      </c>
      <c r="D680" s="297"/>
      <c r="E680" s="573"/>
      <c r="F680" s="361" t="s">
        <v>212</v>
      </c>
      <c r="G680" s="690"/>
      <c r="H680" s="109" t="s">
        <v>628</v>
      </c>
      <c r="I680" s="82"/>
      <c r="J680" s="82"/>
      <c r="K680" s="82"/>
      <c r="L680" s="82" t="s">
        <v>629</v>
      </c>
      <c r="M680" s="82" t="s">
        <v>629</v>
      </c>
      <c r="N680" s="82" t="s">
        <v>826</v>
      </c>
      <c r="O680" s="82"/>
      <c r="P680" s="82"/>
      <c r="Q680" s="82"/>
      <c r="R680" s="82" t="s">
        <v>631</v>
      </c>
      <c r="S680" s="82" t="s">
        <v>652</v>
      </c>
      <c r="T680" s="82" t="s">
        <v>629</v>
      </c>
      <c r="U680" s="82"/>
      <c r="V680" s="102"/>
      <c r="W680" s="146">
        <f>SUM(X680:AB680)</f>
        <v>550</v>
      </c>
      <c r="X680" s="145">
        <v>520</v>
      </c>
      <c r="Y680" s="145"/>
      <c r="Z680" s="69">
        <v>30</v>
      </c>
      <c r="AA680" s="69"/>
      <c r="AB680" s="207"/>
      <c r="AC680" s="324">
        <f t="shared" si="485"/>
        <v>520</v>
      </c>
      <c r="AD680" s="519">
        <v>124</v>
      </c>
      <c r="AE680" s="519">
        <v>339</v>
      </c>
      <c r="AF680" s="519">
        <v>57</v>
      </c>
      <c r="AG680" s="519"/>
      <c r="AH680" s="519"/>
      <c r="AI680" s="519"/>
      <c r="AJ680" s="601"/>
      <c r="AK680" s="160">
        <f t="shared" si="486"/>
        <v>78</v>
      </c>
      <c r="AL680" s="79">
        <v>18</v>
      </c>
      <c r="AM680" s="158">
        <v>60</v>
      </c>
      <c r="AN680" s="718"/>
      <c r="AO680" s="643"/>
      <c r="AP680" s="663"/>
      <c r="AQ680" s="683"/>
      <c r="AT680" s="1"/>
    </row>
    <row r="681" spans="1:46" s="44" customFormat="1" ht="18" customHeight="1" thickBot="1">
      <c r="A681" s="1">
        <v>3</v>
      </c>
      <c r="B681" s="337" t="str">
        <f t="shared" si="505"/>
        <v>区西北部</v>
      </c>
      <c r="C681" s="437" t="str">
        <f t="shared" si="506"/>
        <v>板橋区</v>
      </c>
      <c r="D681" s="305"/>
      <c r="E681" s="632"/>
      <c r="F681" s="337" t="s">
        <v>212</v>
      </c>
      <c r="G681" s="689"/>
      <c r="H681" s="36" t="s">
        <v>628</v>
      </c>
      <c r="I681" s="37"/>
      <c r="J681" s="37"/>
      <c r="K681" s="37"/>
      <c r="L681" s="37" t="s">
        <v>629</v>
      </c>
      <c r="M681" s="37" t="s">
        <v>629</v>
      </c>
      <c r="N681" s="37" t="s">
        <v>826</v>
      </c>
      <c r="O681" s="37"/>
      <c r="P681" s="37"/>
      <c r="Q681" s="37"/>
      <c r="R681" s="37" t="s">
        <v>631</v>
      </c>
      <c r="S681" s="37" t="s">
        <v>652</v>
      </c>
      <c r="T681" s="37" t="s">
        <v>629</v>
      </c>
      <c r="U681" s="71"/>
      <c r="V681" s="123"/>
      <c r="W681" s="208"/>
      <c r="X681" s="75"/>
      <c r="Y681" s="75"/>
      <c r="Z681" s="76"/>
      <c r="AA681" s="76"/>
      <c r="AB681" s="209"/>
      <c r="AC681" s="325">
        <f t="shared" si="485"/>
        <v>520</v>
      </c>
      <c r="AD681" s="520">
        <v>124</v>
      </c>
      <c r="AE681" s="520">
        <v>339</v>
      </c>
      <c r="AF681" s="520">
        <v>57</v>
      </c>
      <c r="AG681" s="520" t="s">
        <v>3</v>
      </c>
      <c r="AH681" s="520" t="s">
        <v>3</v>
      </c>
      <c r="AI681" s="520" t="s">
        <v>3</v>
      </c>
      <c r="AJ681" s="520" t="s">
        <v>3</v>
      </c>
      <c r="AK681" s="161">
        <f t="shared" si="486"/>
        <v>0</v>
      </c>
      <c r="AL681" s="81"/>
      <c r="AM681" s="187"/>
      <c r="AN681" s="719"/>
      <c r="AO681" s="643"/>
      <c r="AP681" s="663"/>
      <c r="AQ681" s="683"/>
      <c r="AT681" s="1"/>
    </row>
    <row r="682" spans="1:46" s="44" customFormat="1" ht="18.600000000000001" customHeight="1">
      <c r="A682" s="1">
        <v>1</v>
      </c>
      <c r="B682" s="309" t="s">
        <v>172</v>
      </c>
      <c r="C682" s="310" t="s">
        <v>204</v>
      </c>
      <c r="D682" s="567"/>
      <c r="E682" s="567" t="s">
        <v>1045</v>
      </c>
      <c r="F682" s="445" t="s">
        <v>213</v>
      </c>
      <c r="G682" s="691">
        <v>11301358</v>
      </c>
      <c r="H682" s="221"/>
      <c r="I682" s="73"/>
      <c r="J682" s="73"/>
      <c r="K682" s="73"/>
      <c r="L682" s="73"/>
      <c r="M682" s="73"/>
      <c r="N682" s="73"/>
      <c r="O682" s="73"/>
      <c r="P682" s="73"/>
      <c r="Q682" s="73"/>
      <c r="R682" s="73"/>
      <c r="S682" s="73"/>
      <c r="T682" s="73"/>
      <c r="U682" s="73"/>
      <c r="V682" s="222"/>
      <c r="W682" s="193"/>
      <c r="X682" s="74"/>
      <c r="Y682" s="74"/>
      <c r="Z682" s="74"/>
      <c r="AA682" s="74"/>
      <c r="AB682" s="194"/>
      <c r="AC682" s="323">
        <f t="shared" si="485"/>
        <v>171</v>
      </c>
      <c r="AD682" s="606"/>
      <c r="AE682" s="606"/>
      <c r="AF682" s="606"/>
      <c r="AG682" s="606">
        <v>171</v>
      </c>
      <c r="AH682" s="606"/>
      <c r="AI682" s="607"/>
      <c r="AJ682" s="607"/>
      <c r="AK682" s="166">
        <f t="shared" si="486"/>
        <v>0</v>
      </c>
      <c r="AL682" s="80"/>
      <c r="AM682" s="186"/>
      <c r="AN682" s="759" t="s">
        <v>1132</v>
      </c>
      <c r="AO682" s="15"/>
      <c r="AP682" s="25"/>
      <c r="AQ682" s="683">
        <v>1</v>
      </c>
      <c r="AT682" s="1"/>
    </row>
    <row r="683" spans="1:46" s="44" customFormat="1" ht="18" customHeight="1">
      <c r="A683" s="1">
        <v>2</v>
      </c>
      <c r="B683" s="337" t="str">
        <f t="shared" ref="B683:B684" si="507">B682</f>
        <v>区西北部</v>
      </c>
      <c r="C683" s="437" t="str">
        <f t="shared" ref="C683:C684" si="508">C682</f>
        <v>板橋区</v>
      </c>
      <c r="D683" s="297"/>
      <c r="E683" s="573"/>
      <c r="F683" s="361" t="s">
        <v>213</v>
      </c>
      <c r="G683" s="690"/>
      <c r="H683" s="109"/>
      <c r="I683" s="82"/>
      <c r="J683" s="82"/>
      <c r="K683" s="82"/>
      <c r="L683" s="82"/>
      <c r="M683" s="82"/>
      <c r="N683" s="82"/>
      <c r="O683" s="82"/>
      <c r="P683" s="82"/>
      <c r="Q683" s="82"/>
      <c r="R683" s="82"/>
      <c r="S683" s="82"/>
      <c r="T683" s="82"/>
      <c r="U683" s="82"/>
      <c r="V683" s="102"/>
      <c r="W683" s="146">
        <f>SUM(X683:AB683)</f>
        <v>135</v>
      </c>
      <c r="X683" s="145"/>
      <c r="Y683" s="145">
        <v>135</v>
      </c>
      <c r="Z683" s="69"/>
      <c r="AA683" s="69"/>
      <c r="AB683" s="207"/>
      <c r="AC683" s="324">
        <f t="shared" si="485"/>
        <v>171</v>
      </c>
      <c r="AD683" s="519"/>
      <c r="AE683" s="519"/>
      <c r="AF683" s="519"/>
      <c r="AG683" s="519">
        <v>135</v>
      </c>
      <c r="AH683" s="519"/>
      <c r="AI683" s="519"/>
      <c r="AJ683" s="601">
        <v>36</v>
      </c>
      <c r="AK683" s="160">
        <f t="shared" si="486"/>
        <v>0</v>
      </c>
      <c r="AL683" s="79" t="s">
        <v>3</v>
      </c>
      <c r="AM683" s="158" t="s">
        <v>3</v>
      </c>
      <c r="AN683" s="760"/>
      <c r="AO683" s="643"/>
      <c r="AP683" s="663"/>
      <c r="AQ683" s="683"/>
      <c r="AT683" s="1"/>
    </row>
    <row r="684" spans="1:46" s="44" customFormat="1" ht="18.600000000000001" customHeight="1" thickBot="1">
      <c r="A684" s="1">
        <v>3</v>
      </c>
      <c r="B684" s="337" t="str">
        <f t="shared" si="507"/>
        <v>区西北部</v>
      </c>
      <c r="C684" s="437" t="str">
        <f t="shared" si="508"/>
        <v>板橋区</v>
      </c>
      <c r="D684" s="305"/>
      <c r="E684" s="632"/>
      <c r="F684" s="337" t="s">
        <v>213</v>
      </c>
      <c r="G684" s="689"/>
      <c r="H684" s="121"/>
      <c r="I684" s="71"/>
      <c r="J684" s="71"/>
      <c r="K684" s="71"/>
      <c r="L684" s="71"/>
      <c r="M684" s="71"/>
      <c r="N684" s="71"/>
      <c r="O684" s="71"/>
      <c r="P684" s="71"/>
      <c r="Q684" s="71"/>
      <c r="R684" s="71"/>
      <c r="S684" s="71"/>
      <c r="T684" s="71"/>
      <c r="U684" s="71"/>
      <c r="V684" s="123"/>
      <c r="W684" s="208"/>
      <c r="X684" s="75"/>
      <c r="Y684" s="75"/>
      <c r="Z684" s="76"/>
      <c r="AA684" s="76"/>
      <c r="AB684" s="209"/>
      <c r="AC684" s="325">
        <f t="shared" si="485"/>
        <v>164</v>
      </c>
      <c r="AD684" s="520"/>
      <c r="AE684" s="520" t="s">
        <v>3</v>
      </c>
      <c r="AF684" s="520" t="s">
        <v>3</v>
      </c>
      <c r="AG684" s="520">
        <v>108</v>
      </c>
      <c r="AH684" s="520" t="s">
        <v>3</v>
      </c>
      <c r="AI684" s="520" t="s">
        <v>3</v>
      </c>
      <c r="AJ684" s="520">
        <v>56</v>
      </c>
      <c r="AK684" s="161">
        <f t="shared" si="486"/>
        <v>0</v>
      </c>
      <c r="AL684" s="81"/>
      <c r="AM684" s="187"/>
      <c r="AN684" s="761"/>
      <c r="AO684" s="643"/>
      <c r="AP684" s="663"/>
      <c r="AQ684" s="683"/>
      <c r="AT684" s="1"/>
    </row>
    <row r="685" spans="1:46" s="44" customFormat="1" ht="18" customHeight="1">
      <c r="A685" s="1">
        <v>1</v>
      </c>
      <c r="B685" s="309" t="s">
        <v>172</v>
      </c>
      <c r="C685" s="310" t="s">
        <v>204</v>
      </c>
      <c r="D685" s="567"/>
      <c r="E685" s="567" t="s">
        <v>914</v>
      </c>
      <c r="F685" s="445" t="s">
        <v>214</v>
      </c>
      <c r="G685" s="691">
        <v>11301359</v>
      </c>
      <c r="H685" s="221"/>
      <c r="I685" s="73"/>
      <c r="J685" s="73"/>
      <c r="K685" s="73"/>
      <c r="L685" s="73"/>
      <c r="M685" s="73"/>
      <c r="N685" s="73"/>
      <c r="O685" s="73"/>
      <c r="P685" s="73"/>
      <c r="Q685" s="73"/>
      <c r="R685" s="73"/>
      <c r="S685" s="73"/>
      <c r="T685" s="73"/>
      <c r="U685" s="73"/>
      <c r="V685" s="222"/>
      <c r="W685" s="193"/>
      <c r="X685" s="74"/>
      <c r="Y685" s="74"/>
      <c r="Z685" s="74"/>
      <c r="AA685" s="74"/>
      <c r="AB685" s="194"/>
      <c r="AC685" s="323">
        <f t="shared" si="485"/>
        <v>180</v>
      </c>
      <c r="AD685" s="64"/>
      <c r="AE685" s="64"/>
      <c r="AF685" s="64"/>
      <c r="AG685" s="64">
        <v>180</v>
      </c>
      <c r="AH685" s="64"/>
      <c r="AI685" s="80"/>
      <c r="AJ685" s="80"/>
      <c r="AK685" s="166">
        <f t="shared" si="486"/>
        <v>0</v>
      </c>
      <c r="AL685" s="80"/>
      <c r="AM685" s="186"/>
      <c r="AN685" s="725"/>
      <c r="AO685" s="15"/>
      <c r="AP685" s="25"/>
      <c r="AQ685" s="683"/>
      <c r="AT685" s="1"/>
    </row>
    <row r="686" spans="1:46" s="44" customFormat="1" ht="18.600000000000001" customHeight="1">
      <c r="A686" s="1">
        <v>2</v>
      </c>
      <c r="B686" s="337" t="str">
        <f t="shared" ref="B686:B687" si="509">B685</f>
        <v>区西北部</v>
      </c>
      <c r="C686" s="437" t="str">
        <f t="shared" ref="C686:C687" si="510">C685</f>
        <v>板橋区</v>
      </c>
      <c r="D686" s="297"/>
      <c r="E686" s="573"/>
      <c r="F686" s="361" t="s">
        <v>214</v>
      </c>
      <c r="G686" s="690"/>
      <c r="H686" s="109"/>
      <c r="I686" s="82"/>
      <c r="J686" s="82"/>
      <c r="K686" s="82"/>
      <c r="L686" s="82"/>
      <c r="M686" s="82"/>
      <c r="N686" s="82"/>
      <c r="O686" s="82"/>
      <c r="P686" s="82"/>
      <c r="Q686" s="82"/>
      <c r="R686" s="82"/>
      <c r="S686" s="82"/>
      <c r="T686" s="82"/>
      <c r="U686" s="82"/>
      <c r="V686" s="102"/>
      <c r="W686" s="146">
        <f>SUM(X686:AB686)</f>
        <v>180</v>
      </c>
      <c r="X686" s="145"/>
      <c r="Y686" s="145">
        <v>180</v>
      </c>
      <c r="Z686" s="69"/>
      <c r="AA686" s="69"/>
      <c r="AB686" s="207"/>
      <c r="AC686" s="324">
        <f t="shared" si="485"/>
        <v>180</v>
      </c>
      <c r="AD686" s="519"/>
      <c r="AE686" s="519"/>
      <c r="AF686" s="519"/>
      <c r="AG686" s="519">
        <v>180</v>
      </c>
      <c r="AH686" s="519"/>
      <c r="AI686" s="519"/>
      <c r="AJ686" s="601"/>
      <c r="AK686" s="160">
        <f t="shared" si="486"/>
        <v>0</v>
      </c>
      <c r="AL686" s="79" t="s">
        <v>3</v>
      </c>
      <c r="AM686" s="158" t="s">
        <v>3</v>
      </c>
      <c r="AN686" s="718"/>
      <c r="AO686" s="643"/>
      <c r="AP686" s="663"/>
      <c r="AQ686" s="683"/>
      <c r="AT686" s="1"/>
    </row>
    <row r="687" spans="1:46" s="44" customFormat="1" ht="18" customHeight="1" thickBot="1">
      <c r="A687" s="1">
        <v>3</v>
      </c>
      <c r="B687" s="337" t="str">
        <f t="shared" si="509"/>
        <v>区西北部</v>
      </c>
      <c r="C687" s="437" t="str">
        <f t="shared" si="510"/>
        <v>板橋区</v>
      </c>
      <c r="D687" s="305"/>
      <c r="E687" s="632"/>
      <c r="F687" s="337" t="s">
        <v>214</v>
      </c>
      <c r="G687" s="689"/>
      <c r="H687" s="121"/>
      <c r="I687" s="71"/>
      <c r="J687" s="71"/>
      <c r="K687" s="71"/>
      <c r="L687" s="71"/>
      <c r="M687" s="71"/>
      <c r="N687" s="71"/>
      <c r="O687" s="71"/>
      <c r="P687" s="71"/>
      <c r="Q687" s="71"/>
      <c r="R687" s="71"/>
      <c r="S687" s="71"/>
      <c r="T687" s="71"/>
      <c r="U687" s="71"/>
      <c r="V687" s="123"/>
      <c r="W687" s="208"/>
      <c r="X687" s="75"/>
      <c r="Y687" s="75"/>
      <c r="Z687" s="76"/>
      <c r="AA687" s="76"/>
      <c r="AB687" s="209"/>
      <c r="AC687" s="325">
        <f t="shared" si="485"/>
        <v>180</v>
      </c>
      <c r="AD687" s="520"/>
      <c r="AE687" s="520" t="s">
        <v>3</v>
      </c>
      <c r="AF687" s="520" t="s">
        <v>3</v>
      </c>
      <c r="AG687" s="520">
        <v>180</v>
      </c>
      <c r="AH687" s="520" t="s">
        <v>3</v>
      </c>
      <c r="AI687" s="520" t="s">
        <v>3</v>
      </c>
      <c r="AJ687" s="520" t="s">
        <v>3</v>
      </c>
      <c r="AK687" s="161">
        <f t="shared" si="486"/>
        <v>0</v>
      </c>
      <c r="AL687" s="81"/>
      <c r="AM687" s="187"/>
      <c r="AN687" s="719"/>
      <c r="AO687" s="643"/>
      <c r="AP687" s="663"/>
      <c r="AQ687" s="683"/>
      <c r="AT687" s="1"/>
    </row>
    <row r="688" spans="1:46" s="44" customFormat="1" ht="18.600000000000001" customHeight="1">
      <c r="A688" s="1">
        <v>1</v>
      </c>
      <c r="B688" s="309" t="s">
        <v>172</v>
      </c>
      <c r="C688" s="310" t="s">
        <v>204</v>
      </c>
      <c r="D688" s="567"/>
      <c r="E688" s="567" t="s">
        <v>787</v>
      </c>
      <c r="F688" s="445" t="s">
        <v>215</v>
      </c>
      <c r="G688" s="691">
        <v>11301360</v>
      </c>
      <c r="H688" s="221"/>
      <c r="I688" s="73"/>
      <c r="J688" s="73"/>
      <c r="K688" s="73"/>
      <c r="L688" s="73"/>
      <c r="M688" s="73"/>
      <c r="N688" s="73"/>
      <c r="O688" s="73"/>
      <c r="P688" s="73"/>
      <c r="Q688" s="73"/>
      <c r="R688" s="73"/>
      <c r="S688" s="73"/>
      <c r="T688" s="73"/>
      <c r="U688" s="73"/>
      <c r="V688" s="222"/>
      <c r="W688" s="193"/>
      <c r="X688" s="74"/>
      <c r="Y688" s="74"/>
      <c r="Z688" s="74"/>
      <c r="AA688" s="74"/>
      <c r="AB688" s="194"/>
      <c r="AC688" s="323">
        <f t="shared" si="485"/>
        <v>123</v>
      </c>
      <c r="AD688" s="64"/>
      <c r="AE688" s="64">
        <v>46</v>
      </c>
      <c r="AF688" s="64"/>
      <c r="AG688" s="64">
        <v>77</v>
      </c>
      <c r="AH688" s="64"/>
      <c r="AI688" s="97"/>
      <c r="AJ688" s="97"/>
      <c r="AK688" s="166">
        <f t="shared" si="486"/>
        <v>0</v>
      </c>
      <c r="AL688" s="97"/>
      <c r="AM688" s="188"/>
      <c r="AN688" s="725"/>
      <c r="AO688" s="15"/>
      <c r="AP688" s="25"/>
      <c r="AQ688" s="683"/>
      <c r="AT688" s="1"/>
    </row>
    <row r="689" spans="1:46" s="44" customFormat="1" ht="18" customHeight="1">
      <c r="A689" s="1">
        <v>2</v>
      </c>
      <c r="B689" s="337" t="str">
        <f t="shared" ref="B689:B690" si="511">B688</f>
        <v>区西北部</v>
      </c>
      <c r="C689" s="437" t="str">
        <f t="shared" ref="C689:C690" si="512">C688</f>
        <v>板橋区</v>
      </c>
      <c r="D689" s="297"/>
      <c r="E689" s="573"/>
      <c r="F689" s="361" t="s">
        <v>215</v>
      </c>
      <c r="G689" s="690"/>
      <c r="H689" s="109"/>
      <c r="I689" s="82"/>
      <c r="J689" s="82"/>
      <c r="K689" s="82"/>
      <c r="L689" s="82"/>
      <c r="M689" s="82"/>
      <c r="N689" s="82" t="s">
        <v>630</v>
      </c>
      <c r="O689" s="82"/>
      <c r="P689" s="82"/>
      <c r="Q689" s="82"/>
      <c r="R689" s="82"/>
      <c r="S689" s="82"/>
      <c r="T689" s="82"/>
      <c r="U689" s="82"/>
      <c r="V689" s="102"/>
      <c r="W689" s="146">
        <f>SUM(X689:AB689)</f>
        <v>441</v>
      </c>
      <c r="X689" s="145"/>
      <c r="Y689" s="145">
        <v>123</v>
      </c>
      <c r="Z689" s="69">
        <v>318</v>
      </c>
      <c r="AA689" s="69"/>
      <c r="AB689" s="207"/>
      <c r="AC689" s="324">
        <f t="shared" si="485"/>
        <v>123</v>
      </c>
      <c r="AD689" s="519"/>
      <c r="AE689" s="519"/>
      <c r="AF689" s="519"/>
      <c r="AG689" s="519">
        <v>123</v>
      </c>
      <c r="AH689" s="519"/>
      <c r="AI689" s="519"/>
      <c r="AJ689" s="601"/>
      <c r="AK689" s="160">
        <f t="shared" si="486"/>
        <v>0</v>
      </c>
      <c r="AL689" s="79" t="s">
        <v>3</v>
      </c>
      <c r="AM689" s="158" t="s">
        <v>3</v>
      </c>
      <c r="AN689" s="718"/>
      <c r="AO689" s="643"/>
      <c r="AP689" s="663"/>
      <c r="AQ689" s="683"/>
      <c r="AT689" s="1"/>
    </row>
    <row r="690" spans="1:46" s="44" customFormat="1" ht="18.600000000000001" customHeight="1" thickBot="1">
      <c r="A690" s="1">
        <v>3</v>
      </c>
      <c r="B690" s="337" t="str">
        <f t="shared" si="511"/>
        <v>区西北部</v>
      </c>
      <c r="C690" s="437" t="str">
        <f t="shared" si="512"/>
        <v>板橋区</v>
      </c>
      <c r="D690" s="305"/>
      <c r="E690" s="632"/>
      <c r="F690" s="337" t="s">
        <v>215</v>
      </c>
      <c r="G690" s="689"/>
      <c r="H690" s="121"/>
      <c r="I690" s="71"/>
      <c r="J690" s="71"/>
      <c r="K690" s="71"/>
      <c r="L690" s="71"/>
      <c r="M690" s="71"/>
      <c r="N690" s="37" t="s">
        <v>630</v>
      </c>
      <c r="O690" s="71"/>
      <c r="P690" s="71"/>
      <c r="Q690" s="71"/>
      <c r="R690" s="71"/>
      <c r="S690" s="71"/>
      <c r="T690" s="71"/>
      <c r="U690" s="71"/>
      <c r="V690" s="123"/>
      <c r="W690" s="208"/>
      <c r="X690" s="75"/>
      <c r="Y690" s="75"/>
      <c r="Z690" s="76"/>
      <c r="AA690" s="76"/>
      <c r="AB690" s="209"/>
      <c r="AC690" s="325">
        <f t="shared" si="485"/>
        <v>123</v>
      </c>
      <c r="AD690" s="520"/>
      <c r="AE690" s="520" t="s">
        <v>3</v>
      </c>
      <c r="AF690" s="520" t="s">
        <v>3</v>
      </c>
      <c r="AG690" s="520">
        <v>123</v>
      </c>
      <c r="AH690" s="520" t="s">
        <v>3</v>
      </c>
      <c r="AI690" s="520" t="s">
        <v>3</v>
      </c>
      <c r="AJ690" s="520" t="s">
        <v>3</v>
      </c>
      <c r="AK690" s="161">
        <f t="shared" si="486"/>
        <v>0</v>
      </c>
      <c r="AL690" s="81"/>
      <c r="AM690" s="187"/>
      <c r="AN690" s="719"/>
      <c r="AO690" s="643"/>
      <c r="AP690" s="663"/>
      <c r="AQ690" s="683"/>
      <c r="AT690" s="1"/>
    </row>
    <row r="691" spans="1:46" s="44" customFormat="1" ht="18" customHeight="1">
      <c r="A691" s="1">
        <v>1</v>
      </c>
      <c r="B691" s="309" t="s">
        <v>172</v>
      </c>
      <c r="C691" s="310" t="s">
        <v>204</v>
      </c>
      <c r="D691" s="567"/>
      <c r="E691" s="567"/>
      <c r="F691" s="368" t="s">
        <v>216</v>
      </c>
      <c r="G691" s="691"/>
      <c r="H691" s="221"/>
      <c r="I691" s="73"/>
      <c r="J691" s="73"/>
      <c r="K691" s="73"/>
      <c r="L691" s="73"/>
      <c r="M691" s="73"/>
      <c r="N691" s="73"/>
      <c r="O691" s="73"/>
      <c r="P691" s="73"/>
      <c r="Q691" s="73"/>
      <c r="R691" s="73"/>
      <c r="S691" s="73"/>
      <c r="T691" s="73"/>
      <c r="U691" s="73"/>
      <c r="V691" s="222"/>
      <c r="W691" s="193"/>
      <c r="X691" s="74"/>
      <c r="Y691" s="74"/>
      <c r="Z691" s="74"/>
      <c r="AA691" s="74"/>
      <c r="AB691" s="194"/>
      <c r="AC691" s="323">
        <f t="shared" si="485"/>
        <v>0</v>
      </c>
      <c r="AD691" s="606"/>
      <c r="AE691" s="606"/>
      <c r="AF691" s="606"/>
      <c r="AG691" s="606"/>
      <c r="AH691" s="606"/>
      <c r="AI691" s="607"/>
      <c r="AJ691" s="607"/>
      <c r="AK691" s="166">
        <f t="shared" si="486"/>
        <v>0</v>
      </c>
      <c r="AL691" s="80"/>
      <c r="AM691" s="186"/>
      <c r="AN691" s="725"/>
      <c r="AO691" s="15"/>
      <c r="AP691" s="25"/>
      <c r="AQ691" s="683"/>
      <c r="AT691" s="1"/>
    </row>
    <row r="692" spans="1:46" s="44" customFormat="1" ht="18.600000000000001" customHeight="1">
      <c r="A692" s="1">
        <v>2</v>
      </c>
      <c r="B692" s="337" t="str">
        <f t="shared" ref="B692:B693" si="513">B691</f>
        <v>区西北部</v>
      </c>
      <c r="C692" s="437" t="str">
        <f t="shared" ref="C692:C693" si="514">C691</f>
        <v>板橋区</v>
      </c>
      <c r="D692" s="297"/>
      <c r="E692" s="573"/>
      <c r="F692" s="361" t="s">
        <v>216</v>
      </c>
      <c r="G692" s="690"/>
      <c r="H692" s="109"/>
      <c r="I692" s="82"/>
      <c r="J692" s="82"/>
      <c r="K692" s="82"/>
      <c r="L692" s="82"/>
      <c r="M692" s="82"/>
      <c r="N692" s="82"/>
      <c r="O692" s="82"/>
      <c r="P692" s="82"/>
      <c r="Q692" s="82"/>
      <c r="R692" s="82"/>
      <c r="S692" s="82"/>
      <c r="T692" s="82"/>
      <c r="U692" s="82"/>
      <c r="V692" s="102"/>
      <c r="W692" s="146">
        <f>SUM(X692:AB692)</f>
        <v>423</v>
      </c>
      <c r="X692" s="145"/>
      <c r="Y692" s="145">
        <v>50</v>
      </c>
      <c r="Z692" s="69">
        <v>373</v>
      </c>
      <c r="AA692" s="69"/>
      <c r="AB692" s="207"/>
      <c r="AC692" s="324">
        <f t="shared" si="485"/>
        <v>0</v>
      </c>
      <c r="AD692" s="519"/>
      <c r="AE692" s="519"/>
      <c r="AF692" s="519"/>
      <c r="AG692" s="519"/>
      <c r="AH692" s="519"/>
      <c r="AI692" s="519"/>
      <c r="AJ692" s="601"/>
      <c r="AK692" s="160">
        <f t="shared" si="486"/>
        <v>0</v>
      </c>
      <c r="AL692" s="79" t="s">
        <v>3</v>
      </c>
      <c r="AM692" s="158" t="s">
        <v>3</v>
      </c>
      <c r="AN692" s="718"/>
      <c r="AO692" s="643"/>
      <c r="AP692" s="663"/>
      <c r="AQ692" s="683"/>
      <c r="AT692" s="1"/>
    </row>
    <row r="693" spans="1:46" s="44" customFormat="1" ht="18" customHeight="1" thickBot="1">
      <c r="A693" s="1">
        <v>3</v>
      </c>
      <c r="B693" s="337" t="str">
        <f t="shared" si="513"/>
        <v>区西北部</v>
      </c>
      <c r="C693" s="437" t="str">
        <f t="shared" si="514"/>
        <v>板橋区</v>
      </c>
      <c r="D693" s="305"/>
      <c r="E693" s="632"/>
      <c r="F693" s="337" t="s">
        <v>216</v>
      </c>
      <c r="G693" s="689"/>
      <c r="H693" s="121"/>
      <c r="I693" s="71"/>
      <c r="J693" s="71"/>
      <c r="K693" s="71"/>
      <c r="L693" s="71"/>
      <c r="M693" s="71"/>
      <c r="N693" s="71"/>
      <c r="O693" s="71"/>
      <c r="P693" s="71"/>
      <c r="Q693" s="71"/>
      <c r="R693" s="71"/>
      <c r="S693" s="71"/>
      <c r="T693" s="71"/>
      <c r="U693" s="71"/>
      <c r="V693" s="123"/>
      <c r="W693" s="208"/>
      <c r="X693" s="75"/>
      <c r="Y693" s="75"/>
      <c r="Z693" s="76"/>
      <c r="AA693" s="76"/>
      <c r="AB693" s="209"/>
      <c r="AC693" s="325">
        <f t="shared" si="485"/>
        <v>0</v>
      </c>
      <c r="AD693" s="520"/>
      <c r="AE693" s="520" t="s">
        <v>3</v>
      </c>
      <c r="AF693" s="520" t="s">
        <v>3</v>
      </c>
      <c r="AG693" s="520"/>
      <c r="AH693" s="520" t="s">
        <v>3</v>
      </c>
      <c r="AI693" s="520" t="s">
        <v>3</v>
      </c>
      <c r="AJ693" s="520" t="s">
        <v>3</v>
      </c>
      <c r="AK693" s="161">
        <f t="shared" si="486"/>
        <v>0</v>
      </c>
      <c r="AL693" s="81"/>
      <c r="AM693" s="187"/>
      <c r="AN693" s="719"/>
      <c r="AO693" s="643"/>
      <c r="AP693" s="663"/>
      <c r="AQ693" s="683"/>
      <c r="AT693" s="1"/>
    </row>
    <row r="694" spans="1:46" s="44" customFormat="1" ht="18.600000000000001" customHeight="1">
      <c r="A694" s="1">
        <v>1</v>
      </c>
      <c r="B694" s="309" t="s">
        <v>172</v>
      </c>
      <c r="C694" s="310" t="s">
        <v>204</v>
      </c>
      <c r="D694" s="567"/>
      <c r="E694" s="567" t="s">
        <v>914</v>
      </c>
      <c r="F694" s="445" t="s">
        <v>217</v>
      </c>
      <c r="G694" s="691">
        <v>11301362</v>
      </c>
      <c r="H694" s="221"/>
      <c r="I694" s="73"/>
      <c r="J694" s="73"/>
      <c r="K694" s="73"/>
      <c r="L694" s="73"/>
      <c r="M694" s="73"/>
      <c r="N694" s="73"/>
      <c r="O694" s="73"/>
      <c r="P694" s="73"/>
      <c r="Q694" s="73"/>
      <c r="R694" s="73"/>
      <c r="S694" s="73"/>
      <c r="T694" s="73"/>
      <c r="U694" s="73"/>
      <c r="V694" s="222"/>
      <c r="W694" s="193"/>
      <c r="X694" s="74"/>
      <c r="Y694" s="74"/>
      <c r="Z694" s="74"/>
      <c r="AA694" s="74"/>
      <c r="AB694" s="194"/>
      <c r="AC694" s="323">
        <f t="shared" si="485"/>
        <v>161</v>
      </c>
      <c r="AD694" s="64"/>
      <c r="AE694" s="64"/>
      <c r="AF694" s="64">
        <v>114</v>
      </c>
      <c r="AG694" s="64">
        <v>47</v>
      </c>
      <c r="AH694" s="64"/>
      <c r="AI694" s="80"/>
      <c r="AJ694" s="80"/>
      <c r="AK694" s="166">
        <f t="shared" si="486"/>
        <v>0</v>
      </c>
      <c r="AL694" s="80"/>
      <c r="AM694" s="186"/>
      <c r="AN694" s="725"/>
      <c r="AO694" s="15"/>
      <c r="AP694" s="25"/>
      <c r="AQ694" s="683"/>
      <c r="AT694" s="1"/>
    </row>
    <row r="695" spans="1:46" s="44" customFormat="1" ht="18" customHeight="1">
      <c r="A695" s="1">
        <v>2</v>
      </c>
      <c r="B695" s="337" t="str">
        <f t="shared" ref="B695:B696" si="515">B694</f>
        <v>区西北部</v>
      </c>
      <c r="C695" s="437" t="str">
        <f t="shared" ref="C695:C696" si="516">C694</f>
        <v>板橋区</v>
      </c>
      <c r="D695" s="297"/>
      <c r="E695" s="573"/>
      <c r="F695" s="361" t="s">
        <v>217</v>
      </c>
      <c r="G695" s="690"/>
      <c r="H695" s="109"/>
      <c r="I695" s="82"/>
      <c r="J695" s="82"/>
      <c r="K695" s="82"/>
      <c r="L695" s="82"/>
      <c r="M695" s="82"/>
      <c r="N695" s="82"/>
      <c r="O695" s="82"/>
      <c r="P695" s="82"/>
      <c r="Q695" s="82"/>
      <c r="R695" s="82"/>
      <c r="S695" s="82"/>
      <c r="T695" s="82"/>
      <c r="U695" s="82"/>
      <c r="V695" s="102"/>
      <c r="W695" s="146">
        <f>SUM(X695:AB695)</f>
        <v>161</v>
      </c>
      <c r="X695" s="145"/>
      <c r="Y695" s="145">
        <v>161</v>
      </c>
      <c r="Z695" s="69"/>
      <c r="AA695" s="69"/>
      <c r="AB695" s="207"/>
      <c r="AC695" s="324">
        <f t="shared" si="485"/>
        <v>161</v>
      </c>
      <c r="AD695" s="519"/>
      <c r="AE695" s="519"/>
      <c r="AF695" s="519">
        <v>161</v>
      </c>
      <c r="AG695" s="519"/>
      <c r="AH695" s="519"/>
      <c r="AI695" s="519"/>
      <c r="AJ695" s="601"/>
      <c r="AK695" s="160">
        <f t="shared" si="486"/>
        <v>0</v>
      </c>
      <c r="AL695" s="79">
        <v>0</v>
      </c>
      <c r="AM695" s="158">
        <v>0</v>
      </c>
      <c r="AN695" s="718"/>
      <c r="AO695" s="643"/>
      <c r="AP695" s="663"/>
      <c r="AQ695" s="683"/>
      <c r="AT695" s="1"/>
    </row>
    <row r="696" spans="1:46" s="44" customFormat="1" ht="18.600000000000001" customHeight="1" thickBot="1">
      <c r="A696" s="1">
        <v>3</v>
      </c>
      <c r="B696" s="337" t="str">
        <f t="shared" si="515"/>
        <v>区西北部</v>
      </c>
      <c r="C696" s="437" t="str">
        <f t="shared" si="516"/>
        <v>板橋区</v>
      </c>
      <c r="D696" s="305"/>
      <c r="E696" s="632"/>
      <c r="F696" s="337" t="s">
        <v>217</v>
      </c>
      <c r="G696" s="689"/>
      <c r="H696" s="121"/>
      <c r="I696" s="71"/>
      <c r="J696" s="71"/>
      <c r="K696" s="71"/>
      <c r="L696" s="71"/>
      <c r="M696" s="71"/>
      <c r="N696" s="71"/>
      <c r="O696" s="71"/>
      <c r="P696" s="71"/>
      <c r="Q696" s="71"/>
      <c r="R696" s="71"/>
      <c r="S696" s="71"/>
      <c r="T696" s="71"/>
      <c r="U696" s="71"/>
      <c r="V696" s="123"/>
      <c r="W696" s="208"/>
      <c r="X696" s="75"/>
      <c r="Y696" s="75"/>
      <c r="Z696" s="76"/>
      <c r="AA696" s="76"/>
      <c r="AB696" s="209"/>
      <c r="AC696" s="325">
        <f t="shared" si="485"/>
        <v>161</v>
      </c>
      <c r="AD696" s="520"/>
      <c r="AE696" s="520" t="s">
        <v>3</v>
      </c>
      <c r="AF696" s="520">
        <v>161</v>
      </c>
      <c r="AG696" s="520" t="s">
        <v>3</v>
      </c>
      <c r="AH696" s="520" t="s">
        <v>3</v>
      </c>
      <c r="AI696" s="520" t="s">
        <v>3</v>
      </c>
      <c r="AJ696" s="520" t="s">
        <v>3</v>
      </c>
      <c r="AK696" s="161">
        <f t="shared" si="486"/>
        <v>0</v>
      </c>
      <c r="AL696" s="81"/>
      <c r="AM696" s="187"/>
      <c r="AN696" s="719"/>
      <c r="AO696" s="643"/>
      <c r="AP696" s="663"/>
      <c r="AQ696" s="683"/>
      <c r="AT696" s="1"/>
    </row>
    <row r="697" spans="1:46" s="44" customFormat="1" ht="18" customHeight="1">
      <c r="A697" s="1">
        <v>1</v>
      </c>
      <c r="B697" s="309" t="s">
        <v>172</v>
      </c>
      <c r="C697" s="310" t="s">
        <v>204</v>
      </c>
      <c r="D697" s="567"/>
      <c r="E697" s="567" t="s">
        <v>1045</v>
      </c>
      <c r="F697" s="445" t="s">
        <v>1147</v>
      </c>
      <c r="G697" s="691">
        <v>11301363</v>
      </c>
      <c r="H697" s="221"/>
      <c r="I697" s="73"/>
      <c r="J697" s="73"/>
      <c r="K697" s="73"/>
      <c r="L697" s="73"/>
      <c r="M697" s="73"/>
      <c r="N697" s="73"/>
      <c r="O697" s="73"/>
      <c r="P697" s="73"/>
      <c r="Q697" s="73"/>
      <c r="R697" s="73"/>
      <c r="S697" s="73"/>
      <c r="T697" s="73"/>
      <c r="U697" s="73"/>
      <c r="V697" s="222"/>
      <c r="W697" s="193"/>
      <c r="X697" s="74"/>
      <c r="Y697" s="74"/>
      <c r="Z697" s="74"/>
      <c r="AA697" s="74"/>
      <c r="AB697" s="194"/>
      <c r="AC697" s="323">
        <f t="shared" si="485"/>
        <v>36</v>
      </c>
      <c r="AD697" s="606"/>
      <c r="AE697" s="606">
        <v>36</v>
      </c>
      <c r="AF697" s="606"/>
      <c r="AG697" s="606"/>
      <c r="AH697" s="606"/>
      <c r="AI697" s="608"/>
      <c r="AJ697" s="608"/>
      <c r="AK697" s="166">
        <f t="shared" si="486"/>
        <v>0</v>
      </c>
      <c r="AL697" s="97"/>
      <c r="AM697" s="188"/>
      <c r="AN697" s="725"/>
      <c r="AO697" s="15"/>
      <c r="AP697" s="25"/>
      <c r="AQ697" s="683">
        <v>1</v>
      </c>
      <c r="AT697" s="1"/>
    </row>
    <row r="698" spans="1:46" s="44" customFormat="1" ht="18.600000000000001" customHeight="1">
      <c r="A698" s="1">
        <v>2</v>
      </c>
      <c r="B698" s="337" t="str">
        <f t="shared" ref="B698:B699" si="517">B697</f>
        <v>区西北部</v>
      </c>
      <c r="C698" s="437" t="str">
        <f t="shared" ref="C698:C699" si="518">C697</f>
        <v>板橋区</v>
      </c>
      <c r="D698" s="297"/>
      <c r="E698" s="573"/>
      <c r="F698" s="361" t="s">
        <v>218</v>
      </c>
      <c r="G698" s="690"/>
      <c r="H698" s="109"/>
      <c r="I698" s="82"/>
      <c r="J698" s="82"/>
      <c r="K698" s="82"/>
      <c r="L698" s="82"/>
      <c r="M698" s="82"/>
      <c r="N698" s="82"/>
      <c r="O698" s="82"/>
      <c r="P698" s="82"/>
      <c r="Q698" s="82"/>
      <c r="R698" s="82"/>
      <c r="S698" s="82"/>
      <c r="T698" s="82"/>
      <c r="U698" s="82"/>
      <c r="V698" s="102"/>
      <c r="W698" s="658">
        <f>SUM(X698:AB698)</f>
        <v>36</v>
      </c>
      <c r="X698" s="580">
        <v>36</v>
      </c>
      <c r="Y698" s="580"/>
      <c r="Z698" s="537"/>
      <c r="AA698" s="537"/>
      <c r="AB698" s="561"/>
      <c r="AC698" s="324">
        <f t="shared" si="485"/>
        <v>36</v>
      </c>
      <c r="AD698" s="519"/>
      <c r="AE698" s="519">
        <v>36</v>
      </c>
      <c r="AF698" s="519"/>
      <c r="AG698" s="519"/>
      <c r="AH698" s="519"/>
      <c r="AI698" s="519"/>
      <c r="AJ698" s="601"/>
      <c r="AK698" s="160">
        <f t="shared" si="486"/>
        <v>0</v>
      </c>
      <c r="AL698" s="79" t="s">
        <v>3</v>
      </c>
      <c r="AM698" s="158" t="s">
        <v>3</v>
      </c>
      <c r="AN698" s="718"/>
      <c r="AO698" s="643"/>
      <c r="AP698" s="663"/>
      <c r="AQ698" s="683"/>
      <c r="AT698" s="1"/>
    </row>
    <row r="699" spans="1:46" s="44" customFormat="1" ht="18" customHeight="1" thickBot="1">
      <c r="A699" s="1">
        <v>3</v>
      </c>
      <c r="B699" s="337" t="str">
        <f t="shared" si="517"/>
        <v>区西北部</v>
      </c>
      <c r="C699" s="437" t="str">
        <f t="shared" si="518"/>
        <v>板橋区</v>
      </c>
      <c r="D699" s="305"/>
      <c r="E699" s="632"/>
      <c r="F699" s="337" t="s">
        <v>218</v>
      </c>
      <c r="G699" s="689"/>
      <c r="H699" s="121"/>
      <c r="I699" s="71"/>
      <c r="J699" s="71"/>
      <c r="K699" s="71"/>
      <c r="L699" s="71"/>
      <c r="M699" s="71"/>
      <c r="N699" s="71"/>
      <c r="O699" s="71"/>
      <c r="P699" s="71"/>
      <c r="Q699" s="71"/>
      <c r="R699" s="71"/>
      <c r="S699" s="71"/>
      <c r="T699" s="71"/>
      <c r="U699" s="71"/>
      <c r="V699" s="123"/>
      <c r="W699" s="208"/>
      <c r="X699" s="75"/>
      <c r="Y699" s="75"/>
      <c r="Z699" s="76"/>
      <c r="AA699" s="76"/>
      <c r="AB699" s="209"/>
      <c r="AC699" s="325">
        <f t="shared" si="485"/>
        <v>36</v>
      </c>
      <c r="AD699" s="520"/>
      <c r="AE699" s="520">
        <v>36</v>
      </c>
      <c r="AF699" s="520" t="s">
        <v>3</v>
      </c>
      <c r="AG699" s="520" t="s">
        <v>3</v>
      </c>
      <c r="AH699" s="520" t="s">
        <v>3</v>
      </c>
      <c r="AI699" s="520" t="s">
        <v>3</v>
      </c>
      <c r="AJ699" s="520" t="s">
        <v>3</v>
      </c>
      <c r="AK699" s="161">
        <f t="shared" si="486"/>
        <v>0</v>
      </c>
      <c r="AL699" s="81"/>
      <c r="AM699" s="187"/>
      <c r="AN699" s="719"/>
      <c r="AO699" s="643"/>
      <c r="AP699" s="663"/>
      <c r="AQ699" s="683"/>
      <c r="AT699" s="1"/>
    </row>
    <row r="700" spans="1:46" s="44" customFormat="1" ht="18.600000000000001" customHeight="1">
      <c r="A700" s="1">
        <v>1</v>
      </c>
      <c r="B700" s="309" t="s">
        <v>172</v>
      </c>
      <c r="C700" s="310" t="s">
        <v>204</v>
      </c>
      <c r="D700" s="567"/>
      <c r="E700" s="567" t="s">
        <v>1045</v>
      </c>
      <c r="F700" s="445" t="s">
        <v>219</v>
      </c>
      <c r="G700" s="691">
        <v>11301364</v>
      </c>
      <c r="H700" s="221"/>
      <c r="I700" s="73"/>
      <c r="J700" s="73"/>
      <c r="K700" s="73"/>
      <c r="L700" s="73"/>
      <c r="M700" s="73"/>
      <c r="N700" s="73"/>
      <c r="O700" s="73"/>
      <c r="P700" s="73"/>
      <c r="Q700" s="73"/>
      <c r="R700" s="73"/>
      <c r="S700" s="73"/>
      <c r="T700" s="73"/>
      <c r="U700" s="73"/>
      <c r="V700" s="222"/>
      <c r="W700" s="193"/>
      <c r="X700" s="74"/>
      <c r="Y700" s="74"/>
      <c r="Z700" s="74"/>
      <c r="AA700" s="74"/>
      <c r="AB700" s="194"/>
      <c r="AC700" s="323">
        <f t="shared" si="485"/>
        <v>154</v>
      </c>
      <c r="AD700" s="606"/>
      <c r="AE700" s="606"/>
      <c r="AF700" s="606">
        <v>154</v>
      </c>
      <c r="AG700" s="606"/>
      <c r="AH700" s="606"/>
      <c r="AI700" s="607"/>
      <c r="AJ700" s="607"/>
      <c r="AK700" s="166">
        <f t="shared" si="486"/>
        <v>0</v>
      </c>
      <c r="AL700" s="80"/>
      <c r="AM700" s="186"/>
      <c r="AN700" s="725"/>
      <c r="AO700" s="15"/>
      <c r="AP700" s="25"/>
      <c r="AQ700" s="683">
        <v>1</v>
      </c>
      <c r="AT700" s="1"/>
    </row>
    <row r="701" spans="1:46" s="44" customFormat="1" ht="18" customHeight="1">
      <c r="A701" s="1">
        <v>2</v>
      </c>
      <c r="B701" s="337" t="str">
        <f t="shared" ref="B701:B702" si="519">B700</f>
        <v>区西北部</v>
      </c>
      <c r="C701" s="437" t="str">
        <f t="shared" ref="C701:C702" si="520">C700</f>
        <v>板橋区</v>
      </c>
      <c r="D701" s="297"/>
      <c r="E701" s="573"/>
      <c r="F701" s="361" t="s">
        <v>219</v>
      </c>
      <c r="G701" s="690"/>
      <c r="H701" s="681" t="s">
        <v>628</v>
      </c>
      <c r="I701" s="82"/>
      <c r="J701" s="82"/>
      <c r="K701" s="82"/>
      <c r="L701" s="82"/>
      <c r="M701" s="82"/>
      <c r="N701" s="82"/>
      <c r="O701" s="82"/>
      <c r="P701" s="82"/>
      <c r="Q701" s="82"/>
      <c r="R701" s="82"/>
      <c r="S701" s="82"/>
      <c r="T701" s="82"/>
      <c r="U701" s="82"/>
      <c r="V701" s="102"/>
      <c r="W701" s="146">
        <f>SUM(X701:AB701)</f>
        <v>184</v>
      </c>
      <c r="X701" s="145"/>
      <c r="Y701" s="145">
        <v>184</v>
      </c>
      <c r="Z701" s="69"/>
      <c r="AA701" s="69"/>
      <c r="AB701" s="207"/>
      <c r="AC701" s="324">
        <f t="shared" si="485"/>
        <v>184</v>
      </c>
      <c r="AD701" s="519"/>
      <c r="AE701" s="519"/>
      <c r="AF701" s="519">
        <v>110</v>
      </c>
      <c r="AG701" s="519">
        <v>74</v>
      </c>
      <c r="AH701" s="519"/>
      <c r="AI701" s="519"/>
      <c r="AJ701" s="601"/>
      <c r="AK701" s="160">
        <f t="shared" si="486"/>
        <v>0</v>
      </c>
      <c r="AL701" s="79" t="s">
        <v>3</v>
      </c>
      <c r="AM701" s="158" t="s">
        <v>3</v>
      </c>
      <c r="AN701" s="718"/>
      <c r="AO701" s="643"/>
      <c r="AP701" s="663"/>
      <c r="AQ701" s="683"/>
      <c r="AT701" s="1"/>
    </row>
    <row r="702" spans="1:46" s="44" customFormat="1" ht="18.600000000000001" customHeight="1" thickBot="1">
      <c r="A702" s="1">
        <v>3</v>
      </c>
      <c r="B702" s="337" t="str">
        <f t="shared" si="519"/>
        <v>区西北部</v>
      </c>
      <c r="C702" s="437" t="str">
        <f t="shared" si="520"/>
        <v>板橋区</v>
      </c>
      <c r="D702" s="305"/>
      <c r="E702" s="632"/>
      <c r="F702" s="337" t="s">
        <v>219</v>
      </c>
      <c r="G702" s="689"/>
      <c r="H702" s="682" t="s">
        <v>628</v>
      </c>
      <c r="I702" s="71"/>
      <c r="J702" s="71"/>
      <c r="K702" s="71"/>
      <c r="L702" s="71"/>
      <c r="M702" s="71"/>
      <c r="N702" s="71"/>
      <c r="O702" s="71"/>
      <c r="P702" s="71"/>
      <c r="Q702" s="71"/>
      <c r="R702" s="71"/>
      <c r="S702" s="71"/>
      <c r="T702" s="71"/>
      <c r="U702" s="71"/>
      <c r="V702" s="123"/>
      <c r="W702" s="208"/>
      <c r="X702" s="75"/>
      <c r="Y702" s="75"/>
      <c r="Z702" s="76"/>
      <c r="AA702" s="76"/>
      <c r="AB702" s="209"/>
      <c r="AC702" s="325">
        <f t="shared" si="485"/>
        <v>284</v>
      </c>
      <c r="AD702" s="520"/>
      <c r="AE702" s="520">
        <v>55</v>
      </c>
      <c r="AF702" s="520">
        <v>110</v>
      </c>
      <c r="AG702" s="520">
        <v>119</v>
      </c>
      <c r="AH702" s="520" t="s">
        <v>3</v>
      </c>
      <c r="AI702" s="520" t="s">
        <v>3</v>
      </c>
      <c r="AJ702" s="520" t="s">
        <v>3</v>
      </c>
      <c r="AK702" s="161">
        <f t="shared" si="486"/>
        <v>0</v>
      </c>
      <c r="AL702" s="81"/>
      <c r="AM702" s="187"/>
      <c r="AN702" s="719"/>
      <c r="AO702" s="643"/>
      <c r="AP702" s="663"/>
      <c r="AQ702" s="683"/>
      <c r="AT702" s="1"/>
    </row>
    <row r="703" spans="1:46" s="44" customFormat="1" ht="18" customHeight="1">
      <c r="A703" s="1">
        <v>1</v>
      </c>
      <c r="B703" s="309" t="s">
        <v>172</v>
      </c>
      <c r="C703" s="310" t="s">
        <v>204</v>
      </c>
      <c r="D703" s="567"/>
      <c r="E703" s="567" t="s">
        <v>914</v>
      </c>
      <c r="F703" s="445" t="s">
        <v>220</v>
      </c>
      <c r="G703" s="691">
        <v>11301365</v>
      </c>
      <c r="H703" s="221"/>
      <c r="I703" s="73"/>
      <c r="J703" s="73"/>
      <c r="K703" s="73"/>
      <c r="L703" s="73"/>
      <c r="M703" s="73"/>
      <c r="N703" s="73"/>
      <c r="O703" s="73"/>
      <c r="P703" s="73"/>
      <c r="Q703" s="73"/>
      <c r="R703" s="73"/>
      <c r="S703" s="73"/>
      <c r="T703" s="73"/>
      <c r="U703" s="73"/>
      <c r="V703" s="222"/>
      <c r="W703" s="193"/>
      <c r="X703" s="74"/>
      <c r="Y703" s="74"/>
      <c r="Z703" s="74"/>
      <c r="AA703" s="74"/>
      <c r="AB703" s="194"/>
      <c r="AC703" s="323">
        <f t="shared" si="485"/>
        <v>46</v>
      </c>
      <c r="AD703" s="606"/>
      <c r="AE703" s="606">
        <v>46</v>
      </c>
      <c r="AF703" s="606"/>
      <c r="AG703" s="606"/>
      <c r="AH703" s="606"/>
      <c r="AI703" s="607"/>
      <c r="AJ703" s="607"/>
      <c r="AK703" s="166">
        <f t="shared" si="486"/>
        <v>0</v>
      </c>
      <c r="AL703" s="80"/>
      <c r="AM703" s="186"/>
      <c r="AN703" s="725"/>
      <c r="AO703" s="15"/>
      <c r="AP703" s="25"/>
      <c r="AQ703" s="683"/>
      <c r="AT703" s="1"/>
    </row>
    <row r="704" spans="1:46" s="44" customFormat="1" ht="18.600000000000001" customHeight="1">
      <c r="A704" s="1">
        <v>2</v>
      </c>
      <c r="B704" s="337" t="str">
        <f t="shared" ref="B704:B705" si="521">B703</f>
        <v>区西北部</v>
      </c>
      <c r="C704" s="437" t="str">
        <f t="shared" ref="C704:C705" si="522">C703</f>
        <v>板橋区</v>
      </c>
      <c r="D704" s="297"/>
      <c r="E704" s="573"/>
      <c r="F704" s="361" t="s">
        <v>220</v>
      </c>
      <c r="G704" s="690"/>
      <c r="H704" s="109"/>
      <c r="I704" s="82"/>
      <c r="J704" s="82"/>
      <c r="K704" s="82"/>
      <c r="L704" s="82" t="s">
        <v>629</v>
      </c>
      <c r="M704" s="82" t="s">
        <v>629</v>
      </c>
      <c r="N704" s="82" t="s">
        <v>630</v>
      </c>
      <c r="O704" s="82"/>
      <c r="P704" s="82"/>
      <c r="Q704" s="82"/>
      <c r="R704" s="82"/>
      <c r="S704" s="82" t="s">
        <v>629</v>
      </c>
      <c r="T704" s="82"/>
      <c r="U704" s="82" t="s">
        <v>629</v>
      </c>
      <c r="V704" s="102"/>
      <c r="W704" s="146">
        <f>SUM(X704:AB704)</f>
        <v>43</v>
      </c>
      <c r="X704" s="145">
        <v>43</v>
      </c>
      <c r="Y704" s="145"/>
      <c r="Z704" s="69"/>
      <c r="AA704" s="69"/>
      <c r="AB704" s="207"/>
      <c r="AC704" s="324">
        <f t="shared" si="485"/>
        <v>43</v>
      </c>
      <c r="AD704" s="519"/>
      <c r="AE704" s="519">
        <v>43</v>
      </c>
      <c r="AF704" s="519"/>
      <c r="AG704" s="519"/>
      <c r="AH704" s="519"/>
      <c r="AI704" s="519"/>
      <c r="AJ704" s="601"/>
      <c r="AK704" s="160">
        <f t="shared" si="486"/>
        <v>0</v>
      </c>
      <c r="AL704" s="79" t="s">
        <v>3</v>
      </c>
      <c r="AM704" s="158" t="s">
        <v>3</v>
      </c>
      <c r="AN704" s="718"/>
      <c r="AO704" s="643"/>
      <c r="AP704" s="663"/>
      <c r="AQ704" s="683">
        <v>1</v>
      </c>
      <c r="AT704" s="1"/>
    </row>
    <row r="705" spans="1:46" s="44" customFormat="1" ht="18" customHeight="1" thickBot="1">
      <c r="A705" s="1">
        <v>3</v>
      </c>
      <c r="B705" s="337" t="str">
        <f t="shared" si="521"/>
        <v>区西北部</v>
      </c>
      <c r="C705" s="437" t="str">
        <f t="shared" si="522"/>
        <v>板橋区</v>
      </c>
      <c r="D705" s="305"/>
      <c r="E705" s="632"/>
      <c r="F705" s="337" t="s">
        <v>220</v>
      </c>
      <c r="G705" s="689"/>
      <c r="H705" s="121"/>
      <c r="I705" s="71"/>
      <c r="J705" s="71"/>
      <c r="K705" s="71"/>
      <c r="L705" s="37"/>
      <c r="M705" s="37" t="s">
        <v>629</v>
      </c>
      <c r="N705" s="37"/>
      <c r="O705" s="37"/>
      <c r="P705" s="37"/>
      <c r="Q705" s="37"/>
      <c r="R705" s="37"/>
      <c r="S705" s="37"/>
      <c r="T705" s="37"/>
      <c r="U705" s="37" t="s">
        <v>629</v>
      </c>
      <c r="V705" s="123"/>
      <c r="W705" s="208"/>
      <c r="X705" s="75"/>
      <c r="Y705" s="75"/>
      <c r="Z705" s="76"/>
      <c r="AA705" s="76"/>
      <c r="AB705" s="209"/>
      <c r="AC705" s="325">
        <f t="shared" si="485"/>
        <v>43</v>
      </c>
      <c r="AD705" s="520"/>
      <c r="AE705" s="520">
        <v>43</v>
      </c>
      <c r="AF705" s="520" t="s">
        <v>3</v>
      </c>
      <c r="AG705" s="520" t="s">
        <v>3</v>
      </c>
      <c r="AH705" s="520" t="s">
        <v>3</v>
      </c>
      <c r="AI705" s="520" t="s">
        <v>3</v>
      </c>
      <c r="AJ705" s="520" t="s">
        <v>3</v>
      </c>
      <c r="AK705" s="161">
        <f t="shared" si="486"/>
        <v>0</v>
      </c>
      <c r="AL705" s="81"/>
      <c r="AM705" s="187"/>
      <c r="AN705" s="719"/>
      <c r="AO705" s="643"/>
      <c r="AP705" s="663"/>
      <c r="AQ705" s="683"/>
      <c r="AT705" s="1"/>
    </row>
    <row r="706" spans="1:46" s="44" customFormat="1" ht="18.600000000000001" customHeight="1">
      <c r="A706" s="1">
        <v>1</v>
      </c>
      <c r="B706" s="309" t="s">
        <v>172</v>
      </c>
      <c r="C706" s="310" t="s">
        <v>204</v>
      </c>
      <c r="D706" s="567"/>
      <c r="E706" s="567"/>
      <c r="F706" s="368" t="s">
        <v>221</v>
      </c>
      <c r="G706" s="691"/>
      <c r="H706" s="221"/>
      <c r="I706" s="73"/>
      <c r="J706" s="73"/>
      <c r="K706" s="73"/>
      <c r="L706" s="73"/>
      <c r="M706" s="73"/>
      <c r="N706" s="73"/>
      <c r="O706" s="73"/>
      <c r="P706" s="73"/>
      <c r="Q706" s="73"/>
      <c r="R706" s="73"/>
      <c r="S706" s="73"/>
      <c r="T706" s="73"/>
      <c r="U706" s="73"/>
      <c r="V706" s="222"/>
      <c r="W706" s="193"/>
      <c r="X706" s="74"/>
      <c r="Y706" s="74"/>
      <c r="Z706" s="74"/>
      <c r="AA706" s="74"/>
      <c r="AB706" s="194"/>
      <c r="AC706" s="323">
        <f t="shared" si="485"/>
        <v>0</v>
      </c>
      <c r="AD706" s="606"/>
      <c r="AE706" s="606"/>
      <c r="AF706" s="606"/>
      <c r="AG706" s="606"/>
      <c r="AH706" s="606"/>
      <c r="AI706" s="607"/>
      <c r="AJ706" s="607"/>
      <c r="AK706" s="166">
        <f t="shared" si="486"/>
        <v>0</v>
      </c>
      <c r="AL706" s="80"/>
      <c r="AM706" s="186"/>
      <c r="AN706" s="725"/>
      <c r="AO706" s="15"/>
      <c r="AP706" s="25"/>
      <c r="AQ706" s="683"/>
      <c r="AT706" s="1"/>
    </row>
    <row r="707" spans="1:46" s="44" customFormat="1" ht="18" customHeight="1">
      <c r="A707" s="1">
        <v>2</v>
      </c>
      <c r="B707" s="337" t="str">
        <f t="shared" ref="B707:B708" si="523">B706</f>
        <v>区西北部</v>
      </c>
      <c r="C707" s="437" t="str">
        <f t="shared" ref="C707:C708" si="524">C706</f>
        <v>板橋区</v>
      </c>
      <c r="D707" s="297"/>
      <c r="E707" s="573"/>
      <c r="F707" s="361" t="s">
        <v>221</v>
      </c>
      <c r="G707" s="690"/>
      <c r="H707" s="109"/>
      <c r="I707" s="82"/>
      <c r="J707" s="82"/>
      <c r="K707" s="82"/>
      <c r="L707" s="82"/>
      <c r="M707" s="82"/>
      <c r="N707" s="82"/>
      <c r="O707" s="82"/>
      <c r="P707" s="82"/>
      <c r="Q707" s="82"/>
      <c r="R707" s="82"/>
      <c r="S707" s="82"/>
      <c r="T707" s="82"/>
      <c r="U707" s="82"/>
      <c r="V707" s="102"/>
      <c r="W707" s="146">
        <f>SUM(X707:AB707)</f>
        <v>142</v>
      </c>
      <c r="X707" s="145"/>
      <c r="Y707" s="145">
        <v>142</v>
      </c>
      <c r="Z707" s="69"/>
      <c r="AA707" s="69"/>
      <c r="AB707" s="207"/>
      <c r="AC707" s="324">
        <f t="shared" si="485"/>
        <v>0</v>
      </c>
      <c r="AD707" s="519"/>
      <c r="AE707" s="519"/>
      <c r="AF707" s="519"/>
      <c r="AG707" s="519"/>
      <c r="AH707" s="519"/>
      <c r="AI707" s="519"/>
      <c r="AJ707" s="601"/>
      <c r="AK707" s="160">
        <f t="shared" si="486"/>
        <v>0</v>
      </c>
      <c r="AL707" s="79" t="s">
        <v>3</v>
      </c>
      <c r="AM707" s="158" t="s">
        <v>3</v>
      </c>
      <c r="AN707" s="718"/>
      <c r="AO707" s="643"/>
      <c r="AP707" s="663"/>
      <c r="AQ707" s="683"/>
      <c r="AT707" s="1"/>
    </row>
    <row r="708" spans="1:46" s="44" customFormat="1" ht="18.600000000000001" customHeight="1" thickBot="1">
      <c r="A708" s="1">
        <v>3</v>
      </c>
      <c r="B708" s="337" t="str">
        <f t="shared" si="523"/>
        <v>区西北部</v>
      </c>
      <c r="C708" s="437" t="str">
        <f t="shared" si="524"/>
        <v>板橋区</v>
      </c>
      <c r="D708" s="305"/>
      <c r="E708" s="632"/>
      <c r="F708" s="337" t="s">
        <v>221</v>
      </c>
      <c r="G708" s="689"/>
      <c r="H708" s="121"/>
      <c r="I708" s="71"/>
      <c r="J708" s="71"/>
      <c r="K708" s="71"/>
      <c r="L708" s="71"/>
      <c r="M708" s="71"/>
      <c r="N708" s="71"/>
      <c r="O708" s="71"/>
      <c r="P708" s="71"/>
      <c r="Q708" s="71"/>
      <c r="R708" s="71"/>
      <c r="S708" s="71"/>
      <c r="T708" s="71"/>
      <c r="U708" s="71"/>
      <c r="V708" s="123"/>
      <c r="W708" s="208"/>
      <c r="X708" s="75"/>
      <c r="Y708" s="75"/>
      <c r="Z708" s="76"/>
      <c r="AA708" s="76"/>
      <c r="AB708" s="209"/>
      <c r="AC708" s="325">
        <f t="shared" si="485"/>
        <v>0</v>
      </c>
      <c r="AD708" s="520"/>
      <c r="AE708" s="520"/>
      <c r="AF708" s="520"/>
      <c r="AG708" s="520"/>
      <c r="AH708" s="520" t="s">
        <v>3</v>
      </c>
      <c r="AI708" s="520" t="s">
        <v>3</v>
      </c>
      <c r="AJ708" s="520" t="s">
        <v>3</v>
      </c>
      <c r="AK708" s="161">
        <f t="shared" si="486"/>
        <v>0</v>
      </c>
      <c r="AL708" s="81"/>
      <c r="AM708" s="187"/>
      <c r="AN708" s="719"/>
      <c r="AO708" s="643"/>
      <c r="AP708" s="663"/>
      <c r="AQ708" s="683"/>
      <c r="AT708" s="1"/>
    </row>
    <row r="709" spans="1:46" s="44" customFormat="1" ht="18" customHeight="1">
      <c r="A709" s="1">
        <v>1</v>
      </c>
      <c r="B709" s="309" t="s">
        <v>172</v>
      </c>
      <c r="C709" s="310" t="s">
        <v>204</v>
      </c>
      <c r="D709" s="567"/>
      <c r="E709" s="567" t="s">
        <v>914</v>
      </c>
      <c r="F709" s="445" t="s">
        <v>1013</v>
      </c>
      <c r="G709" s="691">
        <v>11301367</v>
      </c>
      <c r="H709" s="221"/>
      <c r="I709" s="73"/>
      <c r="J709" s="73"/>
      <c r="K709" s="73"/>
      <c r="L709" s="73"/>
      <c r="M709" s="73"/>
      <c r="N709" s="73"/>
      <c r="O709" s="73"/>
      <c r="P709" s="73"/>
      <c r="Q709" s="73"/>
      <c r="R709" s="73"/>
      <c r="S709" s="73"/>
      <c r="T709" s="73"/>
      <c r="U709" s="73"/>
      <c r="V709" s="222"/>
      <c r="W709" s="193"/>
      <c r="X709" s="74"/>
      <c r="Y709" s="74"/>
      <c r="Z709" s="74"/>
      <c r="AA709" s="74"/>
      <c r="AB709" s="194"/>
      <c r="AC709" s="323">
        <f t="shared" si="485"/>
        <v>168</v>
      </c>
      <c r="AD709" s="64">
        <v>42</v>
      </c>
      <c r="AE709" s="64">
        <v>84</v>
      </c>
      <c r="AF709" s="64"/>
      <c r="AG709" s="64">
        <v>42</v>
      </c>
      <c r="AH709" s="64"/>
      <c r="AI709" s="80"/>
      <c r="AJ709" s="80"/>
      <c r="AK709" s="166">
        <f t="shared" si="486"/>
        <v>0</v>
      </c>
      <c r="AL709" s="80"/>
      <c r="AM709" s="186"/>
      <c r="AN709" s="744" t="s">
        <v>1014</v>
      </c>
      <c r="AO709" s="648"/>
      <c r="AP709" s="577"/>
      <c r="AQ709" s="683"/>
      <c r="AT709" s="1"/>
    </row>
    <row r="710" spans="1:46" s="44" customFormat="1" ht="18.600000000000001" customHeight="1">
      <c r="A710" s="1">
        <v>2</v>
      </c>
      <c r="B710" s="337" t="str">
        <f t="shared" ref="B710:B711" si="525">B709</f>
        <v>区西北部</v>
      </c>
      <c r="C710" s="437" t="str">
        <f t="shared" ref="C710:C711" si="526">C709</f>
        <v>板橋区</v>
      </c>
      <c r="D710" s="297"/>
      <c r="E710" s="573"/>
      <c r="F710" s="361" t="s">
        <v>222</v>
      </c>
      <c r="G710" s="690"/>
      <c r="H710" s="109" t="s">
        <v>628</v>
      </c>
      <c r="I710" s="82"/>
      <c r="J710" s="82"/>
      <c r="K710" s="82"/>
      <c r="L710" s="82"/>
      <c r="M710" s="82" t="s">
        <v>629</v>
      </c>
      <c r="N710" s="82"/>
      <c r="O710" s="82"/>
      <c r="P710" s="82"/>
      <c r="Q710" s="82"/>
      <c r="R710" s="82"/>
      <c r="S710" s="82"/>
      <c r="T710" s="82"/>
      <c r="U710" s="82"/>
      <c r="V710" s="102"/>
      <c r="W710" s="146">
        <f>SUM(X710:AB710)</f>
        <v>168</v>
      </c>
      <c r="X710" s="145">
        <v>168</v>
      </c>
      <c r="Y710" s="145"/>
      <c r="Z710" s="69"/>
      <c r="AA710" s="69"/>
      <c r="AB710" s="207"/>
      <c r="AC710" s="324">
        <f t="shared" si="485"/>
        <v>168</v>
      </c>
      <c r="AD710" s="519">
        <v>42</v>
      </c>
      <c r="AE710" s="519">
        <v>84</v>
      </c>
      <c r="AF710" s="519"/>
      <c r="AG710" s="519">
        <v>42</v>
      </c>
      <c r="AH710" s="519"/>
      <c r="AI710" s="519"/>
      <c r="AJ710" s="601"/>
      <c r="AK710" s="160">
        <f t="shared" si="486"/>
        <v>0</v>
      </c>
      <c r="AL710" s="79" t="s">
        <v>3</v>
      </c>
      <c r="AM710" s="158" t="s">
        <v>3</v>
      </c>
      <c r="AN710" s="745" t="s">
        <v>1015</v>
      </c>
      <c r="AO710" s="647"/>
      <c r="AP710" s="663"/>
      <c r="AQ710" s="683"/>
      <c r="AT710" s="1"/>
    </row>
    <row r="711" spans="1:46" s="44" customFormat="1" ht="18" customHeight="1" thickBot="1">
      <c r="A711" s="1">
        <v>3</v>
      </c>
      <c r="B711" s="337" t="str">
        <f t="shared" si="525"/>
        <v>区西北部</v>
      </c>
      <c r="C711" s="437" t="str">
        <f t="shared" si="526"/>
        <v>板橋区</v>
      </c>
      <c r="D711" s="305"/>
      <c r="E711" s="632"/>
      <c r="F711" s="337" t="s">
        <v>222</v>
      </c>
      <c r="G711" s="689"/>
      <c r="H711" s="36" t="s">
        <v>628</v>
      </c>
      <c r="I711" s="37"/>
      <c r="J711" s="37"/>
      <c r="K711" s="37"/>
      <c r="L711" s="37"/>
      <c r="M711" s="37" t="s">
        <v>629</v>
      </c>
      <c r="N711" s="71"/>
      <c r="O711" s="71"/>
      <c r="P711" s="71"/>
      <c r="Q711" s="71"/>
      <c r="R711" s="71"/>
      <c r="S711" s="71"/>
      <c r="T711" s="71"/>
      <c r="U711" s="71"/>
      <c r="V711" s="123"/>
      <c r="W711" s="208"/>
      <c r="X711" s="75"/>
      <c r="Y711" s="75"/>
      <c r="Z711" s="76"/>
      <c r="AA711" s="76"/>
      <c r="AB711" s="209"/>
      <c r="AC711" s="325">
        <f t="shared" si="485"/>
        <v>168</v>
      </c>
      <c r="AD711" s="520"/>
      <c r="AE711" s="520">
        <v>126</v>
      </c>
      <c r="AF711" s="520"/>
      <c r="AG711" s="520">
        <v>42</v>
      </c>
      <c r="AH711" s="520" t="s">
        <v>3</v>
      </c>
      <c r="AI711" s="520" t="s">
        <v>3</v>
      </c>
      <c r="AJ711" s="520" t="s">
        <v>3</v>
      </c>
      <c r="AK711" s="161">
        <f t="shared" si="486"/>
        <v>0</v>
      </c>
      <c r="AL711" s="81"/>
      <c r="AM711" s="187"/>
      <c r="AN711" s="746"/>
      <c r="AO711" s="647"/>
      <c r="AP711" s="663"/>
      <c r="AQ711" s="683"/>
      <c r="AT711" s="1"/>
    </row>
    <row r="712" spans="1:46" s="44" customFormat="1" ht="18.600000000000001" customHeight="1">
      <c r="A712" s="1">
        <v>1</v>
      </c>
      <c r="B712" s="309" t="s">
        <v>172</v>
      </c>
      <c r="C712" s="310" t="s">
        <v>204</v>
      </c>
      <c r="D712" s="567" t="s">
        <v>687</v>
      </c>
      <c r="E712" s="567" t="s">
        <v>926</v>
      </c>
      <c r="F712" s="733" t="s">
        <v>223</v>
      </c>
      <c r="G712" s="691">
        <v>11301368</v>
      </c>
      <c r="H712" s="221"/>
      <c r="I712" s="73"/>
      <c r="J712" s="73"/>
      <c r="K712" s="73"/>
      <c r="L712" s="73"/>
      <c r="M712" s="73"/>
      <c r="N712" s="73"/>
      <c r="O712" s="73"/>
      <c r="P712" s="73"/>
      <c r="Q712" s="73"/>
      <c r="R712" s="73"/>
      <c r="S712" s="73"/>
      <c r="T712" s="73"/>
      <c r="U712" s="73"/>
      <c r="V712" s="222"/>
      <c r="W712" s="193"/>
      <c r="X712" s="74"/>
      <c r="Y712" s="74"/>
      <c r="Z712" s="74"/>
      <c r="AA712" s="74"/>
      <c r="AB712" s="194"/>
      <c r="AC712" s="323">
        <f t="shared" si="485"/>
        <v>1031</v>
      </c>
      <c r="AD712" s="64">
        <v>1031</v>
      </c>
      <c r="AE712" s="64"/>
      <c r="AF712" s="64"/>
      <c r="AG712" s="64"/>
      <c r="AH712" s="64"/>
      <c r="AI712" s="80"/>
      <c r="AJ712" s="80"/>
      <c r="AK712" s="166">
        <f t="shared" si="486"/>
        <v>0</v>
      </c>
      <c r="AL712" s="80"/>
      <c r="AM712" s="186"/>
      <c r="AN712" s="762" t="s">
        <v>1239</v>
      </c>
      <c r="AO712" s="15"/>
      <c r="AP712" s="25"/>
      <c r="AQ712" s="683"/>
      <c r="AR712" s="44">
        <v>2</v>
      </c>
      <c r="AT712" s="1"/>
    </row>
    <row r="713" spans="1:46" s="44" customFormat="1" ht="18" customHeight="1">
      <c r="A713" s="1">
        <v>2</v>
      </c>
      <c r="B713" s="337" t="str">
        <f t="shared" ref="B713:B714" si="527">B712</f>
        <v>区西北部</v>
      </c>
      <c r="C713" s="437" t="str">
        <f t="shared" ref="C713:C714" si="528">C712</f>
        <v>板橋区</v>
      </c>
      <c r="D713" s="297"/>
      <c r="E713" s="573"/>
      <c r="F713" s="361" t="s">
        <v>223</v>
      </c>
      <c r="G713" s="690"/>
      <c r="H713" s="109" t="s">
        <v>639</v>
      </c>
      <c r="I713" s="82" t="s">
        <v>629</v>
      </c>
      <c r="J713" s="82"/>
      <c r="K713" s="82" t="s">
        <v>933</v>
      </c>
      <c r="L713" s="82" t="s">
        <v>629</v>
      </c>
      <c r="M713" s="82" t="s">
        <v>629</v>
      </c>
      <c r="N713" s="82" t="s">
        <v>934</v>
      </c>
      <c r="O713" s="82" t="s">
        <v>629</v>
      </c>
      <c r="P713" s="82" t="s">
        <v>636</v>
      </c>
      <c r="Q713" s="82" t="s">
        <v>925</v>
      </c>
      <c r="R713" s="82" t="s">
        <v>921</v>
      </c>
      <c r="S713" s="82" t="s">
        <v>652</v>
      </c>
      <c r="T713" s="82" t="s">
        <v>629</v>
      </c>
      <c r="U713" s="82"/>
      <c r="V713" s="102"/>
      <c r="W713" s="146">
        <f>SUM(X713:AB713)</f>
        <v>1078</v>
      </c>
      <c r="X713" s="145">
        <v>1031</v>
      </c>
      <c r="Y713" s="145"/>
      <c r="Z713" s="69">
        <v>47</v>
      </c>
      <c r="AA713" s="69"/>
      <c r="AB713" s="207"/>
      <c r="AC713" s="324">
        <f t="shared" si="485"/>
        <v>1031</v>
      </c>
      <c r="AD713" s="519">
        <v>1007</v>
      </c>
      <c r="AE713" s="519">
        <v>24</v>
      </c>
      <c r="AF713" s="519"/>
      <c r="AG713" s="519"/>
      <c r="AH713" s="519"/>
      <c r="AI713" s="519"/>
      <c r="AJ713" s="601"/>
      <c r="AK713" s="160">
        <f t="shared" si="486"/>
        <v>102</v>
      </c>
      <c r="AL713" s="79">
        <v>56</v>
      </c>
      <c r="AM713" s="158">
        <v>46</v>
      </c>
      <c r="AN713" s="763"/>
      <c r="AO713" s="643"/>
      <c r="AP713" s="663"/>
      <c r="AQ713" s="683"/>
      <c r="AT713" s="1"/>
    </row>
    <row r="714" spans="1:46" s="44" customFormat="1" ht="18.600000000000001" customHeight="1" thickBot="1">
      <c r="A714" s="1">
        <v>3</v>
      </c>
      <c r="B714" s="337" t="str">
        <f t="shared" si="527"/>
        <v>区西北部</v>
      </c>
      <c r="C714" s="437" t="str">
        <f t="shared" si="528"/>
        <v>板橋区</v>
      </c>
      <c r="D714" s="305"/>
      <c r="E714" s="632"/>
      <c r="F714" s="337" t="s">
        <v>223</v>
      </c>
      <c r="G714" s="689"/>
      <c r="H714" s="36" t="s">
        <v>639</v>
      </c>
      <c r="I714" s="37" t="s">
        <v>629</v>
      </c>
      <c r="J714" s="37"/>
      <c r="K714" s="37" t="s">
        <v>933</v>
      </c>
      <c r="L714" s="37" t="s">
        <v>629</v>
      </c>
      <c r="M714" s="37" t="s">
        <v>629</v>
      </c>
      <c r="N714" s="37" t="s">
        <v>934</v>
      </c>
      <c r="O714" s="37" t="s">
        <v>629</v>
      </c>
      <c r="P714" s="37" t="s">
        <v>636</v>
      </c>
      <c r="Q714" s="37" t="s">
        <v>925</v>
      </c>
      <c r="R714" s="37" t="s">
        <v>921</v>
      </c>
      <c r="S714" s="37" t="s">
        <v>652</v>
      </c>
      <c r="T714" s="37" t="s">
        <v>629</v>
      </c>
      <c r="U714" s="71"/>
      <c r="V714" s="123"/>
      <c r="W714" s="208"/>
      <c r="X714" s="75"/>
      <c r="Y714" s="75"/>
      <c r="Z714" s="76"/>
      <c r="AA714" s="76"/>
      <c r="AB714" s="209"/>
      <c r="AC714" s="325">
        <f t="shared" ref="AC714" si="529">SUM(AD714:AJ714)</f>
        <v>1021</v>
      </c>
      <c r="AD714" s="520">
        <v>997</v>
      </c>
      <c r="AE714" s="520">
        <v>24</v>
      </c>
      <c r="AF714" s="520" t="s">
        <v>3</v>
      </c>
      <c r="AG714" s="520" t="s">
        <v>3</v>
      </c>
      <c r="AH714" s="520" t="s">
        <v>3</v>
      </c>
      <c r="AI714" s="520" t="s">
        <v>3</v>
      </c>
      <c r="AJ714" s="520" t="s">
        <v>3</v>
      </c>
      <c r="AK714" s="161">
        <f t="shared" si="486"/>
        <v>0</v>
      </c>
      <c r="AL714" s="81"/>
      <c r="AM714" s="187"/>
      <c r="AN714" s="764"/>
      <c r="AO714" s="643"/>
      <c r="AP714" s="663"/>
      <c r="AQ714" s="683"/>
      <c r="AT714" s="1"/>
    </row>
    <row r="715" spans="1:46" s="44" customFormat="1" ht="18" customHeight="1">
      <c r="A715" s="1">
        <v>1</v>
      </c>
      <c r="B715" s="309" t="s">
        <v>172</v>
      </c>
      <c r="C715" s="310" t="s">
        <v>204</v>
      </c>
      <c r="D715" s="567"/>
      <c r="E715" s="567" t="s">
        <v>951</v>
      </c>
      <c r="F715" s="445" t="s">
        <v>224</v>
      </c>
      <c r="G715" s="691">
        <v>11301369</v>
      </c>
      <c r="H715" s="221"/>
      <c r="I715" s="73"/>
      <c r="J715" s="73"/>
      <c r="K715" s="73"/>
      <c r="L715" s="73"/>
      <c r="M715" s="73"/>
      <c r="N715" s="73"/>
      <c r="O715" s="73"/>
      <c r="P715" s="73"/>
      <c r="Q715" s="73"/>
      <c r="R715" s="73"/>
      <c r="S715" s="73"/>
      <c r="T715" s="73"/>
      <c r="U715" s="73"/>
      <c r="V715" s="222"/>
      <c r="W715" s="193"/>
      <c r="X715" s="74"/>
      <c r="Y715" s="74"/>
      <c r="Z715" s="74"/>
      <c r="AA715" s="74"/>
      <c r="AB715" s="194"/>
      <c r="AC715" s="323">
        <f t="shared" ref="AC715:AC777" si="530">SUM(AD715:AJ715)</f>
        <v>131</v>
      </c>
      <c r="AD715" s="64"/>
      <c r="AE715" s="64">
        <v>37</v>
      </c>
      <c r="AF715" s="64">
        <v>29</v>
      </c>
      <c r="AG715" s="64">
        <v>65</v>
      </c>
      <c r="AH715" s="64"/>
      <c r="AI715" s="80"/>
      <c r="AJ715" s="80"/>
      <c r="AK715" s="166">
        <f t="shared" ref="AK715:AK778" si="531">SUM(AL715:AM715)</f>
        <v>0</v>
      </c>
      <c r="AL715" s="80"/>
      <c r="AM715" s="186"/>
      <c r="AN715" s="718" t="s">
        <v>987</v>
      </c>
      <c r="AO715" s="643"/>
      <c r="AP715" s="526"/>
      <c r="AQ715" s="683"/>
      <c r="AT715" s="1"/>
    </row>
    <row r="716" spans="1:46" s="44" customFormat="1" ht="18.600000000000001" customHeight="1">
      <c r="A716" s="1">
        <v>2</v>
      </c>
      <c r="B716" s="337" t="str">
        <f t="shared" ref="B716:B717" si="532">B715</f>
        <v>区西北部</v>
      </c>
      <c r="C716" s="437" t="str">
        <f t="shared" ref="C716:C717" si="533">C715</f>
        <v>板橋区</v>
      </c>
      <c r="D716" s="297"/>
      <c r="E716" s="573"/>
      <c r="F716" s="361" t="s">
        <v>224</v>
      </c>
      <c r="G716" s="690"/>
      <c r="H716" s="109"/>
      <c r="I716" s="82"/>
      <c r="J716" s="82"/>
      <c r="K716" s="82"/>
      <c r="L716" s="82"/>
      <c r="M716" s="82" t="s">
        <v>629</v>
      </c>
      <c r="N716" s="82" t="s">
        <v>630</v>
      </c>
      <c r="O716" s="82"/>
      <c r="P716" s="82"/>
      <c r="Q716" s="82"/>
      <c r="R716" s="82"/>
      <c r="S716" s="82"/>
      <c r="T716" s="82"/>
      <c r="U716" s="82"/>
      <c r="V716" s="102"/>
      <c r="W716" s="146">
        <f>SUM(X716:AB716)</f>
        <v>131</v>
      </c>
      <c r="X716" s="145">
        <v>37</v>
      </c>
      <c r="Y716" s="145">
        <v>94</v>
      </c>
      <c r="Z716" s="69"/>
      <c r="AA716" s="69"/>
      <c r="AB716" s="207"/>
      <c r="AC716" s="324">
        <f t="shared" si="530"/>
        <v>131</v>
      </c>
      <c r="AD716" s="519"/>
      <c r="AE716" s="519">
        <v>37</v>
      </c>
      <c r="AF716" s="519">
        <v>29</v>
      </c>
      <c r="AG716" s="519">
        <v>65</v>
      </c>
      <c r="AH716" s="519"/>
      <c r="AI716" s="519"/>
      <c r="AJ716" s="601"/>
      <c r="AK716" s="160">
        <f t="shared" si="531"/>
        <v>0</v>
      </c>
      <c r="AL716" s="79" t="s">
        <v>3</v>
      </c>
      <c r="AM716" s="158" t="s">
        <v>3</v>
      </c>
      <c r="AN716" s="718"/>
      <c r="AO716" s="643"/>
      <c r="AP716" s="663"/>
      <c r="AQ716" s="683"/>
      <c r="AT716" s="1"/>
    </row>
    <row r="717" spans="1:46" s="44" customFormat="1" ht="18" customHeight="1" thickBot="1">
      <c r="A717" s="1">
        <v>3</v>
      </c>
      <c r="B717" s="337" t="str">
        <f t="shared" si="532"/>
        <v>区西北部</v>
      </c>
      <c r="C717" s="437" t="str">
        <f t="shared" si="533"/>
        <v>板橋区</v>
      </c>
      <c r="D717" s="305"/>
      <c r="E717" s="632"/>
      <c r="F717" s="337" t="s">
        <v>224</v>
      </c>
      <c r="G717" s="689"/>
      <c r="H717" s="121"/>
      <c r="I717" s="71"/>
      <c r="J717" s="71"/>
      <c r="K717" s="71"/>
      <c r="L717" s="71"/>
      <c r="M717" s="37" t="s">
        <v>629</v>
      </c>
      <c r="N717" s="37" t="s">
        <v>630</v>
      </c>
      <c r="O717" s="71"/>
      <c r="P717" s="71"/>
      <c r="Q717" s="71"/>
      <c r="R717" s="71"/>
      <c r="S717" s="71"/>
      <c r="T717" s="71"/>
      <c r="U717" s="71" t="s">
        <v>1055</v>
      </c>
      <c r="V717" s="123"/>
      <c r="W717" s="208"/>
      <c r="X717" s="75"/>
      <c r="Y717" s="75"/>
      <c r="Z717" s="76"/>
      <c r="AA717" s="76"/>
      <c r="AB717" s="209"/>
      <c r="AC717" s="325">
        <f t="shared" si="530"/>
        <v>131</v>
      </c>
      <c r="AD717" s="520"/>
      <c r="AE717" s="520">
        <v>37</v>
      </c>
      <c r="AF717" s="520">
        <v>29</v>
      </c>
      <c r="AG717" s="520">
        <v>65</v>
      </c>
      <c r="AH717" s="520" t="s">
        <v>3</v>
      </c>
      <c r="AI717" s="520" t="s">
        <v>3</v>
      </c>
      <c r="AJ717" s="520" t="s">
        <v>3</v>
      </c>
      <c r="AK717" s="161">
        <f t="shared" si="531"/>
        <v>0</v>
      </c>
      <c r="AL717" s="81"/>
      <c r="AM717" s="187"/>
      <c r="AN717" s="719"/>
      <c r="AO717" s="643"/>
      <c r="AP717" s="663"/>
      <c r="AQ717" s="683"/>
      <c r="AT717" s="1"/>
    </row>
    <row r="718" spans="1:46" s="44" customFormat="1" ht="18.600000000000001" customHeight="1">
      <c r="A718" s="1">
        <v>1</v>
      </c>
      <c r="B718" s="309" t="s">
        <v>172</v>
      </c>
      <c r="C718" s="310" t="s">
        <v>204</v>
      </c>
      <c r="D718" s="567"/>
      <c r="E718" s="567" t="s">
        <v>1005</v>
      </c>
      <c r="F718" s="445" t="s">
        <v>614</v>
      </c>
      <c r="G718" s="691">
        <v>11301370</v>
      </c>
      <c r="H718" s="221"/>
      <c r="I718" s="73"/>
      <c r="J718" s="73"/>
      <c r="K718" s="73"/>
      <c r="L718" s="73"/>
      <c r="M718" s="73"/>
      <c r="N718" s="73"/>
      <c r="O718" s="73"/>
      <c r="P718" s="73"/>
      <c r="Q718" s="73"/>
      <c r="R718" s="73"/>
      <c r="S718" s="73"/>
      <c r="T718" s="73"/>
      <c r="U718" s="73"/>
      <c r="V718" s="222"/>
      <c r="W718" s="193"/>
      <c r="X718" s="74"/>
      <c r="Y718" s="74"/>
      <c r="Z718" s="74"/>
      <c r="AA718" s="74"/>
      <c r="AB718" s="194"/>
      <c r="AC718" s="323">
        <f t="shared" si="530"/>
        <v>256</v>
      </c>
      <c r="AD718" s="64"/>
      <c r="AE718" s="64">
        <v>64</v>
      </c>
      <c r="AF718" s="64"/>
      <c r="AG718" s="64">
        <v>192</v>
      </c>
      <c r="AH718" s="64"/>
      <c r="AI718" s="80"/>
      <c r="AJ718" s="80"/>
      <c r="AK718" s="166">
        <f t="shared" si="531"/>
        <v>0</v>
      </c>
      <c r="AL718" s="80"/>
      <c r="AM718" s="186"/>
      <c r="AN718" s="725"/>
      <c r="AO718" s="15"/>
      <c r="AP718" s="25"/>
      <c r="AQ718" s="683"/>
      <c r="AT718" s="1"/>
    </row>
    <row r="719" spans="1:46" s="44" customFormat="1" ht="18" customHeight="1">
      <c r="A719" s="1">
        <v>2</v>
      </c>
      <c r="B719" s="337" t="str">
        <f t="shared" ref="B719:B720" si="534">B718</f>
        <v>区西北部</v>
      </c>
      <c r="C719" s="437" t="str">
        <f t="shared" ref="C719:C720" si="535">C718</f>
        <v>板橋区</v>
      </c>
      <c r="D719" s="297"/>
      <c r="E719" s="573"/>
      <c r="F719" s="361" t="s">
        <v>614</v>
      </c>
      <c r="G719" s="690"/>
      <c r="H719" s="109"/>
      <c r="I719" s="82"/>
      <c r="J719" s="82"/>
      <c r="K719" s="82"/>
      <c r="L719" s="82"/>
      <c r="M719" s="82"/>
      <c r="N719" s="82"/>
      <c r="O719" s="82"/>
      <c r="P719" s="82"/>
      <c r="Q719" s="82"/>
      <c r="R719" s="82"/>
      <c r="S719" s="82"/>
      <c r="T719" s="82"/>
      <c r="U719" s="82"/>
      <c r="V719" s="102"/>
      <c r="W719" s="146">
        <f>SUM(X719:AB719)</f>
        <v>256</v>
      </c>
      <c r="X719" s="145">
        <v>256</v>
      </c>
      <c r="Y719" s="145"/>
      <c r="Z719" s="69"/>
      <c r="AA719" s="69"/>
      <c r="AB719" s="207"/>
      <c r="AC719" s="324">
        <f t="shared" si="530"/>
        <v>256</v>
      </c>
      <c r="AD719" s="519"/>
      <c r="AE719" s="519">
        <v>64</v>
      </c>
      <c r="AF719" s="519"/>
      <c r="AG719" s="519">
        <v>192</v>
      </c>
      <c r="AH719" s="519"/>
      <c r="AI719" s="519"/>
      <c r="AJ719" s="601"/>
      <c r="AK719" s="160">
        <f t="shared" si="531"/>
        <v>0</v>
      </c>
      <c r="AL719" s="79" t="s">
        <v>3</v>
      </c>
      <c r="AM719" s="158" t="s">
        <v>3</v>
      </c>
      <c r="AN719" s="718"/>
      <c r="AO719" s="643"/>
      <c r="AP719" s="663"/>
      <c r="AQ719" s="683"/>
      <c r="AT719" s="1"/>
    </row>
    <row r="720" spans="1:46" s="44" customFormat="1" ht="18.600000000000001" customHeight="1" thickBot="1">
      <c r="A720" s="1">
        <v>3</v>
      </c>
      <c r="B720" s="337" t="str">
        <f t="shared" si="534"/>
        <v>区西北部</v>
      </c>
      <c r="C720" s="437" t="str">
        <f t="shared" si="535"/>
        <v>板橋区</v>
      </c>
      <c r="D720" s="305"/>
      <c r="E720" s="632"/>
      <c r="F720" s="337" t="s">
        <v>614</v>
      </c>
      <c r="G720" s="689"/>
      <c r="H720" s="121"/>
      <c r="I720" s="71"/>
      <c r="J720" s="71"/>
      <c r="K720" s="71"/>
      <c r="L720" s="71"/>
      <c r="M720" s="71"/>
      <c r="N720" s="71"/>
      <c r="O720" s="71"/>
      <c r="P720" s="71"/>
      <c r="Q720" s="71"/>
      <c r="R720" s="71"/>
      <c r="S720" s="71"/>
      <c r="T720" s="71"/>
      <c r="U720" s="71"/>
      <c r="V720" s="123"/>
      <c r="W720" s="208"/>
      <c r="X720" s="75"/>
      <c r="Y720" s="75"/>
      <c r="Z720" s="76"/>
      <c r="AA720" s="76"/>
      <c r="AB720" s="209"/>
      <c r="AC720" s="325">
        <f t="shared" si="530"/>
        <v>256</v>
      </c>
      <c r="AD720" s="520"/>
      <c r="AE720" s="520">
        <v>64</v>
      </c>
      <c r="AF720" s="520" t="s">
        <v>3</v>
      </c>
      <c r="AG720" s="520">
        <v>192</v>
      </c>
      <c r="AH720" s="520" t="s">
        <v>3</v>
      </c>
      <c r="AI720" s="520" t="s">
        <v>3</v>
      </c>
      <c r="AJ720" s="520" t="s">
        <v>3</v>
      </c>
      <c r="AK720" s="161">
        <f t="shared" si="531"/>
        <v>0</v>
      </c>
      <c r="AL720" s="81"/>
      <c r="AM720" s="187"/>
      <c r="AN720" s="719"/>
      <c r="AO720" s="643"/>
      <c r="AP720" s="663"/>
      <c r="AQ720" s="683"/>
      <c r="AT720" s="1"/>
    </row>
    <row r="721" spans="1:46" s="44" customFormat="1" ht="18" customHeight="1">
      <c r="A721" s="1">
        <v>1</v>
      </c>
      <c r="B721" s="309" t="s">
        <v>172</v>
      </c>
      <c r="C721" s="310" t="s">
        <v>204</v>
      </c>
      <c r="D721" s="567"/>
      <c r="E721" s="567" t="s">
        <v>914</v>
      </c>
      <c r="F721" s="445" t="s">
        <v>225</v>
      </c>
      <c r="G721" s="691">
        <v>11301371</v>
      </c>
      <c r="H721" s="221"/>
      <c r="I721" s="73"/>
      <c r="J721" s="73"/>
      <c r="K721" s="73"/>
      <c r="L721" s="73"/>
      <c r="M721" s="73"/>
      <c r="N721" s="73"/>
      <c r="O721" s="73"/>
      <c r="P721" s="73"/>
      <c r="Q721" s="73"/>
      <c r="R721" s="73"/>
      <c r="S721" s="73"/>
      <c r="T721" s="73"/>
      <c r="U721" s="73"/>
      <c r="V721" s="222"/>
      <c r="W721" s="193"/>
      <c r="X721" s="74"/>
      <c r="Y721" s="74"/>
      <c r="Z721" s="74"/>
      <c r="AA721" s="74"/>
      <c r="AB721" s="194"/>
      <c r="AC721" s="323">
        <f t="shared" si="530"/>
        <v>168</v>
      </c>
      <c r="AD721" s="64"/>
      <c r="AE721" s="64"/>
      <c r="AF721" s="64"/>
      <c r="AG721" s="64">
        <v>168</v>
      </c>
      <c r="AH721" s="64"/>
      <c r="AI721" s="80"/>
      <c r="AJ721" s="80"/>
      <c r="AK721" s="166">
        <f t="shared" si="531"/>
        <v>0</v>
      </c>
      <c r="AL721" s="80"/>
      <c r="AM721" s="186"/>
      <c r="AN721" s="725"/>
      <c r="AO721" s="15"/>
      <c r="AP721" s="25"/>
      <c r="AQ721" s="683"/>
      <c r="AT721" s="1"/>
    </row>
    <row r="722" spans="1:46" s="44" customFormat="1" ht="18.600000000000001" customHeight="1">
      <c r="A722" s="1">
        <v>2</v>
      </c>
      <c r="B722" s="337" t="str">
        <f t="shared" ref="B722:B723" si="536">B721</f>
        <v>区西北部</v>
      </c>
      <c r="C722" s="437" t="str">
        <f t="shared" ref="C722:C723" si="537">C721</f>
        <v>板橋区</v>
      </c>
      <c r="D722" s="297"/>
      <c r="E722" s="573"/>
      <c r="F722" s="361" t="s">
        <v>225</v>
      </c>
      <c r="G722" s="690"/>
      <c r="H722" s="109"/>
      <c r="I722" s="82"/>
      <c r="J722" s="82"/>
      <c r="K722" s="82"/>
      <c r="L722" s="82"/>
      <c r="M722" s="82"/>
      <c r="N722" s="82"/>
      <c r="O722" s="82"/>
      <c r="P722" s="82"/>
      <c r="Q722" s="82"/>
      <c r="R722" s="82"/>
      <c r="S722" s="82"/>
      <c r="T722" s="82"/>
      <c r="U722" s="82"/>
      <c r="V722" s="102"/>
      <c r="W722" s="146">
        <f>SUM(X722:AB722)</f>
        <v>168</v>
      </c>
      <c r="X722" s="145"/>
      <c r="Y722" s="145">
        <v>168</v>
      </c>
      <c r="Z722" s="69"/>
      <c r="AA722" s="69"/>
      <c r="AB722" s="207"/>
      <c r="AC722" s="324">
        <f t="shared" si="530"/>
        <v>168</v>
      </c>
      <c r="AD722" s="519"/>
      <c r="AE722" s="519"/>
      <c r="AF722" s="519"/>
      <c r="AG722" s="519">
        <v>168</v>
      </c>
      <c r="AH722" s="519"/>
      <c r="AI722" s="519"/>
      <c r="AJ722" s="601"/>
      <c r="AK722" s="160">
        <f t="shared" si="531"/>
        <v>0</v>
      </c>
      <c r="AL722" s="79" t="s">
        <v>3</v>
      </c>
      <c r="AM722" s="158" t="s">
        <v>3</v>
      </c>
      <c r="AN722" s="718"/>
      <c r="AO722" s="643"/>
      <c r="AP722" s="663"/>
      <c r="AQ722" s="683"/>
      <c r="AT722" s="1"/>
    </row>
    <row r="723" spans="1:46" s="44" customFormat="1" ht="18" customHeight="1" thickBot="1">
      <c r="A723" s="1">
        <v>3</v>
      </c>
      <c r="B723" s="337" t="str">
        <f t="shared" si="536"/>
        <v>区西北部</v>
      </c>
      <c r="C723" s="437" t="str">
        <f t="shared" si="537"/>
        <v>板橋区</v>
      </c>
      <c r="D723" s="305"/>
      <c r="E723" s="632"/>
      <c r="F723" s="337" t="s">
        <v>225</v>
      </c>
      <c r="G723" s="689"/>
      <c r="H723" s="121"/>
      <c r="I723" s="71"/>
      <c r="J723" s="71"/>
      <c r="K723" s="71"/>
      <c r="L723" s="71"/>
      <c r="M723" s="71"/>
      <c r="N723" s="71"/>
      <c r="O723" s="71"/>
      <c r="P723" s="71"/>
      <c r="Q723" s="71"/>
      <c r="R723" s="71"/>
      <c r="S723" s="71"/>
      <c r="T723" s="71"/>
      <c r="U723" s="71"/>
      <c r="V723" s="123"/>
      <c r="W723" s="208"/>
      <c r="X723" s="75"/>
      <c r="Y723" s="75"/>
      <c r="Z723" s="76"/>
      <c r="AA723" s="76"/>
      <c r="AB723" s="209"/>
      <c r="AC723" s="569">
        <f t="shared" si="530"/>
        <v>168</v>
      </c>
      <c r="AD723" s="520"/>
      <c r="AE723" s="520" t="s">
        <v>3</v>
      </c>
      <c r="AF723" s="520" t="s">
        <v>3</v>
      </c>
      <c r="AG723" s="520">
        <v>168</v>
      </c>
      <c r="AH723" s="520" t="s">
        <v>3</v>
      </c>
      <c r="AI723" s="520" t="s">
        <v>3</v>
      </c>
      <c r="AJ723" s="520" t="s">
        <v>3</v>
      </c>
      <c r="AK723" s="161">
        <f t="shared" si="531"/>
        <v>0</v>
      </c>
      <c r="AL723" s="81"/>
      <c r="AM723" s="187"/>
      <c r="AN723" s="719"/>
      <c r="AO723" s="643"/>
      <c r="AP723" s="663"/>
      <c r="AQ723" s="683"/>
      <c r="AT723" s="1"/>
    </row>
    <row r="724" spans="1:46" s="44" customFormat="1" ht="18.600000000000001" customHeight="1">
      <c r="A724" s="1">
        <v>1</v>
      </c>
      <c r="B724" s="309" t="s">
        <v>172</v>
      </c>
      <c r="C724" s="310" t="s">
        <v>204</v>
      </c>
      <c r="D724" s="567"/>
      <c r="E724" s="567" t="s">
        <v>951</v>
      </c>
      <c r="F724" s="445" t="s">
        <v>226</v>
      </c>
      <c r="G724" s="691">
        <v>11301372</v>
      </c>
      <c r="H724" s="221"/>
      <c r="I724" s="73"/>
      <c r="J724" s="73"/>
      <c r="K724" s="73"/>
      <c r="L724" s="73"/>
      <c r="M724" s="73"/>
      <c r="N724" s="73"/>
      <c r="O724" s="73"/>
      <c r="P724" s="73"/>
      <c r="Q724" s="73"/>
      <c r="R724" s="73"/>
      <c r="S724" s="73"/>
      <c r="T724" s="73"/>
      <c r="U724" s="73"/>
      <c r="V724" s="222"/>
      <c r="W724" s="193"/>
      <c r="X724" s="74"/>
      <c r="Y724" s="74"/>
      <c r="Z724" s="74"/>
      <c r="AA724" s="74"/>
      <c r="AB724" s="194"/>
      <c r="AC724" s="323">
        <f t="shared" si="530"/>
        <v>60</v>
      </c>
      <c r="AD724" s="64"/>
      <c r="AE724" s="64">
        <v>60</v>
      </c>
      <c r="AF724" s="64"/>
      <c r="AG724" s="64"/>
      <c r="AH724" s="64"/>
      <c r="AI724" s="80"/>
      <c r="AJ724" s="80"/>
      <c r="AK724" s="166">
        <f t="shared" si="531"/>
        <v>0</v>
      </c>
      <c r="AL724" s="80"/>
      <c r="AM724" s="186"/>
      <c r="AN724" s="725"/>
      <c r="AO724" s="15"/>
      <c r="AP724" s="25"/>
      <c r="AQ724" s="683"/>
      <c r="AT724" s="1"/>
    </row>
    <row r="725" spans="1:46" s="44" customFormat="1" ht="18" customHeight="1">
      <c r="A725" s="1">
        <v>2</v>
      </c>
      <c r="B725" s="337" t="str">
        <f t="shared" ref="B725:B726" si="538">B724</f>
        <v>区西北部</v>
      </c>
      <c r="C725" s="437" t="str">
        <f t="shared" ref="C725:C726" si="539">C724</f>
        <v>板橋区</v>
      </c>
      <c r="D725" s="297"/>
      <c r="E725" s="573"/>
      <c r="F725" s="361" t="s">
        <v>226</v>
      </c>
      <c r="G725" s="690"/>
      <c r="H725" s="109"/>
      <c r="I725" s="82"/>
      <c r="J725" s="82"/>
      <c r="K725" s="82"/>
      <c r="L725" s="82"/>
      <c r="M725" s="82"/>
      <c r="N725" s="82"/>
      <c r="O725" s="82"/>
      <c r="P725" s="82"/>
      <c r="Q725" s="82"/>
      <c r="R725" s="82"/>
      <c r="S725" s="82"/>
      <c r="T725" s="82"/>
      <c r="U725" s="82"/>
      <c r="V725" s="102"/>
      <c r="W725" s="146">
        <f>SUM(X725:AB725)</f>
        <v>60</v>
      </c>
      <c r="X725" s="145">
        <v>60</v>
      </c>
      <c r="Y725" s="145"/>
      <c r="Z725" s="69"/>
      <c r="AA725" s="69"/>
      <c r="AB725" s="207"/>
      <c r="AC725" s="324">
        <f t="shared" si="530"/>
        <v>60</v>
      </c>
      <c r="AD725" s="519"/>
      <c r="AE725" s="519">
        <v>60</v>
      </c>
      <c r="AF725" s="519"/>
      <c r="AG725" s="519"/>
      <c r="AH725" s="519"/>
      <c r="AI725" s="519"/>
      <c r="AJ725" s="601"/>
      <c r="AK725" s="160">
        <f t="shared" si="531"/>
        <v>0</v>
      </c>
      <c r="AL725" s="79" t="s">
        <v>3</v>
      </c>
      <c r="AM725" s="158" t="s">
        <v>3</v>
      </c>
      <c r="AN725" s="718"/>
      <c r="AO725" s="643"/>
      <c r="AP725" s="663"/>
      <c r="AQ725" s="683"/>
      <c r="AT725" s="1"/>
    </row>
    <row r="726" spans="1:46" s="44" customFormat="1" ht="18.600000000000001" customHeight="1" thickBot="1">
      <c r="A726" s="1">
        <v>3</v>
      </c>
      <c r="B726" s="337" t="str">
        <f t="shared" si="538"/>
        <v>区西北部</v>
      </c>
      <c r="C726" s="437" t="str">
        <f t="shared" si="539"/>
        <v>板橋区</v>
      </c>
      <c r="D726" s="305"/>
      <c r="E726" s="632"/>
      <c r="F726" s="337" t="s">
        <v>226</v>
      </c>
      <c r="G726" s="689"/>
      <c r="H726" s="121"/>
      <c r="I726" s="71"/>
      <c r="J726" s="71"/>
      <c r="K726" s="71"/>
      <c r="L726" s="71"/>
      <c r="M726" s="71"/>
      <c r="N726" s="71"/>
      <c r="O726" s="71"/>
      <c r="P726" s="71"/>
      <c r="Q726" s="71"/>
      <c r="R726" s="71"/>
      <c r="S726" s="71"/>
      <c r="T726" s="71"/>
      <c r="U726" s="71"/>
      <c r="V726" s="123"/>
      <c r="W726" s="208"/>
      <c r="X726" s="75"/>
      <c r="Y726" s="75"/>
      <c r="Z726" s="76"/>
      <c r="AA726" s="76"/>
      <c r="AB726" s="209"/>
      <c r="AC726" s="325">
        <f t="shared" si="530"/>
        <v>60</v>
      </c>
      <c r="AD726" s="520"/>
      <c r="AE726" s="520">
        <v>60</v>
      </c>
      <c r="AF726" s="520" t="s">
        <v>3</v>
      </c>
      <c r="AG726" s="520" t="s">
        <v>3</v>
      </c>
      <c r="AH726" s="520" t="s">
        <v>3</v>
      </c>
      <c r="AI726" s="520" t="s">
        <v>3</v>
      </c>
      <c r="AJ726" s="520" t="s">
        <v>3</v>
      </c>
      <c r="AK726" s="161">
        <f t="shared" si="531"/>
        <v>0</v>
      </c>
      <c r="AL726" s="81"/>
      <c r="AM726" s="187"/>
      <c r="AN726" s="719"/>
      <c r="AO726" s="643"/>
      <c r="AP726" s="663"/>
      <c r="AQ726" s="683"/>
      <c r="AT726" s="1"/>
    </row>
    <row r="727" spans="1:46" s="44" customFormat="1" ht="18" customHeight="1">
      <c r="A727" s="1">
        <v>1</v>
      </c>
      <c r="B727" s="309" t="s">
        <v>172</v>
      </c>
      <c r="C727" s="310" t="s">
        <v>204</v>
      </c>
      <c r="D727" s="567"/>
      <c r="E727" s="567" t="s">
        <v>950</v>
      </c>
      <c r="F727" s="445" t="s">
        <v>227</v>
      </c>
      <c r="G727" s="691">
        <v>11301373</v>
      </c>
      <c r="H727" s="221"/>
      <c r="I727" s="73"/>
      <c r="J727" s="73"/>
      <c r="K727" s="73"/>
      <c r="L727" s="73"/>
      <c r="M727" s="73"/>
      <c r="N727" s="73"/>
      <c r="O727" s="73"/>
      <c r="P727" s="73"/>
      <c r="Q727" s="73"/>
      <c r="R727" s="73"/>
      <c r="S727" s="73"/>
      <c r="T727" s="73"/>
      <c r="U727" s="73"/>
      <c r="V727" s="222"/>
      <c r="W727" s="193"/>
      <c r="X727" s="74"/>
      <c r="Y727" s="74"/>
      <c r="Z727" s="74"/>
      <c r="AA727" s="74"/>
      <c r="AB727" s="194"/>
      <c r="AC727" s="323">
        <f t="shared" si="530"/>
        <v>105</v>
      </c>
      <c r="AD727" s="606"/>
      <c r="AE727" s="606"/>
      <c r="AF727" s="606"/>
      <c r="AG727" s="606">
        <v>105</v>
      </c>
      <c r="AH727" s="606"/>
      <c r="AI727" s="607"/>
      <c r="AJ727" s="607"/>
      <c r="AK727" s="166">
        <f t="shared" si="531"/>
        <v>0</v>
      </c>
      <c r="AL727" s="80"/>
      <c r="AM727" s="186"/>
      <c r="AN727" s="725"/>
      <c r="AO727" s="15"/>
      <c r="AP727" s="25"/>
      <c r="AQ727" s="683"/>
      <c r="AT727" s="1"/>
    </row>
    <row r="728" spans="1:46" s="44" customFormat="1" ht="18.600000000000001" customHeight="1">
      <c r="A728" s="1">
        <v>2</v>
      </c>
      <c r="B728" s="337" t="str">
        <f t="shared" ref="B728:B729" si="540">B727</f>
        <v>区西北部</v>
      </c>
      <c r="C728" s="437" t="str">
        <f t="shared" ref="C728:C729" si="541">C727</f>
        <v>板橋区</v>
      </c>
      <c r="D728" s="297"/>
      <c r="E728" s="573"/>
      <c r="F728" s="361" t="s">
        <v>227</v>
      </c>
      <c r="G728" s="690"/>
      <c r="H728" s="109"/>
      <c r="I728" s="82"/>
      <c r="J728" s="82"/>
      <c r="K728" s="82"/>
      <c r="L728" s="82"/>
      <c r="M728" s="82"/>
      <c r="N728" s="82"/>
      <c r="O728" s="82"/>
      <c r="P728" s="82"/>
      <c r="Q728" s="82"/>
      <c r="R728" s="82"/>
      <c r="S728" s="82"/>
      <c r="T728" s="82"/>
      <c r="U728" s="82"/>
      <c r="V728" s="102"/>
      <c r="W728" s="146">
        <f>SUM(X728:AB728)</f>
        <v>41</v>
      </c>
      <c r="X728" s="145"/>
      <c r="Y728" s="145">
        <v>41</v>
      </c>
      <c r="Z728" s="69"/>
      <c r="AA728" s="69"/>
      <c r="AB728" s="207"/>
      <c r="AC728" s="324">
        <f t="shared" si="530"/>
        <v>41</v>
      </c>
      <c r="AD728" s="519"/>
      <c r="AE728" s="519"/>
      <c r="AF728" s="519"/>
      <c r="AG728" s="519">
        <v>41</v>
      </c>
      <c r="AH728" s="519"/>
      <c r="AI728" s="519"/>
      <c r="AJ728" s="601"/>
      <c r="AK728" s="160">
        <f t="shared" si="531"/>
        <v>0</v>
      </c>
      <c r="AL728" s="79" t="s">
        <v>3</v>
      </c>
      <c r="AM728" s="158" t="s">
        <v>3</v>
      </c>
      <c r="AN728" s="718"/>
      <c r="AO728" s="643"/>
      <c r="AP728" s="663"/>
      <c r="AQ728" s="683">
        <v>1</v>
      </c>
      <c r="AT728" s="1"/>
    </row>
    <row r="729" spans="1:46" s="44" customFormat="1" ht="18" customHeight="1" thickBot="1">
      <c r="A729" s="1">
        <v>3</v>
      </c>
      <c r="B729" s="337" t="str">
        <f t="shared" si="540"/>
        <v>区西北部</v>
      </c>
      <c r="C729" s="437" t="str">
        <f t="shared" si="541"/>
        <v>板橋区</v>
      </c>
      <c r="D729" s="305"/>
      <c r="E729" s="632"/>
      <c r="F729" s="337" t="s">
        <v>227</v>
      </c>
      <c r="G729" s="689"/>
      <c r="H729" s="121"/>
      <c r="I729" s="71"/>
      <c r="J729" s="71"/>
      <c r="K729" s="71"/>
      <c r="L729" s="71"/>
      <c r="M729" s="71"/>
      <c r="N729" s="71"/>
      <c r="O729" s="71"/>
      <c r="P729" s="71"/>
      <c r="Q729" s="71"/>
      <c r="R729" s="71"/>
      <c r="S729" s="71"/>
      <c r="T729" s="71"/>
      <c r="U729" s="71"/>
      <c r="V729" s="123"/>
      <c r="W729" s="208"/>
      <c r="X729" s="75"/>
      <c r="Y729" s="75"/>
      <c r="Z729" s="76"/>
      <c r="AA729" s="76"/>
      <c r="AB729" s="209"/>
      <c r="AC729" s="325">
        <f t="shared" si="530"/>
        <v>41</v>
      </c>
      <c r="AD729" s="520"/>
      <c r="AE729" s="520" t="s">
        <v>3</v>
      </c>
      <c r="AF729" s="520" t="s">
        <v>3</v>
      </c>
      <c r="AG729" s="520">
        <v>41</v>
      </c>
      <c r="AH729" s="520" t="s">
        <v>3</v>
      </c>
      <c r="AI729" s="520" t="s">
        <v>3</v>
      </c>
      <c r="AJ729" s="520" t="s">
        <v>3</v>
      </c>
      <c r="AK729" s="161">
        <f t="shared" si="531"/>
        <v>0</v>
      </c>
      <c r="AL729" s="81"/>
      <c r="AM729" s="187"/>
      <c r="AN729" s="719"/>
      <c r="AO729" s="643"/>
      <c r="AP729" s="663"/>
      <c r="AQ729" s="683"/>
      <c r="AT729" s="1"/>
    </row>
    <row r="730" spans="1:46" s="44" customFormat="1" ht="18.600000000000001" customHeight="1">
      <c r="A730" s="1">
        <v>1</v>
      </c>
      <c r="B730" s="309" t="s">
        <v>172</v>
      </c>
      <c r="C730" s="310" t="s">
        <v>204</v>
      </c>
      <c r="D730" s="567"/>
      <c r="E730" s="567" t="s">
        <v>950</v>
      </c>
      <c r="F730" s="445" t="s">
        <v>228</v>
      </c>
      <c r="G730" s="691">
        <v>11301374</v>
      </c>
      <c r="H730" s="221"/>
      <c r="I730" s="73"/>
      <c r="J730" s="73"/>
      <c r="K730" s="73"/>
      <c r="L730" s="73"/>
      <c r="M730" s="73"/>
      <c r="N730" s="73"/>
      <c r="O730" s="73"/>
      <c r="P730" s="73"/>
      <c r="Q730" s="73"/>
      <c r="R730" s="73"/>
      <c r="S730" s="73"/>
      <c r="T730" s="73"/>
      <c r="U730" s="73"/>
      <c r="V730" s="222"/>
      <c r="W730" s="193"/>
      <c r="X730" s="74"/>
      <c r="Y730" s="74"/>
      <c r="Z730" s="74"/>
      <c r="AA730" s="74"/>
      <c r="AB730" s="194"/>
      <c r="AC730" s="323">
        <f t="shared" si="530"/>
        <v>99</v>
      </c>
      <c r="AD730" s="64"/>
      <c r="AE730" s="64">
        <v>99</v>
      </c>
      <c r="AF730" s="64"/>
      <c r="AG730" s="64"/>
      <c r="AH730" s="64"/>
      <c r="AI730" s="80"/>
      <c r="AJ730" s="80"/>
      <c r="AK730" s="166">
        <f t="shared" si="531"/>
        <v>0</v>
      </c>
      <c r="AL730" s="80"/>
      <c r="AM730" s="186"/>
      <c r="AN730" s="725"/>
      <c r="AO730" s="15"/>
      <c r="AP730" s="25"/>
      <c r="AQ730" s="683"/>
      <c r="AT730" s="1"/>
    </row>
    <row r="731" spans="1:46" s="44" customFormat="1" ht="18" customHeight="1">
      <c r="A731" s="1">
        <v>2</v>
      </c>
      <c r="B731" s="337" t="str">
        <f t="shared" ref="B731:B732" si="542">B730</f>
        <v>区西北部</v>
      </c>
      <c r="C731" s="437" t="str">
        <f t="shared" ref="C731:C732" si="543">C730</f>
        <v>板橋区</v>
      </c>
      <c r="D731" s="297"/>
      <c r="E731" s="573"/>
      <c r="F731" s="361" t="s">
        <v>228</v>
      </c>
      <c r="G731" s="690"/>
      <c r="H731" s="109"/>
      <c r="I731" s="82"/>
      <c r="J731" s="82"/>
      <c r="K731" s="82"/>
      <c r="L731" s="82" t="s">
        <v>629</v>
      </c>
      <c r="M731" s="82" t="s">
        <v>629</v>
      </c>
      <c r="N731" s="82" t="s">
        <v>630</v>
      </c>
      <c r="O731" s="82"/>
      <c r="P731" s="82"/>
      <c r="Q731" s="82"/>
      <c r="R731" s="82"/>
      <c r="S731" s="82" t="s">
        <v>652</v>
      </c>
      <c r="T731" s="82"/>
      <c r="U731" s="82" t="s">
        <v>629</v>
      </c>
      <c r="V731" s="102"/>
      <c r="W731" s="146">
        <f>SUM(X731:AB731)</f>
        <v>99</v>
      </c>
      <c r="X731" s="145">
        <v>99</v>
      </c>
      <c r="Y731" s="145"/>
      <c r="Z731" s="69"/>
      <c r="AA731" s="69"/>
      <c r="AB731" s="207"/>
      <c r="AC731" s="324">
        <f t="shared" si="530"/>
        <v>99</v>
      </c>
      <c r="AD731" s="519"/>
      <c r="AE731" s="519">
        <v>99</v>
      </c>
      <c r="AF731" s="519"/>
      <c r="AG731" s="519"/>
      <c r="AH731" s="519"/>
      <c r="AI731" s="519"/>
      <c r="AJ731" s="601"/>
      <c r="AK731" s="160">
        <f t="shared" si="531"/>
        <v>0</v>
      </c>
      <c r="AL731" s="79" t="s">
        <v>3</v>
      </c>
      <c r="AM731" s="158" t="s">
        <v>3</v>
      </c>
      <c r="AN731" s="718"/>
      <c r="AO731" s="643"/>
      <c r="AP731" s="663"/>
      <c r="AQ731" s="683"/>
      <c r="AT731" s="1"/>
    </row>
    <row r="732" spans="1:46" s="44" customFormat="1" ht="18.600000000000001" customHeight="1" thickBot="1">
      <c r="A732" s="1">
        <v>3</v>
      </c>
      <c r="B732" s="337" t="str">
        <f t="shared" si="542"/>
        <v>区西北部</v>
      </c>
      <c r="C732" s="437" t="str">
        <f t="shared" si="543"/>
        <v>板橋区</v>
      </c>
      <c r="D732" s="305"/>
      <c r="E732" s="632"/>
      <c r="F732" s="337" t="s">
        <v>228</v>
      </c>
      <c r="G732" s="689"/>
      <c r="H732" s="121"/>
      <c r="I732" s="71"/>
      <c r="J732" s="71"/>
      <c r="K732" s="71"/>
      <c r="L732" s="37" t="s">
        <v>629</v>
      </c>
      <c r="M732" s="37" t="s">
        <v>629</v>
      </c>
      <c r="N732" s="37" t="s">
        <v>630</v>
      </c>
      <c r="O732" s="37"/>
      <c r="P732" s="37"/>
      <c r="Q732" s="37"/>
      <c r="R732" s="37"/>
      <c r="S732" s="37" t="s">
        <v>652</v>
      </c>
      <c r="T732" s="37"/>
      <c r="U732" s="37" t="s">
        <v>629</v>
      </c>
      <c r="V732" s="123"/>
      <c r="W732" s="208"/>
      <c r="X732" s="75"/>
      <c r="Y732" s="75"/>
      <c r="Z732" s="76"/>
      <c r="AA732" s="76"/>
      <c r="AB732" s="209"/>
      <c r="AC732" s="325">
        <f t="shared" si="530"/>
        <v>99</v>
      </c>
      <c r="AD732" s="520"/>
      <c r="AE732" s="520">
        <v>99</v>
      </c>
      <c r="AF732" s="520" t="s">
        <v>3</v>
      </c>
      <c r="AG732" s="520" t="s">
        <v>3</v>
      </c>
      <c r="AH732" s="520" t="s">
        <v>3</v>
      </c>
      <c r="AI732" s="520" t="s">
        <v>3</v>
      </c>
      <c r="AJ732" s="520" t="s">
        <v>3</v>
      </c>
      <c r="AK732" s="161">
        <f t="shared" si="531"/>
        <v>0</v>
      </c>
      <c r="AL732" s="81"/>
      <c r="AM732" s="187"/>
      <c r="AN732" s="719"/>
      <c r="AO732" s="643"/>
      <c r="AP732" s="663"/>
      <c r="AQ732" s="683"/>
      <c r="AT732" s="1"/>
    </row>
    <row r="733" spans="1:46" s="44" customFormat="1" ht="18" customHeight="1">
      <c r="A733" s="1">
        <v>1</v>
      </c>
      <c r="B733" s="309" t="s">
        <v>172</v>
      </c>
      <c r="C733" s="310" t="s">
        <v>204</v>
      </c>
      <c r="D733" s="567"/>
      <c r="E733" s="567" t="s">
        <v>951</v>
      </c>
      <c r="F733" s="445" t="s">
        <v>229</v>
      </c>
      <c r="G733" s="691">
        <v>11301375</v>
      </c>
      <c r="H733" s="221"/>
      <c r="I733" s="73"/>
      <c r="J733" s="73"/>
      <c r="K733" s="73"/>
      <c r="L733" s="73"/>
      <c r="M733" s="73"/>
      <c r="N733" s="73"/>
      <c r="O733" s="73"/>
      <c r="P733" s="73"/>
      <c r="Q733" s="73"/>
      <c r="R733" s="73"/>
      <c r="S733" s="73"/>
      <c r="T733" s="73"/>
      <c r="U733" s="73"/>
      <c r="V733" s="222"/>
      <c r="W733" s="193"/>
      <c r="X733" s="74"/>
      <c r="Y733" s="74"/>
      <c r="Z733" s="74"/>
      <c r="AA733" s="74"/>
      <c r="AB733" s="194"/>
      <c r="AC733" s="323">
        <f t="shared" si="530"/>
        <v>230</v>
      </c>
      <c r="AD733" s="64">
        <v>20</v>
      </c>
      <c r="AE733" s="64">
        <v>210</v>
      </c>
      <c r="AF733" s="64"/>
      <c r="AG733" s="64"/>
      <c r="AH733" s="64"/>
      <c r="AI733" s="80"/>
      <c r="AJ733" s="80"/>
      <c r="AK733" s="166">
        <f t="shared" si="531"/>
        <v>0</v>
      </c>
      <c r="AL733" s="80"/>
      <c r="AM733" s="186"/>
      <c r="AN733" s="725"/>
      <c r="AO733" s="15"/>
      <c r="AP733" s="25"/>
      <c r="AQ733" s="683"/>
      <c r="AT733" s="1"/>
    </row>
    <row r="734" spans="1:46" s="44" customFormat="1" ht="18.600000000000001" customHeight="1">
      <c r="A734" s="1">
        <v>2</v>
      </c>
      <c r="B734" s="337" t="str">
        <f t="shared" ref="B734:B735" si="544">B733</f>
        <v>区西北部</v>
      </c>
      <c r="C734" s="437" t="str">
        <f t="shared" ref="C734:C735" si="545">C733</f>
        <v>板橋区</v>
      </c>
      <c r="D734" s="297"/>
      <c r="E734" s="573"/>
      <c r="F734" s="361" t="s">
        <v>229</v>
      </c>
      <c r="G734" s="690"/>
      <c r="H734" s="109" t="s">
        <v>628</v>
      </c>
      <c r="I734" s="82"/>
      <c r="J734" s="82"/>
      <c r="K734" s="82"/>
      <c r="L734" s="82" t="s">
        <v>629</v>
      </c>
      <c r="M734" s="82" t="s">
        <v>629</v>
      </c>
      <c r="N734" s="82" t="s">
        <v>630</v>
      </c>
      <c r="O734" s="82"/>
      <c r="P734" s="82"/>
      <c r="Q734" s="82"/>
      <c r="R734" s="82"/>
      <c r="S734" s="82" t="s">
        <v>652</v>
      </c>
      <c r="T734" s="82"/>
      <c r="U734" s="82"/>
      <c r="V734" s="102"/>
      <c r="W734" s="146">
        <f>SUM(X734:AB734)</f>
        <v>235</v>
      </c>
      <c r="X734" s="145">
        <v>235</v>
      </c>
      <c r="Y734" s="145"/>
      <c r="Z734" s="69"/>
      <c r="AA734" s="69"/>
      <c r="AB734" s="207"/>
      <c r="AC734" s="324">
        <f t="shared" si="530"/>
        <v>235</v>
      </c>
      <c r="AD734" s="519">
        <v>29</v>
      </c>
      <c r="AE734" s="519">
        <v>206</v>
      </c>
      <c r="AF734" s="519"/>
      <c r="AG734" s="519"/>
      <c r="AH734" s="519"/>
      <c r="AI734" s="519"/>
      <c r="AJ734" s="601"/>
      <c r="AK734" s="160">
        <f t="shared" si="531"/>
        <v>13</v>
      </c>
      <c r="AL734" s="79">
        <v>13</v>
      </c>
      <c r="AM734" s="158" t="s">
        <v>3</v>
      </c>
      <c r="AN734" s="718"/>
      <c r="AO734" s="643"/>
      <c r="AP734" s="663"/>
      <c r="AQ734" s="683"/>
      <c r="AT734" s="1"/>
    </row>
    <row r="735" spans="1:46" s="44" customFormat="1" ht="18" customHeight="1" thickBot="1">
      <c r="A735" s="1">
        <v>3</v>
      </c>
      <c r="B735" s="337" t="str">
        <f t="shared" si="544"/>
        <v>区西北部</v>
      </c>
      <c r="C735" s="437" t="str">
        <f t="shared" si="545"/>
        <v>板橋区</v>
      </c>
      <c r="D735" s="305"/>
      <c r="E735" s="632"/>
      <c r="F735" s="337" t="s">
        <v>229</v>
      </c>
      <c r="G735" s="689"/>
      <c r="H735" s="36" t="s">
        <v>628</v>
      </c>
      <c r="I735" s="37"/>
      <c r="J735" s="37"/>
      <c r="K735" s="37"/>
      <c r="L735" s="37" t="s">
        <v>629</v>
      </c>
      <c r="M735" s="37" t="s">
        <v>629</v>
      </c>
      <c r="N735" s="37" t="s">
        <v>630</v>
      </c>
      <c r="O735" s="37"/>
      <c r="P735" s="37"/>
      <c r="Q735" s="37"/>
      <c r="R735" s="37"/>
      <c r="S735" s="37" t="s">
        <v>652</v>
      </c>
      <c r="T735" s="71"/>
      <c r="U735" s="71"/>
      <c r="V735" s="123"/>
      <c r="W735" s="208"/>
      <c r="X735" s="75"/>
      <c r="Y735" s="75"/>
      <c r="Z735" s="76"/>
      <c r="AA735" s="76"/>
      <c r="AB735" s="209"/>
      <c r="AC735" s="325">
        <f t="shared" si="530"/>
        <v>235</v>
      </c>
      <c r="AD735" s="520">
        <v>67</v>
      </c>
      <c r="AE735" s="520">
        <v>168</v>
      </c>
      <c r="AF735" s="520" t="s">
        <v>3</v>
      </c>
      <c r="AG735" s="520" t="s">
        <v>3</v>
      </c>
      <c r="AH735" s="520" t="s">
        <v>3</v>
      </c>
      <c r="AI735" s="520" t="s">
        <v>3</v>
      </c>
      <c r="AJ735" s="520" t="s">
        <v>3</v>
      </c>
      <c r="AK735" s="161">
        <f t="shared" si="531"/>
        <v>0</v>
      </c>
      <c r="AL735" s="81"/>
      <c r="AM735" s="187"/>
      <c r="AN735" s="719"/>
      <c r="AO735" s="643"/>
      <c r="AP735" s="663"/>
      <c r="AQ735" s="683"/>
      <c r="AT735" s="1"/>
    </row>
    <row r="736" spans="1:46" s="44" customFormat="1" ht="18.600000000000001" customHeight="1">
      <c r="A736" s="1">
        <v>1</v>
      </c>
      <c r="B736" s="309" t="s">
        <v>172</v>
      </c>
      <c r="C736" s="310" t="s">
        <v>204</v>
      </c>
      <c r="D736" s="567"/>
      <c r="E736" s="567" t="s">
        <v>951</v>
      </c>
      <c r="F736" s="445" t="s">
        <v>230</v>
      </c>
      <c r="G736" s="691">
        <v>11301376</v>
      </c>
      <c r="H736" s="221"/>
      <c r="I736" s="73"/>
      <c r="J736" s="73"/>
      <c r="K736" s="73"/>
      <c r="L736" s="73"/>
      <c r="M736" s="73"/>
      <c r="N736" s="73"/>
      <c r="O736" s="73"/>
      <c r="P736" s="73"/>
      <c r="Q736" s="73"/>
      <c r="R736" s="73"/>
      <c r="S736" s="73"/>
      <c r="T736" s="73"/>
      <c r="U736" s="73"/>
      <c r="V736" s="222"/>
      <c r="W736" s="193"/>
      <c r="X736" s="74"/>
      <c r="Y736" s="74"/>
      <c r="Z736" s="74"/>
      <c r="AA736" s="74"/>
      <c r="AB736" s="194"/>
      <c r="AC736" s="323">
        <f t="shared" si="530"/>
        <v>38</v>
      </c>
      <c r="AD736" s="606"/>
      <c r="AE736" s="606">
        <v>38</v>
      </c>
      <c r="AF736" s="606"/>
      <c r="AG736" s="606"/>
      <c r="AH736" s="606"/>
      <c r="AI736" s="607"/>
      <c r="AJ736" s="607"/>
      <c r="AK736" s="166">
        <f t="shared" si="531"/>
        <v>0</v>
      </c>
      <c r="AL736" s="80"/>
      <c r="AM736" s="186"/>
      <c r="AN736" s="725"/>
      <c r="AO736" s="15"/>
      <c r="AP736" s="25"/>
      <c r="AQ736" s="683"/>
      <c r="AT736" s="1"/>
    </row>
    <row r="737" spans="1:46" s="44" customFormat="1" ht="18" customHeight="1">
      <c r="A737" s="1">
        <v>2</v>
      </c>
      <c r="B737" s="337" t="str">
        <f t="shared" ref="B737:B738" si="546">B736</f>
        <v>区西北部</v>
      </c>
      <c r="C737" s="437" t="str">
        <f t="shared" ref="C737:C738" si="547">C736</f>
        <v>板橋区</v>
      </c>
      <c r="D737" s="297"/>
      <c r="E737" s="573"/>
      <c r="F737" s="361" t="s">
        <v>230</v>
      </c>
      <c r="G737" s="690"/>
      <c r="H737" s="109"/>
      <c r="I737" s="82"/>
      <c r="J737" s="82"/>
      <c r="K737" s="82"/>
      <c r="L737" s="82" t="s">
        <v>629</v>
      </c>
      <c r="M737" s="82" t="s">
        <v>629</v>
      </c>
      <c r="N737" s="82" t="s">
        <v>630</v>
      </c>
      <c r="O737" s="82"/>
      <c r="P737" s="82"/>
      <c r="Q737" s="82"/>
      <c r="R737" s="82"/>
      <c r="S737" s="82" t="s">
        <v>629</v>
      </c>
      <c r="T737" s="82"/>
      <c r="U737" s="82"/>
      <c r="V737" s="102"/>
      <c r="W737" s="146">
        <f>SUM(X737:AB737)</f>
        <v>38</v>
      </c>
      <c r="X737" s="145">
        <v>38</v>
      </c>
      <c r="Y737" s="145"/>
      <c r="Z737" s="69"/>
      <c r="AA737" s="69"/>
      <c r="AB737" s="207"/>
      <c r="AC737" s="324">
        <f t="shared" si="530"/>
        <v>38</v>
      </c>
      <c r="AD737" s="519"/>
      <c r="AE737" s="519">
        <v>38</v>
      </c>
      <c r="AF737" s="519"/>
      <c r="AG737" s="519"/>
      <c r="AH737" s="519"/>
      <c r="AI737" s="519"/>
      <c r="AJ737" s="601"/>
      <c r="AK737" s="160">
        <f t="shared" si="531"/>
        <v>2</v>
      </c>
      <c r="AL737" s="79">
        <v>2</v>
      </c>
      <c r="AM737" s="158" t="s">
        <v>3</v>
      </c>
      <c r="AN737" s="718"/>
      <c r="AO737" s="643"/>
      <c r="AP737" s="663"/>
      <c r="AQ737" s="683">
        <v>1</v>
      </c>
      <c r="AT737" s="1"/>
    </row>
    <row r="738" spans="1:46" s="44" customFormat="1" ht="18.600000000000001" customHeight="1" thickBot="1">
      <c r="A738" s="1">
        <v>3</v>
      </c>
      <c r="B738" s="337" t="str">
        <f t="shared" si="546"/>
        <v>区西北部</v>
      </c>
      <c r="C738" s="437" t="str">
        <f t="shared" si="547"/>
        <v>板橋区</v>
      </c>
      <c r="D738" s="305"/>
      <c r="E738" s="632"/>
      <c r="F738" s="337" t="s">
        <v>230</v>
      </c>
      <c r="G738" s="689"/>
      <c r="H738" s="121"/>
      <c r="I738" s="71"/>
      <c r="J738" s="71"/>
      <c r="K738" s="71"/>
      <c r="L738" s="37" t="s">
        <v>629</v>
      </c>
      <c r="M738" s="37" t="s">
        <v>629</v>
      </c>
      <c r="N738" s="37" t="s">
        <v>630</v>
      </c>
      <c r="O738" s="37"/>
      <c r="P738" s="37"/>
      <c r="Q738" s="37"/>
      <c r="R738" s="37"/>
      <c r="S738" s="37" t="s">
        <v>629</v>
      </c>
      <c r="T738" s="71"/>
      <c r="U738" s="71"/>
      <c r="V738" s="123"/>
      <c r="W738" s="208"/>
      <c r="X738" s="75"/>
      <c r="Y738" s="75"/>
      <c r="Z738" s="76"/>
      <c r="AA738" s="76"/>
      <c r="AB738" s="209"/>
      <c r="AC738" s="325">
        <f t="shared" si="530"/>
        <v>62</v>
      </c>
      <c r="AD738" s="520"/>
      <c r="AE738" s="520" t="s">
        <v>3</v>
      </c>
      <c r="AF738" s="520">
        <v>38</v>
      </c>
      <c r="AG738" s="520" t="s">
        <v>3</v>
      </c>
      <c r="AH738" s="520" t="s">
        <v>3</v>
      </c>
      <c r="AI738" s="520" t="s">
        <v>3</v>
      </c>
      <c r="AJ738" s="520">
        <v>24</v>
      </c>
      <c r="AK738" s="161">
        <f t="shared" si="531"/>
        <v>0</v>
      </c>
      <c r="AL738" s="81"/>
      <c r="AM738" s="187"/>
      <c r="AN738" s="719"/>
      <c r="AO738" s="643"/>
      <c r="AP738" s="663"/>
      <c r="AQ738" s="683"/>
      <c r="AT738" s="1"/>
    </row>
    <row r="739" spans="1:46" s="44" customFormat="1" ht="18" customHeight="1">
      <c r="A739" s="1">
        <v>1</v>
      </c>
      <c r="B739" s="309" t="s">
        <v>172</v>
      </c>
      <c r="C739" s="310" t="s">
        <v>204</v>
      </c>
      <c r="D739" s="567"/>
      <c r="E739" s="567" t="s">
        <v>793</v>
      </c>
      <c r="F739" s="734" t="s">
        <v>1195</v>
      </c>
      <c r="G739" s="691">
        <v>11301377</v>
      </c>
      <c r="H739" s="221"/>
      <c r="I739" s="73"/>
      <c r="J739" s="73"/>
      <c r="K739" s="73"/>
      <c r="L739" s="73"/>
      <c r="M739" s="73"/>
      <c r="N739" s="73"/>
      <c r="O739" s="73"/>
      <c r="P739" s="73"/>
      <c r="Q739" s="73"/>
      <c r="R739" s="73"/>
      <c r="S739" s="73"/>
      <c r="T739" s="73"/>
      <c r="U739" s="73"/>
      <c r="V739" s="222"/>
      <c r="W739" s="193"/>
      <c r="X739" s="74"/>
      <c r="Y739" s="74"/>
      <c r="Z739" s="74"/>
      <c r="AA739" s="74"/>
      <c r="AB739" s="194"/>
      <c r="AC739" s="323">
        <f t="shared" si="530"/>
        <v>49</v>
      </c>
      <c r="AD739" s="606"/>
      <c r="AE739" s="606"/>
      <c r="AF739" s="606">
        <v>49</v>
      </c>
      <c r="AG739" s="606"/>
      <c r="AH739" s="606"/>
      <c r="AI739" s="607"/>
      <c r="AJ739" s="607"/>
      <c r="AK739" s="166">
        <f t="shared" si="531"/>
        <v>0</v>
      </c>
      <c r="AL739" s="80"/>
      <c r="AM739" s="186"/>
      <c r="AN739" s="725" t="s">
        <v>1222</v>
      </c>
      <c r="AO739" s="15"/>
      <c r="AP739" s="25"/>
      <c r="AQ739" s="683"/>
      <c r="AR739" s="44">
        <v>1</v>
      </c>
      <c r="AT739" s="1"/>
    </row>
    <row r="740" spans="1:46" s="44" customFormat="1" ht="18.600000000000001" customHeight="1">
      <c r="A740" s="1">
        <v>2</v>
      </c>
      <c r="B740" s="337" t="str">
        <f t="shared" ref="B740:B741" si="548">B739</f>
        <v>区西北部</v>
      </c>
      <c r="C740" s="437" t="str">
        <f t="shared" ref="C740:C741" si="549">C739</f>
        <v>板橋区</v>
      </c>
      <c r="D740" s="297"/>
      <c r="E740" s="573"/>
      <c r="F740" s="361" t="s">
        <v>231</v>
      </c>
      <c r="G740" s="690"/>
      <c r="H740" s="109"/>
      <c r="I740" s="82"/>
      <c r="J740" s="82"/>
      <c r="K740" s="82"/>
      <c r="L740" s="82"/>
      <c r="M740" s="82" t="s">
        <v>629</v>
      </c>
      <c r="N740" s="82"/>
      <c r="O740" s="82"/>
      <c r="P740" s="82"/>
      <c r="Q740" s="82"/>
      <c r="R740" s="82"/>
      <c r="S740" s="82"/>
      <c r="T740" s="82"/>
      <c r="U740" s="82"/>
      <c r="V740" s="102"/>
      <c r="W740" s="146">
        <f>SUM(X740:AB740)</f>
        <v>601</v>
      </c>
      <c r="X740" s="145">
        <v>49</v>
      </c>
      <c r="Y740" s="145"/>
      <c r="Z740" s="69">
        <v>552</v>
      </c>
      <c r="AA740" s="69"/>
      <c r="AB740" s="207"/>
      <c r="AC740" s="324">
        <f t="shared" si="530"/>
        <v>49</v>
      </c>
      <c r="AD740" s="519"/>
      <c r="AE740" s="519"/>
      <c r="AF740" s="519">
        <v>49</v>
      </c>
      <c r="AG740" s="519"/>
      <c r="AH740" s="519"/>
      <c r="AI740" s="519"/>
      <c r="AJ740" s="601"/>
      <c r="AK740" s="160">
        <f t="shared" si="531"/>
        <v>0</v>
      </c>
      <c r="AL740" s="79" t="s">
        <v>3</v>
      </c>
      <c r="AM740" s="158" t="s">
        <v>3</v>
      </c>
      <c r="AN740" s="718"/>
      <c r="AO740" s="643"/>
      <c r="AP740" s="663"/>
      <c r="AQ740" s="683"/>
      <c r="AT740" s="1"/>
    </row>
    <row r="741" spans="1:46" s="44" customFormat="1" ht="18" customHeight="1" thickBot="1">
      <c r="A741" s="1">
        <v>3</v>
      </c>
      <c r="B741" s="337" t="str">
        <f t="shared" si="548"/>
        <v>区西北部</v>
      </c>
      <c r="C741" s="437" t="str">
        <f t="shared" si="549"/>
        <v>板橋区</v>
      </c>
      <c r="D741" s="305"/>
      <c r="E741" s="632"/>
      <c r="F741" s="337" t="s">
        <v>231</v>
      </c>
      <c r="G741" s="689"/>
      <c r="H741" s="121"/>
      <c r="I741" s="71"/>
      <c r="J741" s="71"/>
      <c r="K741" s="71"/>
      <c r="L741" s="71"/>
      <c r="M741" s="37" t="s">
        <v>629</v>
      </c>
      <c r="N741" s="71"/>
      <c r="O741" s="71"/>
      <c r="P741" s="71"/>
      <c r="Q741" s="71"/>
      <c r="R741" s="71"/>
      <c r="S741" s="71"/>
      <c r="T741" s="71"/>
      <c r="U741" s="71"/>
      <c r="V741" s="123"/>
      <c r="W741" s="208"/>
      <c r="X741" s="75"/>
      <c r="Y741" s="75"/>
      <c r="Z741" s="76"/>
      <c r="AA741" s="76"/>
      <c r="AB741" s="209"/>
      <c r="AC741" s="325">
        <f t="shared" si="530"/>
        <v>49</v>
      </c>
      <c r="AD741" s="520"/>
      <c r="AE741" s="520" t="s">
        <v>3</v>
      </c>
      <c r="AF741" s="520"/>
      <c r="AG741" s="520" t="s">
        <v>3</v>
      </c>
      <c r="AH741" s="520">
        <v>49</v>
      </c>
      <c r="AI741" s="520"/>
      <c r="AJ741" s="520" t="s">
        <v>3</v>
      </c>
      <c r="AK741" s="161">
        <f t="shared" si="531"/>
        <v>0</v>
      </c>
      <c r="AL741" s="81"/>
      <c r="AM741" s="187"/>
      <c r="AN741" s="719"/>
      <c r="AO741" s="643"/>
      <c r="AP741" s="663"/>
      <c r="AQ741" s="683"/>
      <c r="AT741" s="1"/>
    </row>
    <row r="742" spans="1:46" s="44" customFormat="1" ht="18.600000000000001" customHeight="1">
      <c r="A742" s="1">
        <v>1</v>
      </c>
      <c r="B742" s="309" t="s">
        <v>172</v>
      </c>
      <c r="C742" s="310" t="s">
        <v>204</v>
      </c>
      <c r="D742" s="567"/>
      <c r="E742" s="567" t="s">
        <v>914</v>
      </c>
      <c r="F742" s="445" t="s">
        <v>232</v>
      </c>
      <c r="G742" s="691">
        <v>11301378</v>
      </c>
      <c r="H742" s="221"/>
      <c r="I742" s="73"/>
      <c r="J742" s="73"/>
      <c r="K742" s="73"/>
      <c r="L742" s="73"/>
      <c r="M742" s="73"/>
      <c r="N742" s="73"/>
      <c r="O742" s="73"/>
      <c r="P742" s="73"/>
      <c r="Q742" s="73"/>
      <c r="R742" s="73"/>
      <c r="S742" s="73"/>
      <c r="T742" s="73"/>
      <c r="U742" s="73"/>
      <c r="V742" s="222"/>
      <c r="W742" s="193"/>
      <c r="X742" s="74"/>
      <c r="Y742" s="74"/>
      <c r="Z742" s="74"/>
      <c r="AA742" s="74"/>
      <c r="AB742" s="194"/>
      <c r="AC742" s="323">
        <f t="shared" si="530"/>
        <v>108</v>
      </c>
      <c r="AD742" s="64"/>
      <c r="AE742" s="64">
        <v>48</v>
      </c>
      <c r="AF742" s="64"/>
      <c r="AG742" s="64">
        <v>60</v>
      </c>
      <c r="AH742" s="64"/>
      <c r="AI742" s="80"/>
      <c r="AJ742" s="80"/>
      <c r="AK742" s="166">
        <f t="shared" si="531"/>
        <v>0</v>
      </c>
      <c r="AL742" s="80"/>
      <c r="AM742" s="186"/>
      <c r="AN742" s="725"/>
      <c r="AO742" s="15"/>
      <c r="AP742" s="25"/>
      <c r="AQ742" s="683"/>
      <c r="AT742" s="1"/>
    </row>
    <row r="743" spans="1:46" s="44" customFormat="1" ht="18" customHeight="1">
      <c r="A743" s="1">
        <v>2</v>
      </c>
      <c r="B743" s="337" t="str">
        <f t="shared" ref="B743:B744" si="550">B742</f>
        <v>区西北部</v>
      </c>
      <c r="C743" s="437" t="str">
        <f t="shared" ref="C743:C744" si="551">C742</f>
        <v>板橋区</v>
      </c>
      <c r="D743" s="297"/>
      <c r="E743" s="573"/>
      <c r="F743" s="361" t="s">
        <v>232</v>
      </c>
      <c r="G743" s="690"/>
      <c r="H743" s="109"/>
      <c r="I743" s="82"/>
      <c r="J743" s="82"/>
      <c r="K743" s="82"/>
      <c r="L743" s="82"/>
      <c r="M743" s="82" t="s">
        <v>629</v>
      </c>
      <c r="N743" s="82"/>
      <c r="O743" s="82"/>
      <c r="P743" s="82"/>
      <c r="Q743" s="82"/>
      <c r="R743" s="82"/>
      <c r="S743" s="82"/>
      <c r="T743" s="82"/>
      <c r="U743" s="82" t="s">
        <v>629</v>
      </c>
      <c r="V743" s="102"/>
      <c r="W743" s="146">
        <f>SUM(X743:AB743)</f>
        <v>108</v>
      </c>
      <c r="X743" s="145">
        <v>48</v>
      </c>
      <c r="Y743" s="145">
        <v>60</v>
      </c>
      <c r="Z743" s="69"/>
      <c r="AA743" s="69"/>
      <c r="AB743" s="207"/>
      <c r="AC743" s="507">
        <f t="shared" si="530"/>
        <v>108</v>
      </c>
      <c r="AD743" s="519"/>
      <c r="AE743" s="519">
        <v>48</v>
      </c>
      <c r="AF743" s="519"/>
      <c r="AG743" s="519">
        <v>60</v>
      </c>
      <c r="AH743" s="519"/>
      <c r="AI743" s="519"/>
      <c r="AJ743" s="601"/>
      <c r="AK743" s="160">
        <v>48</v>
      </c>
      <c r="AL743" s="79" t="s">
        <v>3</v>
      </c>
      <c r="AM743" s="158" t="s">
        <v>3</v>
      </c>
      <c r="AN743" s="718"/>
      <c r="AO743" s="643"/>
      <c r="AP743" s="663" t="s">
        <v>1095</v>
      </c>
      <c r="AQ743" s="683"/>
      <c r="AT743" s="1"/>
    </row>
    <row r="744" spans="1:46" s="44" customFormat="1" ht="18.600000000000001" customHeight="1" thickBot="1">
      <c r="A744" s="1">
        <v>3</v>
      </c>
      <c r="B744" s="337" t="str">
        <f t="shared" si="550"/>
        <v>区西北部</v>
      </c>
      <c r="C744" s="437" t="str">
        <f t="shared" si="551"/>
        <v>板橋区</v>
      </c>
      <c r="D744" s="305"/>
      <c r="E744" s="632"/>
      <c r="F744" s="337" t="s">
        <v>232</v>
      </c>
      <c r="G744" s="689"/>
      <c r="H744" s="121"/>
      <c r="I744" s="71"/>
      <c r="J744" s="71"/>
      <c r="K744" s="71"/>
      <c r="L744" s="71"/>
      <c r="M744" s="37" t="s">
        <v>629</v>
      </c>
      <c r="N744" s="37"/>
      <c r="O744" s="37"/>
      <c r="P744" s="37"/>
      <c r="Q744" s="37"/>
      <c r="R744" s="37"/>
      <c r="S744" s="37"/>
      <c r="T744" s="37"/>
      <c r="U744" s="37" t="s">
        <v>629</v>
      </c>
      <c r="V744" s="123"/>
      <c r="W744" s="208"/>
      <c r="X744" s="75"/>
      <c r="Y744" s="75"/>
      <c r="Z744" s="76"/>
      <c r="AA744" s="76"/>
      <c r="AB744" s="209"/>
      <c r="AC744" s="506">
        <f t="shared" si="530"/>
        <v>108</v>
      </c>
      <c r="AD744" s="520"/>
      <c r="AE744" s="520">
        <v>48</v>
      </c>
      <c r="AF744" s="520" t="s">
        <v>3</v>
      </c>
      <c r="AG744" s="520">
        <v>0</v>
      </c>
      <c r="AH744" s="520" t="s">
        <v>3</v>
      </c>
      <c r="AI744" s="520" t="s">
        <v>3</v>
      </c>
      <c r="AJ744" s="520">
        <v>60</v>
      </c>
      <c r="AK744" s="161"/>
      <c r="AL744" s="81"/>
      <c r="AM744" s="187"/>
      <c r="AN744" s="719"/>
      <c r="AO744" s="643"/>
      <c r="AP744" s="663"/>
      <c r="AQ744" s="683"/>
      <c r="AT744" s="1"/>
    </row>
    <row r="745" spans="1:46" s="44" customFormat="1" ht="18" customHeight="1">
      <c r="A745" s="1">
        <v>1</v>
      </c>
      <c r="B745" s="309" t="s">
        <v>172</v>
      </c>
      <c r="C745" s="310" t="s">
        <v>204</v>
      </c>
      <c r="D745" s="567" t="s">
        <v>687</v>
      </c>
      <c r="E745" s="567" t="s">
        <v>1149</v>
      </c>
      <c r="F745" s="445" t="s">
        <v>233</v>
      </c>
      <c r="G745" s="691">
        <v>11301379</v>
      </c>
      <c r="H745" s="221"/>
      <c r="I745" s="73"/>
      <c r="J745" s="73"/>
      <c r="K745" s="73"/>
      <c r="L745" s="73"/>
      <c r="M745" s="73"/>
      <c r="N745" s="73"/>
      <c r="O745" s="73"/>
      <c r="P745" s="73"/>
      <c r="Q745" s="73"/>
      <c r="R745" s="73"/>
      <c r="S745" s="73"/>
      <c r="T745" s="73"/>
      <c r="U745" s="73"/>
      <c r="V745" s="222"/>
      <c r="W745" s="193"/>
      <c r="X745" s="74"/>
      <c r="Y745" s="74"/>
      <c r="Z745" s="74"/>
      <c r="AA745" s="74"/>
      <c r="AB745" s="194"/>
      <c r="AC745" s="323">
        <f t="shared" si="530"/>
        <v>982</v>
      </c>
      <c r="AD745" s="606">
        <v>83</v>
      </c>
      <c r="AE745" s="606">
        <v>899</v>
      </c>
      <c r="AF745" s="606"/>
      <c r="AG745" s="606"/>
      <c r="AH745" s="606"/>
      <c r="AI745" s="607"/>
      <c r="AJ745" s="607"/>
      <c r="AK745" s="166">
        <f t="shared" si="531"/>
        <v>0</v>
      </c>
      <c r="AL745" s="80"/>
      <c r="AM745" s="186"/>
      <c r="AN745" s="725"/>
      <c r="AO745" s="15"/>
      <c r="AP745" s="25"/>
      <c r="AQ745" s="683">
        <v>1</v>
      </c>
      <c r="AT745" s="1"/>
    </row>
    <row r="746" spans="1:46" s="44" customFormat="1" ht="18.600000000000001" customHeight="1">
      <c r="A746" s="1">
        <v>2</v>
      </c>
      <c r="B746" s="337" t="str">
        <f t="shared" ref="B746:B747" si="552">B745</f>
        <v>区西北部</v>
      </c>
      <c r="C746" s="437" t="str">
        <f t="shared" ref="C746:C747" si="553">C745</f>
        <v>板橋区</v>
      </c>
      <c r="D746" s="297"/>
      <c r="E746" s="573"/>
      <c r="F746" s="361" t="s">
        <v>233</v>
      </c>
      <c r="G746" s="690"/>
      <c r="H746" s="109" t="s">
        <v>639</v>
      </c>
      <c r="I746" s="82" t="s">
        <v>629</v>
      </c>
      <c r="J746" s="82"/>
      <c r="K746" s="82" t="s">
        <v>629</v>
      </c>
      <c r="L746" s="82" t="s">
        <v>629</v>
      </c>
      <c r="M746" s="82" t="s">
        <v>629</v>
      </c>
      <c r="N746" s="82" t="s">
        <v>826</v>
      </c>
      <c r="O746" s="82" t="s">
        <v>629</v>
      </c>
      <c r="P746" s="82" t="s">
        <v>641</v>
      </c>
      <c r="Q746" s="82" t="s">
        <v>640</v>
      </c>
      <c r="R746" s="82" t="s">
        <v>637</v>
      </c>
      <c r="S746" s="82" t="s">
        <v>652</v>
      </c>
      <c r="T746" s="82" t="s">
        <v>629</v>
      </c>
      <c r="U746" s="82"/>
      <c r="V746" s="102"/>
      <c r="W746" s="146">
        <f>SUM(X746:AB746)</f>
        <v>1022</v>
      </c>
      <c r="X746" s="145">
        <v>967</v>
      </c>
      <c r="Y746" s="145"/>
      <c r="Z746" s="69">
        <v>43</v>
      </c>
      <c r="AA746" s="69">
        <v>12</v>
      </c>
      <c r="AB746" s="207"/>
      <c r="AC746" s="324">
        <f t="shared" si="530"/>
        <v>1022</v>
      </c>
      <c r="AD746" s="519">
        <v>72</v>
      </c>
      <c r="AE746" s="519">
        <v>950</v>
      </c>
      <c r="AF746" s="519"/>
      <c r="AG746" s="519"/>
      <c r="AH746" s="519"/>
      <c r="AI746" s="519"/>
      <c r="AJ746" s="601"/>
      <c r="AK746" s="160">
        <f t="shared" si="531"/>
        <v>60</v>
      </c>
      <c r="AL746" s="79">
        <v>60</v>
      </c>
      <c r="AM746" s="158" t="s">
        <v>3</v>
      </c>
      <c r="AN746" s="718"/>
      <c r="AO746" s="643"/>
      <c r="AP746" s="663"/>
      <c r="AQ746" s="683"/>
      <c r="AT746" s="1"/>
    </row>
    <row r="747" spans="1:46" s="44" customFormat="1" ht="18" customHeight="1" thickBot="1">
      <c r="A747" s="1">
        <v>3</v>
      </c>
      <c r="B747" s="337" t="str">
        <f t="shared" si="552"/>
        <v>区西北部</v>
      </c>
      <c r="C747" s="437" t="str">
        <f t="shared" si="553"/>
        <v>板橋区</v>
      </c>
      <c r="D747" s="305"/>
      <c r="E747" s="632"/>
      <c r="F747" s="337" t="s">
        <v>233</v>
      </c>
      <c r="G747" s="689"/>
      <c r="H747" s="36" t="s">
        <v>639</v>
      </c>
      <c r="I747" s="37" t="s">
        <v>629</v>
      </c>
      <c r="J747" s="37"/>
      <c r="K747" s="37" t="s">
        <v>629</v>
      </c>
      <c r="L747" s="37" t="s">
        <v>629</v>
      </c>
      <c r="M747" s="37" t="s">
        <v>629</v>
      </c>
      <c r="N747" s="37" t="s">
        <v>826</v>
      </c>
      <c r="O747" s="37" t="s">
        <v>629</v>
      </c>
      <c r="P747" s="37" t="s">
        <v>641</v>
      </c>
      <c r="Q747" s="37" t="s">
        <v>640</v>
      </c>
      <c r="R747" s="37" t="s">
        <v>637</v>
      </c>
      <c r="S747" s="37" t="s">
        <v>652</v>
      </c>
      <c r="T747" s="37" t="s">
        <v>629</v>
      </c>
      <c r="U747" s="71"/>
      <c r="V747" s="123"/>
      <c r="W747" s="208"/>
      <c r="X747" s="75"/>
      <c r="Y747" s="75"/>
      <c r="Z747" s="76"/>
      <c r="AA747" s="76"/>
      <c r="AB747" s="209"/>
      <c r="AC747" s="325">
        <f t="shared" si="530"/>
        <v>990</v>
      </c>
      <c r="AD747" s="520">
        <v>72</v>
      </c>
      <c r="AE747" s="520">
        <v>918</v>
      </c>
      <c r="AF747" s="520" t="s">
        <v>3</v>
      </c>
      <c r="AG747" s="520" t="s">
        <v>3</v>
      </c>
      <c r="AH747" s="520" t="s">
        <v>3</v>
      </c>
      <c r="AI747" s="520" t="s">
        <v>3</v>
      </c>
      <c r="AJ747" s="520" t="s">
        <v>3</v>
      </c>
      <c r="AK747" s="161">
        <f t="shared" si="531"/>
        <v>0</v>
      </c>
      <c r="AL747" s="81"/>
      <c r="AM747" s="187"/>
      <c r="AN747" s="719"/>
      <c r="AO747" s="643"/>
      <c r="AP747" s="663"/>
      <c r="AQ747" s="683"/>
      <c r="AT747" s="1"/>
    </row>
    <row r="748" spans="1:46" s="44" customFormat="1" ht="18.600000000000001" customHeight="1">
      <c r="A748" s="1">
        <v>1</v>
      </c>
      <c r="B748" s="309" t="s">
        <v>172</v>
      </c>
      <c r="C748" s="310" t="s">
        <v>204</v>
      </c>
      <c r="D748" s="567"/>
      <c r="E748" s="567" t="s">
        <v>920</v>
      </c>
      <c r="F748" s="445" t="s">
        <v>234</v>
      </c>
      <c r="G748" s="691">
        <v>11301380</v>
      </c>
      <c r="H748" s="221"/>
      <c r="I748" s="73"/>
      <c r="J748" s="73"/>
      <c r="K748" s="73"/>
      <c r="L748" s="73"/>
      <c r="M748" s="73"/>
      <c r="N748" s="73"/>
      <c r="O748" s="73"/>
      <c r="P748" s="73"/>
      <c r="Q748" s="73"/>
      <c r="R748" s="73"/>
      <c r="S748" s="73"/>
      <c r="T748" s="73"/>
      <c r="U748" s="73"/>
      <c r="V748" s="222"/>
      <c r="W748" s="193"/>
      <c r="X748" s="74"/>
      <c r="Y748" s="74"/>
      <c r="Z748" s="74"/>
      <c r="AA748" s="74"/>
      <c r="AB748" s="194"/>
      <c r="AC748" s="323">
        <f t="shared" si="530"/>
        <v>192</v>
      </c>
      <c r="AD748" s="64"/>
      <c r="AE748" s="64">
        <v>170</v>
      </c>
      <c r="AF748" s="64"/>
      <c r="AG748" s="64"/>
      <c r="AH748" s="64">
        <v>22</v>
      </c>
      <c r="AI748" s="80"/>
      <c r="AJ748" s="80"/>
      <c r="AK748" s="166">
        <f t="shared" si="531"/>
        <v>0</v>
      </c>
      <c r="AL748" s="80"/>
      <c r="AM748" s="186"/>
      <c r="AN748" s="725"/>
      <c r="AO748" s="15"/>
      <c r="AP748" s="25"/>
      <c r="AQ748" s="683">
        <v>2</v>
      </c>
      <c r="AT748" s="1"/>
    </row>
    <row r="749" spans="1:46" s="44" customFormat="1" ht="18" customHeight="1">
      <c r="A749" s="1">
        <v>2</v>
      </c>
      <c r="B749" s="337" t="str">
        <f t="shared" ref="B749:B750" si="554">B748</f>
        <v>区西北部</v>
      </c>
      <c r="C749" s="437" t="str">
        <f t="shared" ref="C749:C750" si="555">C748</f>
        <v>板橋区</v>
      </c>
      <c r="D749" s="297"/>
      <c r="E749" s="573"/>
      <c r="F749" s="361" t="s">
        <v>234</v>
      </c>
      <c r="G749" s="690"/>
      <c r="H749" s="109"/>
      <c r="I749" s="82"/>
      <c r="J749" s="82"/>
      <c r="K749" s="82"/>
      <c r="L749" s="82" t="s">
        <v>629</v>
      </c>
      <c r="M749" s="82" t="s">
        <v>629</v>
      </c>
      <c r="N749" s="82" t="s">
        <v>916</v>
      </c>
      <c r="O749" s="82"/>
      <c r="P749" s="82"/>
      <c r="Q749" s="82"/>
      <c r="R749" s="82"/>
      <c r="S749" s="82" t="s">
        <v>629</v>
      </c>
      <c r="T749" s="82"/>
      <c r="U749" s="82"/>
      <c r="V749" s="102"/>
      <c r="W749" s="146">
        <f>SUM(X749:AB749)</f>
        <v>192</v>
      </c>
      <c r="X749" s="145">
        <v>192</v>
      </c>
      <c r="Y749" s="145"/>
      <c r="Z749" s="69"/>
      <c r="AA749" s="69"/>
      <c r="AB749" s="207"/>
      <c r="AC749" s="324">
        <f>SUM(AD749:AJ749)</f>
        <v>192</v>
      </c>
      <c r="AD749" s="519"/>
      <c r="AE749" s="519">
        <v>131</v>
      </c>
      <c r="AF749" s="519">
        <v>22</v>
      </c>
      <c r="AG749" s="519"/>
      <c r="AH749" s="519">
        <v>39</v>
      </c>
      <c r="AI749" s="519"/>
      <c r="AJ749" s="601"/>
      <c r="AK749" s="160">
        <f t="shared" si="531"/>
        <v>0</v>
      </c>
      <c r="AL749" s="79" t="s">
        <v>3</v>
      </c>
      <c r="AM749" s="158" t="s">
        <v>3</v>
      </c>
      <c r="AN749" s="718"/>
      <c r="AO749" s="643"/>
      <c r="AP749" s="663"/>
      <c r="AQ749" s="683"/>
      <c r="AT749" s="1"/>
    </row>
    <row r="750" spans="1:46" s="44" customFormat="1" ht="18.600000000000001" customHeight="1" thickBot="1">
      <c r="A750" s="1">
        <v>3</v>
      </c>
      <c r="B750" s="337" t="str">
        <f t="shared" si="554"/>
        <v>区西北部</v>
      </c>
      <c r="C750" s="437" t="str">
        <f t="shared" si="555"/>
        <v>板橋区</v>
      </c>
      <c r="D750" s="305"/>
      <c r="E750" s="632"/>
      <c r="F750" s="337" t="s">
        <v>234</v>
      </c>
      <c r="G750" s="689"/>
      <c r="H750" s="121"/>
      <c r="I750" s="71"/>
      <c r="J750" s="71"/>
      <c r="K750" s="71"/>
      <c r="L750" s="37" t="s">
        <v>629</v>
      </c>
      <c r="M750" s="37" t="s">
        <v>629</v>
      </c>
      <c r="N750" s="37" t="s">
        <v>916</v>
      </c>
      <c r="O750" s="37"/>
      <c r="P750" s="37"/>
      <c r="Q750" s="37"/>
      <c r="R750" s="37"/>
      <c r="S750" s="37" t="s">
        <v>629</v>
      </c>
      <c r="T750" s="71"/>
      <c r="U750" s="71"/>
      <c r="V750" s="123"/>
      <c r="W750" s="208"/>
      <c r="X750" s="75"/>
      <c r="Y750" s="75"/>
      <c r="Z750" s="76"/>
      <c r="AA750" s="76"/>
      <c r="AB750" s="209"/>
      <c r="AC750" s="325">
        <f>SUM(AD750:AJ750)</f>
        <v>192</v>
      </c>
      <c r="AD750" s="520"/>
      <c r="AE750" s="520">
        <v>131</v>
      </c>
      <c r="AF750" s="520">
        <v>22</v>
      </c>
      <c r="AG750" s="520"/>
      <c r="AH750" s="520">
        <v>39</v>
      </c>
      <c r="AI750" s="520" t="s">
        <v>3</v>
      </c>
      <c r="AJ750" s="520"/>
      <c r="AK750" s="161">
        <f t="shared" si="531"/>
        <v>0</v>
      </c>
      <c r="AL750" s="81"/>
      <c r="AM750" s="187"/>
      <c r="AN750" s="719"/>
      <c r="AO750" s="643"/>
      <c r="AP750" s="663"/>
      <c r="AQ750" s="683"/>
      <c r="AT750" s="1"/>
    </row>
    <row r="751" spans="1:46" s="44" customFormat="1" ht="18" customHeight="1">
      <c r="A751" s="1">
        <v>1</v>
      </c>
      <c r="B751" s="309" t="s">
        <v>172</v>
      </c>
      <c r="C751" s="310" t="s">
        <v>204</v>
      </c>
      <c r="D751" s="567"/>
      <c r="E751" s="567" t="s">
        <v>914</v>
      </c>
      <c r="F751" s="445" t="s">
        <v>235</v>
      </c>
      <c r="G751" s="691">
        <v>11301381</v>
      </c>
      <c r="H751" s="221"/>
      <c r="I751" s="73"/>
      <c r="J751" s="73"/>
      <c r="K751" s="73"/>
      <c r="L751" s="73"/>
      <c r="M751" s="73"/>
      <c r="N751" s="73"/>
      <c r="O751" s="73"/>
      <c r="P751" s="73"/>
      <c r="Q751" s="73"/>
      <c r="R751" s="73"/>
      <c r="S751" s="73"/>
      <c r="T751" s="73"/>
      <c r="U751" s="73"/>
      <c r="V751" s="222"/>
      <c r="W751" s="193"/>
      <c r="X751" s="74"/>
      <c r="Y751" s="74"/>
      <c r="Z751" s="74"/>
      <c r="AA751" s="74"/>
      <c r="AB751" s="194"/>
      <c r="AC751" s="323">
        <f t="shared" ref="AC751:AC753" si="556">SUM(AD751:AJ751)</f>
        <v>579</v>
      </c>
      <c r="AD751" s="64">
        <v>367</v>
      </c>
      <c r="AE751" s="64">
        <v>212</v>
      </c>
      <c r="AF751" s="64"/>
      <c r="AG751" s="64"/>
      <c r="AH751" s="64"/>
      <c r="AI751" s="80"/>
      <c r="AJ751" s="80"/>
      <c r="AK751" s="166">
        <f t="shared" si="531"/>
        <v>0</v>
      </c>
      <c r="AL751" s="80"/>
      <c r="AM751" s="186"/>
      <c r="AN751" s="725"/>
      <c r="AO751" s="15"/>
      <c r="AP751" s="25"/>
      <c r="AQ751" s="683"/>
      <c r="AT751" s="1"/>
    </row>
    <row r="752" spans="1:46" s="44" customFormat="1" ht="18.600000000000001" customHeight="1">
      <c r="A752" s="1">
        <v>2</v>
      </c>
      <c r="B752" s="337" t="str">
        <f t="shared" ref="B752:B753" si="557">B751</f>
        <v>区西北部</v>
      </c>
      <c r="C752" s="437" t="str">
        <f t="shared" ref="C752:C753" si="558">C751</f>
        <v>板橋区</v>
      </c>
      <c r="D752" s="297"/>
      <c r="E752" s="573"/>
      <c r="F752" s="361" t="s">
        <v>235</v>
      </c>
      <c r="G752" s="690"/>
      <c r="H752" s="109" t="s">
        <v>628</v>
      </c>
      <c r="I752" s="82"/>
      <c r="J752" s="82"/>
      <c r="K752" s="82"/>
      <c r="L752" s="82" t="s">
        <v>629</v>
      </c>
      <c r="M752" s="82" t="s">
        <v>629</v>
      </c>
      <c r="N752" s="82" t="s">
        <v>916</v>
      </c>
      <c r="O752" s="82"/>
      <c r="P752" s="82"/>
      <c r="Q752" s="82"/>
      <c r="R752" s="82"/>
      <c r="S752" s="82" t="s">
        <v>652</v>
      </c>
      <c r="T752" s="82" t="s">
        <v>629</v>
      </c>
      <c r="U752" s="82"/>
      <c r="V752" s="102" t="s">
        <v>629</v>
      </c>
      <c r="W752" s="146">
        <f>SUM(X752:AB752)</f>
        <v>569</v>
      </c>
      <c r="X752" s="145">
        <v>569</v>
      </c>
      <c r="Y752" s="145"/>
      <c r="Z752" s="69"/>
      <c r="AA752" s="69"/>
      <c r="AB752" s="207"/>
      <c r="AC752" s="324">
        <f t="shared" si="556"/>
        <v>569</v>
      </c>
      <c r="AD752" s="519">
        <v>419</v>
      </c>
      <c r="AE752" s="519">
        <v>150</v>
      </c>
      <c r="AF752" s="519"/>
      <c r="AG752" s="519"/>
      <c r="AH752" s="519"/>
      <c r="AI752" s="519"/>
      <c r="AJ752" s="601"/>
      <c r="AK752" s="160">
        <f t="shared" si="531"/>
        <v>23</v>
      </c>
      <c r="AL752" s="79">
        <v>21</v>
      </c>
      <c r="AM752" s="158">
        <v>2</v>
      </c>
      <c r="AN752" s="718"/>
      <c r="AO752" s="643"/>
      <c r="AP752" s="663"/>
      <c r="AQ752" s="683"/>
      <c r="AT752" s="1"/>
    </row>
    <row r="753" spans="1:46" s="44" customFormat="1" ht="18" customHeight="1" thickBot="1">
      <c r="A753" s="1">
        <v>3</v>
      </c>
      <c r="B753" s="337" t="str">
        <f t="shared" si="557"/>
        <v>区西北部</v>
      </c>
      <c r="C753" s="437" t="str">
        <f t="shared" si="558"/>
        <v>板橋区</v>
      </c>
      <c r="D753" s="305"/>
      <c r="E753" s="632"/>
      <c r="F753" s="337" t="s">
        <v>235</v>
      </c>
      <c r="G753" s="689"/>
      <c r="H753" s="36" t="s">
        <v>628</v>
      </c>
      <c r="I753" s="37"/>
      <c r="J753" s="37" t="s">
        <v>629</v>
      </c>
      <c r="K753" s="37"/>
      <c r="L753" s="37" t="s">
        <v>629</v>
      </c>
      <c r="M753" s="37" t="s">
        <v>629</v>
      </c>
      <c r="N753" s="37" t="s">
        <v>916</v>
      </c>
      <c r="O753" s="37"/>
      <c r="P753" s="37"/>
      <c r="Q753" s="37"/>
      <c r="R753" s="37"/>
      <c r="S753" s="37" t="s">
        <v>652</v>
      </c>
      <c r="T753" s="37" t="s">
        <v>629</v>
      </c>
      <c r="U753" s="37"/>
      <c r="V753" s="39" t="s">
        <v>629</v>
      </c>
      <c r="W753" s="208"/>
      <c r="X753" s="75"/>
      <c r="Y753" s="75"/>
      <c r="Z753" s="76"/>
      <c r="AA753" s="76"/>
      <c r="AB753" s="209"/>
      <c r="AC753" s="325">
        <f t="shared" si="556"/>
        <v>569</v>
      </c>
      <c r="AD753" s="520">
        <v>569</v>
      </c>
      <c r="AE753" s="520"/>
      <c r="AF753" s="520"/>
      <c r="AG753" s="520" t="s">
        <v>3</v>
      </c>
      <c r="AH753" s="520" t="s">
        <v>3</v>
      </c>
      <c r="AI753" s="520" t="s">
        <v>3</v>
      </c>
      <c r="AJ753" s="520" t="s">
        <v>3</v>
      </c>
      <c r="AK753" s="161">
        <f t="shared" si="531"/>
        <v>0</v>
      </c>
      <c r="AL753" s="81"/>
      <c r="AM753" s="187"/>
      <c r="AN753" s="719"/>
      <c r="AO753" s="643"/>
      <c r="AP753" s="663"/>
      <c r="AQ753" s="683"/>
      <c r="AT753" s="1"/>
    </row>
    <row r="754" spans="1:46" s="44" customFormat="1" ht="18.600000000000001" customHeight="1">
      <c r="A754" s="1">
        <v>1</v>
      </c>
      <c r="B754" s="309" t="s">
        <v>172</v>
      </c>
      <c r="C754" s="310" t="s">
        <v>204</v>
      </c>
      <c r="D754" s="567"/>
      <c r="E754" s="567" t="s">
        <v>914</v>
      </c>
      <c r="F754" s="445" t="s">
        <v>236</v>
      </c>
      <c r="G754" s="691">
        <v>11301382</v>
      </c>
      <c r="H754" s="221"/>
      <c r="I754" s="73"/>
      <c r="J754" s="73"/>
      <c r="K754" s="73"/>
      <c r="L754" s="73"/>
      <c r="M754" s="73"/>
      <c r="N754" s="73"/>
      <c r="O754" s="73"/>
      <c r="P754" s="73"/>
      <c r="Q754" s="73"/>
      <c r="R754" s="73"/>
      <c r="S754" s="73"/>
      <c r="T754" s="73"/>
      <c r="U754" s="73"/>
      <c r="V754" s="222"/>
      <c r="W754" s="193"/>
      <c r="X754" s="74"/>
      <c r="Y754" s="74"/>
      <c r="Z754" s="74"/>
      <c r="AA754" s="74"/>
      <c r="AB754" s="194"/>
      <c r="AC754" s="323">
        <f t="shared" si="530"/>
        <v>150</v>
      </c>
      <c r="AD754" s="64"/>
      <c r="AE754" s="64">
        <v>36</v>
      </c>
      <c r="AF754" s="64">
        <v>44</v>
      </c>
      <c r="AG754" s="64">
        <v>70</v>
      </c>
      <c r="AH754" s="64"/>
      <c r="AI754" s="80"/>
      <c r="AJ754" s="80"/>
      <c r="AK754" s="166">
        <f>SUM(AL754:AM754)</f>
        <v>0</v>
      </c>
      <c r="AL754" s="80"/>
      <c r="AM754" s="186"/>
      <c r="AN754" s="725"/>
      <c r="AO754" s="15"/>
      <c r="AP754" s="25"/>
      <c r="AQ754" s="683"/>
      <c r="AT754" s="1"/>
    </row>
    <row r="755" spans="1:46" s="44" customFormat="1" ht="18" customHeight="1">
      <c r="A755" s="1">
        <v>2</v>
      </c>
      <c r="B755" s="337" t="str">
        <f t="shared" ref="B755:B756" si="559">B754</f>
        <v>区西北部</v>
      </c>
      <c r="C755" s="437" t="str">
        <f t="shared" ref="C755:C756" si="560">C754</f>
        <v>板橋区</v>
      </c>
      <c r="D755" s="297"/>
      <c r="E755" s="573"/>
      <c r="F755" s="361" t="s">
        <v>236</v>
      </c>
      <c r="G755" s="690"/>
      <c r="H755" s="109"/>
      <c r="I755" s="82"/>
      <c r="J755" s="82"/>
      <c r="K755" s="82"/>
      <c r="L755" s="82"/>
      <c r="M755" s="82" t="s">
        <v>629</v>
      </c>
      <c r="N755" s="82"/>
      <c r="O755" s="82"/>
      <c r="P755" s="82"/>
      <c r="Q755" s="82"/>
      <c r="R755" s="82"/>
      <c r="S755" s="82"/>
      <c r="T755" s="82"/>
      <c r="U755" s="82"/>
      <c r="V755" s="102"/>
      <c r="W755" s="146">
        <f>SUM(X755:AB755)</f>
        <v>150</v>
      </c>
      <c r="X755" s="145">
        <v>36</v>
      </c>
      <c r="Y755" s="145">
        <v>114</v>
      </c>
      <c r="Z755" s="69"/>
      <c r="AA755" s="69"/>
      <c r="AB755" s="207"/>
      <c r="AC755" s="324">
        <f t="shared" si="530"/>
        <v>150</v>
      </c>
      <c r="AD755" s="519"/>
      <c r="AE755" s="519">
        <v>36</v>
      </c>
      <c r="AF755" s="519">
        <v>44</v>
      </c>
      <c r="AG755" s="519">
        <v>70</v>
      </c>
      <c r="AH755" s="519"/>
      <c r="AI755" s="519"/>
      <c r="AJ755" s="601"/>
      <c r="AK755" s="160">
        <f t="shared" ref="AK755:AK759" si="561">SUM(AL755:AM755)</f>
        <v>0</v>
      </c>
      <c r="AL755" s="79" t="s">
        <v>3</v>
      </c>
      <c r="AM755" s="158" t="s">
        <v>3</v>
      </c>
      <c r="AN755" s="718"/>
      <c r="AO755" s="643"/>
      <c r="AP755" s="663"/>
      <c r="AQ755" s="683"/>
      <c r="AT755" s="1"/>
    </row>
    <row r="756" spans="1:46" s="44" customFormat="1" ht="18.600000000000001" customHeight="1" thickBot="1">
      <c r="A756" s="1">
        <v>3</v>
      </c>
      <c r="B756" s="337" t="str">
        <f t="shared" si="559"/>
        <v>区西北部</v>
      </c>
      <c r="C756" s="437" t="str">
        <f t="shared" si="560"/>
        <v>板橋区</v>
      </c>
      <c r="D756" s="305"/>
      <c r="E756" s="632"/>
      <c r="F756" s="337" t="s">
        <v>236</v>
      </c>
      <c r="G756" s="689"/>
      <c r="H756" s="121"/>
      <c r="I756" s="71"/>
      <c r="J756" s="71"/>
      <c r="K756" s="71"/>
      <c r="L756" s="71"/>
      <c r="M756" s="37" t="s">
        <v>629</v>
      </c>
      <c r="N756" s="71"/>
      <c r="O756" s="71"/>
      <c r="P756" s="71"/>
      <c r="Q756" s="71"/>
      <c r="R756" s="71"/>
      <c r="S756" s="71"/>
      <c r="T756" s="71"/>
      <c r="U756" s="71"/>
      <c r="V756" s="123"/>
      <c r="W756" s="208"/>
      <c r="X756" s="75"/>
      <c r="Y756" s="75"/>
      <c r="Z756" s="76"/>
      <c r="AA756" s="76"/>
      <c r="AB756" s="209"/>
      <c r="AC756" s="325">
        <f t="shared" si="530"/>
        <v>150</v>
      </c>
      <c r="AD756" s="520"/>
      <c r="AE756" s="520">
        <v>36</v>
      </c>
      <c r="AF756" s="520">
        <v>44</v>
      </c>
      <c r="AG756" s="520">
        <v>70</v>
      </c>
      <c r="AH756" s="520" t="s">
        <v>3</v>
      </c>
      <c r="AI756" s="520" t="s">
        <v>3</v>
      </c>
      <c r="AJ756" s="520" t="s">
        <v>3</v>
      </c>
      <c r="AK756" s="161">
        <f t="shared" si="561"/>
        <v>0</v>
      </c>
      <c r="AL756" s="81"/>
      <c r="AM756" s="187"/>
      <c r="AN756" s="719"/>
      <c r="AO756" s="643"/>
      <c r="AP756" s="663"/>
      <c r="AQ756" s="683"/>
      <c r="AT756" s="1"/>
    </row>
    <row r="757" spans="1:46" s="44" customFormat="1" ht="18" customHeight="1">
      <c r="A757" s="1">
        <v>1</v>
      </c>
      <c r="B757" s="309" t="s">
        <v>172</v>
      </c>
      <c r="C757" s="310" t="s">
        <v>204</v>
      </c>
      <c r="D757" s="567"/>
      <c r="E757" s="567" t="s">
        <v>914</v>
      </c>
      <c r="F757" s="445" t="s">
        <v>237</v>
      </c>
      <c r="G757" s="691">
        <v>11301383</v>
      </c>
      <c r="H757" s="221"/>
      <c r="I757" s="73"/>
      <c r="J757" s="73"/>
      <c r="K757" s="73"/>
      <c r="L757" s="73"/>
      <c r="M757" s="73"/>
      <c r="N757" s="73"/>
      <c r="O757" s="73"/>
      <c r="P757" s="73"/>
      <c r="Q757" s="73"/>
      <c r="R757" s="73"/>
      <c r="S757" s="73"/>
      <c r="T757" s="73"/>
      <c r="U757" s="73"/>
      <c r="V757" s="222"/>
      <c r="W757" s="193"/>
      <c r="X757" s="74"/>
      <c r="Y757" s="74"/>
      <c r="Z757" s="74"/>
      <c r="AA757" s="74"/>
      <c r="AB757" s="194"/>
      <c r="AC757" s="323">
        <f t="shared" si="530"/>
        <v>150</v>
      </c>
      <c r="AD757" s="64"/>
      <c r="AE757" s="64"/>
      <c r="AF757" s="64">
        <v>150</v>
      </c>
      <c r="AG757" s="64"/>
      <c r="AH757" s="64"/>
      <c r="AI757" s="80"/>
      <c r="AJ757" s="80"/>
      <c r="AK757" s="166">
        <f t="shared" si="561"/>
        <v>0</v>
      </c>
      <c r="AL757" s="80"/>
      <c r="AM757" s="186"/>
      <c r="AN757" s="725"/>
      <c r="AO757" s="15"/>
      <c r="AP757" s="25"/>
      <c r="AQ757" s="683"/>
      <c r="AT757" s="1"/>
    </row>
    <row r="758" spans="1:46" s="44" customFormat="1" ht="18.600000000000001" customHeight="1">
      <c r="A758" s="1">
        <v>2</v>
      </c>
      <c r="B758" s="337" t="str">
        <f t="shared" ref="B758:B759" si="562">B757</f>
        <v>区西北部</v>
      </c>
      <c r="C758" s="437" t="str">
        <f t="shared" ref="C758:C759" si="563">C757</f>
        <v>板橋区</v>
      </c>
      <c r="D758" s="297"/>
      <c r="E758" s="573"/>
      <c r="F758" s="361" t="s">
        <v>237</v>
      </c>
      <c r="G758" s="690"/>
      <c r="H758" s="109"/>
      <c r="I758" s="82"/>
      <c r="J758" s="82"/>
      <c r="K758" s="82"/>
      <c r="L758" s="82"/>
      <c r="M758" s="82"/>
      <c r="N758" s="82"/>
      <c r="O758" s="82"/>
      <c r="P758" s="82"/>
      <c r="Q758" s="82"/>
      <c r="R758" s="82"/>
      <c r="S758" s="82"/>
      <c r="T758" s="82"/>
      <c r="U758" s="82"/>
      <c r="V758" s="102"/>
      <c r="W758" s="146">
        <f>SUM(X758:AB758)</f>
        <v>153</v>
      </c>
      <c r="X758" s="145"/>
      <c r="Y758" s="145">
        <v>153</v>
      </c>
      <c r="Z758" s="69"/>
      <c r="AA758" s="69"/>
      <c r="AB758" s="207"/>
      <c r="AC758" s="324">
        <f t="shared" si="530"/>
        <v>153</v>
      </c>
      <c r="AD758" s="519"/>
      <c r="AE758" s="519"/>
      <c r="AF758" s="519">
        <v>153</v>
      </c>
      <c r="AG758" s="519"/>
      <c r="AH758" s="519"/>
      <c r="AI758" s="519"/>
      <c r="AJ758" s="601"/>
      <c r="AK758" s="160">
        <f t="shared" si="561"/>
        <v>0</v>
      </c>
      <c r="AL758" s="79" t="s">
        <v>3</v>
      </c>
      <c r="AM758" s="158" t="s">
        <v>3</v>
      </c>
      <c r="AN758" s="718"/>
      <c r="AO758" s="643"/>
      <c r="AP758" s="663"/>
      <c r="AQ758" s="683"/>
      <c r="AT758" s="1"/>
    </row>
    <row r="759" spans="1:46" s="44" customFormat="1" ht="18" customHeight="1" thickBot="1">
      <c r="A759" s="1">
        <v>3</v>
      </c>
      <c r="B759" s="337" t="str">
        <f t="shared" si="562"/>
        <v>区西北部</v>
      </c>
      <c r="C759" s="437" t="str">
        <f t="shared" si="563"/>
        <v>板橋区</v>
      </c>
      <c r="D759" s="305"/>
      <c r="E759" s="632"/>
      <c r="F759" s="337" t="s">
        <v>237</v>
      </c>
      <c r="G759" s="689"/>
      <c r="H759" s="121"/>
      <c r="I759" s="71"/>
      <c r="J759" s="71"/>
      <c r="K759" s="71"/>
      <c r="L759" s="71"/>
      <c r="M759" s="71"/>
      <c r="N759" s="71"/>
      <c r="O759" s="71"/>
      <c r="P759" s="71"/>
      <c r="Q759" s="71"/>
      <c r="R759" s="71"/>
      <c r="S759" s="71"/>
      <c r="T759" s="71"/>
      <c r="U759" s="71"/>
      <c r="V759" s="123"/>
      <c r="W759" s="208"/>
      <c r="X759" s="75"/>
      <c r="Y759" s="75"/>
      <c r="Z759" s="76"/>
      <c r="AA759" s="76"/>
      <c r="AB759" s="209"/>
      <c r="AC759" s="325">
        <f t="shared" si="530"/>
        <v>153</v>
      </c>
      <c r="AD759" s="520"/>
      <c r="AE759" s="520" t="s">
        <v>3</v>
      </c>
      <c r="AF759" s="520">
        <v>153</v>
      </c>
      <c r="AG759" s="520" t="s">
        <v>3</v>
      </c>
      <c r="AH759" s="520" t="s">
        <v>3</v>
      </c>
      <c r="AI759" s="520" t="s">
        <v>3</v>
      </c>
      <c r="AJ759" s="520" t="s">
        <v>3</v>
      </c>
      <c r="AK759" s="161">
        <f t="shared" si="561"/>
        <v>0</v>
      </c>
      <c r="AL759" s="81"/>
      <c r="AM759" s="187"/>
      <c r="AN759" s="719"/>
      <c r="AO759" s="643"/>
      <c r="AP759" s="663"/>
      <c r="AQ759" s="683"/>
      <c r="AT759" s="1"/>
    </row>
    <row r="760" spans="1:46" s="44" customFormat="1" ht="18.600000000000001" customHeight="1">
      <c r="A760" s="1">
        <v>1</v>
      </c>
      <c r="B760" s="309" t="s">
        <v>172</v>
      </c>
      <c r="C760" s="310" t="s">
        <v>204</v>
      </c>
      <c r="D760" s="567"/>
      <c r="E760" s="567" t="s">
        <v>950</v>
      </c>
      <c r="F760" s="445" t="s">
        <v>238</v>
      </c>
      <c r="G760" s="691">
        <v>11301384</v>
      </c>
      <c r="H760" s="221"/>
      <c r="I760" s="73"/>
      <c r="J760" s="73"/>
      <c r="K760" s="73"/>
      <c r="L760" s="73"/>
      <c r="M760" s="73"/>
      <c r="N760" s="73"/>
      <c r="O760" s="73"/>
      <c r="P760" s="73"/>
      <c r="Q760" s="73"/>
      <c r="R760" s="73"/>
      <c r="S760" s="73"/>
      <c r="T760" s="73"/>
      <c r="U760" s="73"/>
      <c r="V760" s="222"/>
      <c r="W760" s="193"/>
      <c r="X760" s="74"/>
      <c r="Y760" s="74"/>
      <c r="Z760" s="74"/>
      <c r="AA760" s="74"/>
      <c r="AB760" s="194"/>
      <c r="AC760" s="323">
        <f t="shared" si="530"/>
        <v>0</v>
      </c>
      <c r="AD760" s="64"/>
      <c r="AE760" s="64"/>
      <c r="AF760" s="64"/>
      <c r="AG760" s="64"/>
      <c r="AH760" s="64"/>
      <c r="AI760" s="80"/>
      <c r="AJ760" s="80"/>
      <c r="AK760" s="166">
        <f t="shared" si="531"/>
        <v>0</v>
      </c>
      <c r="AL760" s="80"/>
      <c r="AM760" s="186"/>
      <c r="AN760" s="725"/>
      <c r="AO760" s="15"/>
      <c r="AP760" s="25"/>
      <c r="AQ760" s="683"/>
      <c r="AT760" s="1"/>
    </row>
    <row r="761" spans="1:46" s="44" customFormat="1" ht="18" customHeight="1">
      <c r="A761" s="1">
        <v>2</v>
      </c>
      <c r="B761" s="337" t="str">
        <f t="shared" ref="B761:B762" si="564">B760</f>
        <v>区西北部</v>
      </c>
      <c r="C761" s="437" t="str">
        <f t="shared" ref="C761:C762" si="565">C760</f>
        <v>板橋区</v>
      </c>
      <c r="D761" s="297"/>
      <c r="E761" s="573"/>
      <c r="F761" s="361" t="s">
        <v>238</v>
      </c>
      <c r="G761" s="690"/>
      <c r="H761" s="109"/>
      <c r="I761" s="82"/>
      <c r="J761" s="82"/>
      <c r="K761" s="82"/>
      <c r="L761" s="82"/>
      <c r="M761" s="82"/>
      <c r="N761" s="82"/>
      <c r="O761" s="82"/>
      <c r="P761" s="82"/>
      <c r="Q761" s="82"/>
      <c r="R761" s="82"/>
      <c r="S761" s="82"/>
      <c r="T761" s="82"/>
      <c r="U761" s="82" t="s">
        <v>629</v>
      </c>
      <c r="V761" s="102"/>
      <c r="W761" s="146">
        <f>SUM(X761:AB761)</f>
        <v>145</v>
      </c>
      <c r="X761" s="145">
        <v>38</v>
      </c>
      <c r="Y761" s="145">
        <v>107</v>
      </c>
      <c r="Z761" s="69"/>
      <c r="AA761" s="69"/>
      <c r="AB761" s="207"/>
      <c r="AC761" s="324">
        <f t="shared" si="530"/>
        <v>145</v>
      </c>
      <c r="AD761" s="519"/>
      <c r="AE761" s="519"/>
      <c r="AF761" s="519">
        <v>91</v>
      </c>
      <c r="AG761" s="519">
        <v>54</v>
      </c>
      <c r="AH761" s="519"/>
      <c r="AI761" s="519"/>
      <c r="AJ761" s="601"/>
      <c r="AK761" s="160">
        <f t="shared" si="531"/>
        <v>0</v>
      </c>
      <c r="AL761" s="79" t="s">
        <v>3</v>
      </c>
      <c r="AM761" s="158" t="s">
        <v>3</v>
      </c>
      <c r="AN761" s="718"/>
      <c r="AO761" s="643"/>
      <c r="AP761" s="663"/>
      <c r="AQ761" s="683"/>
      <c r="AT761" s="1"/>
    </row>
    <row r="762" spans="1:46" s="44" customFormat="1" ht="18.600000000000001" customHeight="1" thickBot="1">
      <c r="A762" s="1">
        <v>3</v>
      </c>
      <c r="B762" s="337" t="str">
        <f t="shared" si="564"/>
        <v>区西北部</v>
      </c>
      <c r="C762" s="437" t="str">
        <f t="shared" si="565"/>
        <v>板橋区</v>
      </c>
      <c r="D762" s="305"/>
      <c r="E762" s="632"/>
      <c r="F762" s="337" t="s">
        <v>238</v>
      </c>
      <c r="G762" s="689"/>
      <c r="H762" s="121"/>
      <c r="I762" s="71"/>
      <c r="J762" s="71"/>
      <c r="K762" s="71"/>
      <c r="L762" s="71"/>
      <c r="M762" s="71"/>
      <c r="N762" s="71"/>
      <c r="O762" s="71"/>
      <c r="P762" s="71"/>
      <c r="Q762" s="71"/>
      <c r="R762" s="71"/>
      <c r="S762" s="71"/>
      <c r="T762" s="71"/>
      <c r="U762" s="37" t="s">
        <v>629</v>
      </c>
      <c r="V762" s="123"/>
      <c r="W762" s="208"/>
      <c r="X762" s="75"/>
      <c r="Y762" s="75"/>
      <c r="Z762" s="76"/>
      <c r="AA762" s="76"/>
      <c r="AB762" s="209"/>
      <c r="AC762" s="325">
        <f t="shared" si="530"/>
        <v>145</v>
      </c>
      <c r="AD762" s="520"/>
      <c r="AE762" s="520" t="s">
        <v>3</v>
      </c>
      <c r="AF762" s="520">
        <v>91</v>
      </c>
      <c r="AG762" s="520">
        <v>54</v>
      </c>
      <c r="AH762" s="520" t="s">
        <v>3</v>
      </c>
      <c r="AI762" s="520" t="s">
        <v>3</v>
      </c>
      <c r="AJ762" s="520" t="s">
        <v>3</v>
      </c>
      <c r="AK762" s="161">
        <f t="shared" si="531"/>
        <v>0</v>
      </c>
      <c r="AL762" s="81"/>
      <c r="AM762" s="187"/>
      <c r="AN762" s="719"/>
      <c r="AO762" s="643"/>
      <c r="AP762" s="663"/>
      <c r="AQ762" s="683"/>
      <c r="AT762" s="1"/>
    </row>
    <row r="763" spans="1:46" s="44" customFormat="1" ht="18" customHeight="1">
      <c r="A763" s="1">
        <v>1</v>
      </c>
      <c r="B763" s="309" t="s">
        <v>172</v>
      </c>
      <c r="C763" s="310" t="s">
        <v>204</v>
      </c>
      <c r="D763" s="567" t="s">
        <v>687</v>
      </c>
      <c r="E763" s="567" t="s">
        <v>1022</v>
      </c>
      <c r="F763" s="445" t="s">
        <v>1024</v>
      </c>
      <c r="G763" s="691">
        <v>11304006</v>
      </c>
      <c r="H763" s="221"/>
      <c r="I763" s="73"/>
      <c r="J763" s="73"/>
      <c r="K763" s="73"/>
      <c r="L763" s="73"/>
      <c r="M763" s="73"/>
      <c r="N763" s="73"/>
      <c r="O763" s="73"/>
      <c r="P763" s="73"/>
      <c r="Q763" s="73"/>
      <c r="R763" s="73"/>
      <c r="S763" s="73"/>
      <c r="T763" s="73"/>
      <c r="U763" s="73"/>
      <c r="V763" s="222"/>
      <c r="W763" s="193"/>
      <c r="X763" s="74"/>
      <c r="Y763" s="74"/>
      <c r="Z763" s="74"/>
      <c r="AA763" s="74"/>
      <c r="AB763" s="194"/>
      <c r="AC763" s="323">
        <f t="shared" si="530"/>
        <v>410</v>
      </c>
      <c r="AD763" s="64">
        <v>20</v>
      </c>
      <c r="AE763" s="64">
        <v>390</v>
      </c>
      <c r="AF763" s="64">
        <v>0</v>
      </c>
      <c r="AG763" s="64">
        <v>0</v>
      </c>
      <c r="AH763" s="64">
        <v>0</v>
      </c>
      <c r="AI763" s="80"/>
      <c r="AJ763" s="80"/>
      <c r="AK763" s="166">
        <f t="shared" si="531"/>
        <v>0</v>
      </c>
      <c r="AL763" s="80"/>
      <c r="AM763" s="186"/>
      <c r="AN763" s="725"/>
      <c r="AO763" s="15"/>
      <c r="AP763" s="25"/>
      <c r="AQ763" s="683"/>
      <c r="AT763" s="1"/>
    </row>
    <row r="764" spans="1:46" s="44" customFormat="1" ht="18.600000000000001" customHeight="1">
      <c r="A764" s="1">
        <v>2</v>
      </c>
      <c r="B764" s="337" t="str">
        <f t="shared" ref="B764:B765" si="566">B763</f>
        <v>区西北部</v>
      </c>
      <c r="C764" s="437" t="str">
        <f t="shared" ref="C764:C765" si="567">C763</f>
        <v>板橋区</v>
      </c>
      <c r="D764" s="297"/>
      <c r="E764" s="573"/>
      <c r="F764" s="361" t="s">
        <v>1072</v>
      </c>
      <c r="G764" s="690"/>
      <c r="H764" s="109" t="s">
        <v>628</v>
      </c>
      <c r="I764" s="82"/>
      <c r="J764" s="82" t="s">
        <v>629</v>
      </c>
      <c r="K764" s="82"/>
      <c r="L764" s="82" t="s">
        <v>629</v>
      </c>
      <c r="M764" s="82" t="s">
        <v>629</v>
      </c>
      <c r="N764" s="82" t="s">
        <v>634</v>
      </c>
      <c r="O764" s="82"/>
      <c r="P764" s="82" t="s">
        <v>636</v>
      </c>
      <c r="Q764" s="82" t="s">
        <v>916</v>
      </c>
      <c r="R764" s="82" t="s">
        <v>922</v>
      </c>
      <c r="S764" s="82" t="s">
        <v>652</v>
      </c>
      <c r="T764" s="82" t="s">
        <v>629</v>
      </c>
      <c r="U764" s="82"/>
      <c r="V764" s="102" t="s">
        <v>629</v>
      </c>
      <c r="W764" s="146">
        <f>SUM(X764:AB764)</f>
        <v>438</v>
      </c>
      <c r="X764" s="145">
        <v>386</v>
      </c>
      <c r="Y764" s="145"/>
      <c r="Z764" s="69">
        <v>32</v>
      </c>
      <c r="AA764" s="69"/>
      <c r="AB764" s="207">
        <v>20</v>
      </c>
      <c r="AC764" s="324">
        <f t="shared" si="530"/>
        <v>386</v>
      </c>
      <c r="AD764" s="519">
        <v>20</v>
      </c>
      <c r="AE764" s="519">
        <v>366</v>
      </c>
      <c r="AF764" s="519">
        <v>0</v>
      </c>
      <c r="AG764" s="519">
        <v>0</v>
      </c>
      <c r="AH764" s="519">
        <v>0</v>
      </c>
      <c r="AI764" s="519">
        <v>0</v>
      </c>
      <c r="AJ764" s="601"/>
      <c r="AK764" s="554">
        <f t="shared" si="531"/>
        <v>222</v>
      </c>
      <c r="AL764" s="543">
        <v>180</v>
      </c>
      <c r="AM764" s="553">
        <v>42</v>
      </c>
      <c r="AN764" s="718"/>
      <c r="AO764" s="643"/>
      <c r="AP764" s="663"/>
      <c r="AQ764" s="683"/>
      <c r="AT764" s="1"/>
    </row>
    <row r="765" spans="1:46" s="44" customFormat="1" ht="18" customHeight="1" thickBot="1">
      <c r="A765" s="1">
        <v>3</v>
      </c>
      <c r="B765" s="337" t="str">
        <f t="shared" si="566"/>
        <v>区西北部</v>
      </c>
      <c r="C765" s="437" t="str">
        <f t="shared" si="567"/>
        <v>板橋区</v>
      </c>
      <c r="D765" s="305"/>
      <c r="E765" s="632"/>
      <c r="F765" s="337" t="s">
        <v>1072</v>
      </c>
      <c r="G765" s="689"/>
      <c r="H765" s="36" t="s">
        <v>628</v>
      </c>
      <c r="I765" s="37"/>
      <c r="J765" s="37" t="s">
        <v>629</v>
      </c>
      <c r="K765" s="37"/>
      <c r="L765" s="37" t="s">
        <v>629</v>
      </c>
      <c r="M765" s="37" t="s">
        <v>629</v>
      </c>
      <c r="N765" s="37" t="s">
        <v>634</v>
      </c>
      <c r="O765" s="37"/>
      <c r="P765" s="37" t="s">
        <v>636</v>
      </c>
      <c r="Q765" s="37" t="s">
        <v>916</v>
      </c>
      <c r="R765" s="37" t="s">
        <v>922</v>
      </c>
      <c r="S765" s="37" t="s">
        <v>652</v>
      </c>
      <c r="T765" s="37" t="s">
        <v>629</v>
      </c>
      <c r="U765" s="37"/>
      <c r="V765" s="39" t="s">
        <v>629</v>
      </c>
      <c r="W765" s="208"/>
      <c r="X765" s="75"/>
      <c r="Y765" s="75"/>
      <c r="Z765" s="76"/>
      <c r="AA765" s="76"/>
      <c r="AB765" s="209"/>
      <c r="AC765" s="325">
        <f t="shared" si="530"/>
        <v>386</v>
      </c>
      <c r="AD765" s="520">
        <v>20</v>
      </c>
      <c r="AE765" s="520">
        <v>366</v>
      </c>
      <c r="AF765" s="520">
        <v>0</v>
      </c>
      <c r="AG765" s="520">
        <v>0</v>
      </c>
      <c r="AH765" s="520">
        <v>0</v>
      </c>
      <c r="AI765" s="520">
        <v>0</v>
      </c>
      <c r="AJ765" s="520" t="s">
        <v>3</v>
      </c>
      <c r="AK765" s="161">
        <f>SUM(AL765:AM765)</f>
        <v>0</v>
      </c>
      <c r="AL765" s="81"/>
      <c r="AM765" s="187"/>
      <c r="AN765" s="719"/>
      <c r="AO765" s="643"/>
      <c r="AP765" s="663"/>
      <c r="AQ765" s="683"/>
      <c r="AT765" s="1"/>
    </row>
    <row r="766" spans="1:46" s="44" customFormat="1" ht="18.600000000000001" customHeight="1">
      <c r="A766" s="1">
        <v>1</v>
      </c>
      <c r="B766" s="309" t="s">
        <v>172</v>
      </c>
      <c r="C766" s="310" t="s">
        <v>204</v>
      </c>
      <c r="D766" s="567"/>
      <c r="E766" s="567" t="s">
        <v>914</v>
      </c>
      <c r="F766" s="445" t="s">
        <v>239</v>
      </c>
      <c r="G766" s="691">
        <v>11301386</v>
      </c>
      <c r="H766" s="221"/>
      <c r="I766" s="73"/>
      <c r="J766" s="73"/>
      <c r="K766" s="73"/>
      <c r="L766" s="73"/>
      <c r="M766" s="73"/>
      <c r="N766" s="73"/>
      <c r="O766" s="73"/>
      <c r="P766" s="73"/>
      <c r="Q766" s="73"/>
      <c r="R766" s="73"/>
      <c r="S766" s="73"/>
      <c r="T766" s="73"/>
      <c r="U766" s="73"/>
      <c r="V766" s="222"/>
      <c r="W766" s="193"/>
      <c r="X766" s="74"/>
      <c r="Y766" s="74"/>
      <c r="Z766" s="74"/>
      <c r="AA766" s="74"/>
      <c r="AB766" s="194"/>
      <c r="AC766" s="323">
        <f t="shared" si="530"/>
        <v>56</v>
      </c>
      <c r="AD766" s="64"/>
      <c r="AE766" s="64"/>
      <c r="AF766" s="64"/>
      <c r="AG766" s="64">
        <v>56</v>
      </c>
      <c r="AH766" s="64"/>
      <c r="AI766" s="80"/>
      <c r="AJ766" s="80"/>
      <c r="AK766" s="166">
        <f t="shared" si="531"/>
        <v>0</v>
      </c>
      <c r="AL766" s="80"/>
      <c r="AM766" s="186"/>
      <c r="AN766" s="725"/>
      <c r="AO766" s="15"/>
      <c r="AP766" s="25"/>
      <c r="AQ766" s="683">
        <v>2</v>
      </c>
      <c r="AT766" s="1"/>
    </row>
    <row r="767" spans="1:46" s="44" customFormat="1" ht="18" customHeight="1">
      <c r="A767" s="1">
        <v>2</v>
      </c>
      <c r="B767" s="337" t="str">
        <f t="shared" ref="B767:B768" si="568">B766</f>
        <v>区西北部</v>
      </c>
      <c r="C767" s="437" t="str">
        <f t="shared" ref="C767:C768" si="569">C766</f>
        <v>板橋区</v>
      </c>
      <c r="D767" s="297"/>
      <c r="E767" s="573"/>
      <c r="F767" s="361" t="s">
        <v>239</v>
      </c>
      <c r="G767" s="690"/>
      <c r="H767" s="109"/>
      <c r="I767" s="82"/>
      <c r="J767" s="82"/>
      <c r="K767" s="82"/>
      <c r="L767" s="82"/>
      <c r="M767" s="82" t="s">
        <v>629</v>
      </c>
      <c r="N767" s="82"/>
      <c r="O767" s="82"/>
      <c r="P767" s="82"/>
      <c r="Q767" s="82"/>
      <c r="R767" s="82"/>
      <c r="S767" s="82"/>
      <c r="T767" s="82"/>
      <c r="U767" s="82"/>
      <c r="V767" s="102"/>
      <c r="W767" s="146">
        <f>SUM(X767:AB767)</f>
        <v>56</v>
      </c>
      <c r="X767" s="145">
        <v>24</v>
      </c>
      <c r="Y767" s="145">
        <v>32</v>
      </c>
      <c r="Z767" s="69"/>
      <c r="AA767" s="69"/>
      <c r="AB767" s="207"/>
      <c r="AC767" s="324">
        <f t="shared" si="530"/>
        <v>56</v>
      </c>
      <c r="AD767" s="519"/>
      <c r="AE767" s="519"/>
      <c r="AF767" s="519"/>
      <c r="AG767" s="519">
        <v>56</v>
      </c>
      <c r="AH767" s="519"/>
      <c r="AI767" s="519"/>
      <c r="AJ767" s="601"/>
      <c r="AK767" s="160">
        <f t="shared" si="531"/>
        <v>0</v>
      </c>
      <c r="AL767" s="79">
        <v>0</v>
      </c>
      <c r="AM767" s="158">
        <v>0</v>
      </c>
      <c r="AN767" s="718"/>
      <c r="AO767" s="643"/>
      <c r="AP767" s="663"/>
      <c r="AQ767" s="683"/>
      <c r="AT767" s="1"/>
    </row>
    <row r="768" spans="1:46" s="44" customFormat="1" ht="18.600000000000001" customHeight="1" thickBot="1">
      <c r="A768" s="1">
        <v>3</v>
      </c>
      <c r="B768" s="337" t="str">
        <f t="shared" si="568"/>
        <v>区西北部</v>
      </c>
      <c r="C768" s="437" t="str">
        <f t="shared" si="569"/>
        <v>板橋区</v>
      </c>
      <c r="D768" s="305"/>
      <c r="E768" s="632"/>
      <c r="F768" s="337" t="s">
        <v>239</v>
      </c>
      <c r="G768" s="689"/>
      <c r="H768" s="121"/>
      <c r="I768" s="71"/>
      <c r="J768" s="71"/>
      <c r="K768" s="71"/>
      <c r="L768" s="71"/>
      <c r="M768" s="37"/>
      <c r="N768" s="71"/>
      <c r="O768" s="71"/>
      <c r="P768" s="71"/>
      <c r="Q768" s="71"/>
      <c r="R768" s="71"/>
      <c r="S768" s="71"/>
      <c r="T768" s="71"/>
      <c r="U768" s="71"/>
      <c r="V768" s="123"/>
      <c r="W768" s="208"/>
      <c r="X768" s="75"/>
      <c r="Y768" s="75"/>
      <c r="Z768" s="76"/>
      <c r="AA768" s="76"/>
      <c r="AB768" s="209"/>
      <c r="AC768" s="325">
        <f t="shared" si="530"/>
        <v>40</v>
      </c>
      <c r="AD768" s="520"/>
      <c r="AE768" s="520" t="s">
        <v>3</v>
      </c>
      <c r="AF768" s="520" t="s">
        <v>3</v>
      </c>
      <c r="AG768" s="520">
        <v>40</v>
      </c>
      <c r="AH768" s="520" t="s">
        <v>3</v>
      </c>
      <c r="AI768" s="520" t="s">
        <v>3</v>
      </c>
      <c r="AJ768" s="520" t="s">
        <v>3</v>
      </c>
      <c r="AK768" s="161">
        <f t="shared" si="531"/>
        <v>0</v>
      </c>
      <c r="AL768" s="81"/>
      <c r="AM768" s="187"/>
      <c r="AN768" s="719"/>
      <c r="AO768" s="643"/>
      <c r="AP768" s="663"/>
      <c r="AQ768" s="683"/>
      <c r="AT768" s="1"/>
    </row>
    <row r="769" spans="1:46" s="44" customFormat="1" ht="18" customHeight="1">
      <c r="A769" s="1">
        <v>1</v>
      </c>
      <c r="B769" s="309" t="s">
        <v>172</v>
      </c>
      <c r="C769" s="310" t="s">
        <v>204</v>
      </c>
      <c r="D769" s="567"/>
      <c r="E769" s="567" t="s">
        <v>951</v>
      </c>
      <c r="F769" s="445" t="s">
        <v>240</v>
      </c>
      <c r="G769" s="691">
        <v>11301387</v>
      </c>
      <c r="H769" s="221"/>
      <c r="I769" s="73"/>
      <c r="J769" s="73"/>
      <c r="K769" s="73"/>
      <c r="L769" s="73"/>
      <c r="M769" s="73"/>
      <c r="N769" s="73"/>
      <c r="O769" s="73"/>
      <c r="P769" s="73"/>
      <c r="Q769" s="73"/>
      <c r="R769" s="73"/>
      <c r="S769" s="73"/>
      <c r="T769" s="73"/>
      <c r="U769" s="73"/>
      <c r="V769" s="222"/>
      <c r="W769" s="193"/>
      <c r="X769" s="74"/>
      <c r="Y769" s="74"/>
      <c r="Z769" s="74"/>
      <c r="AA769" s="74"/>
      <c r="AB769" s="194"/>
      <c r="AC769" s="323">
        <f t="shared" si="530"/>
        <v>194</v>
      </c>
      <c r="AD769" s="64"/>
      <c r="AE769" s="64"/>
      <c r="AF769" s="64"/>
      <c r="AG769" s="64">
        <v>194</v>
      </c>
      <c r="AH769" s="64"/>
      <c r="AI769" s="80"/>
      <c r="AJ769" s="80"/>
      <c r="AK769" s="166">
        <f t="shared" si="531"/>
        <v>0</v>
      </c>
      <c r="AL769" s="80"/>
      <c r="AM769" s="186"/>
      <c r="AN769" s="725"/>
      <c r="AO769" s="15"/>
      <c r="AP769" s="25"/>
      <c r="AQ769" s="683"/>
      <c r="AT769" s="1"/>
    </row>
    <row r="770" spans="1:46" s="44" customFormat="1" ht="18.600000000000001" customHeight="1">
      <c r="A770" s="1">
        <v>2</v>
      </c>
      <c r="B770" s="337" t="str">
        <f t="shared" ref="B770:B771" si="570">B769</f>
        <v>区西北部</v>
      </c>
      <c r="C770" s="437" t="str">
        <f t="shared" ref="C770:C771" si="571">C769</f>
        <v>板橋区</v>
      </c>
      <c r="D770" s="297"/>
      <c r="E770" s="573"/>
      <c r="F770" s="361" t="s">
        <v>240</v>
      </c>
      <c r="G770" s="690"/>
      <c r="H770" s="109"/>
      <c r="I770" s="82"/>
      <c r="J770" s="82"/>
      <c r="K770" s="82"/>
      <c r="L770" s="82"/>
      <c r="M770" s="82"/>
      <c r="N770" s="82"/>
      <c r="O770" s="82"/>
      <c r="P770" s="82"/>
      <c r="Q770" s="82"/>
      <c r="R770" s="82"/>
      <c r="S770" s="82"/>
      <c r="T770" s="82"/>
      <c r="U770" s="82"/>
      <c r="V770" s="102"/>
      <c r="W770" s="146">
        <f>SUM(X770:AB770)</f>
        <v>164</v>
      </c>
      <c r="X770" s="145"/>
      <c r="Y770" s="145">
        <v>164</v>
      </c>
      <c r="Z770" s="69"/>
      <c r="AA770" s="69"/>
      <c r="AB770" s="207"/>
      <c r="AC770" s="324">
        <f t="shared" si="530"/>
        <v>164</v>
      </c>
      <c r="AD770" s="519"/>
      <c r="AE770" s="519"/>
      <c r="AF770" s="519"/>
      <c r="AG770" s="519">
        <v>164</v>
      </c>
      <c r="AH770" s="519"/>
      <c r="AI770" s="519"/>
      <c r="AJ770" s="601"/>
      <c r="AK770" s="160">
        <f t="shared" si="531"/>
        <v>0</v>
      </c>
      <c r="AL770" s="79" t="s">
        <v>3</v>
      </c>
      <c r="AM770" s="158" t="s">
        <v>3</v>
      </c>
      <c r="AN770" s="718"/>
      <c r="AO770" s="643"/>
      <c r="AP770" s="663"/>
      <c r="AQ770" s="683"/>
      <c r="AT770" s="1"/>
    </row>
    <row r="771" spans="1:46" s="44" customFormat="1" ht="18" customHeight="1" thickBot="1">
      <c r="A771" s="1">
        <v>3</v>
      </c>
      <c r="B771" s="337" t="str">
        <f t="shared" si="570"/>
        <v>区西北部</v>
      </c>
      <c r="C771" s="437" t="str">
        <f t="shared" si="571"/>
        <v>板橋区</v>
      </c>
      <c r="D771" s="305"/>
      <c r="E771" s="632"/>
      <c r="F771" s="337" t="s">
        <v>240</v>
      </c>
      <c r="G771" s="689"/>
      <c r="H771" s="121"/>
      <c r="I771" s="71"/>
      <c r="J771" s="71"/>
      <c r="K771" s="71"/>
      <c r="L771" s="71"/>
      <c r="M771" s="71"/>
      <c r="N771" s="71"/>
      <c r="O771" s="71"/>
      <c r="P771" s="71"/>
      <c r="Q771" s="71"/>
      <c r="R771" s="71"/>
      <c r="S771" s="71"/>
      <c r="T771" s="71"/>
      <c r="U771" s="71"/>
      <c r="V771" s="123" t="s">
        <v>1055</v>
      </c>
      <c r="W771" s="208"/>
      <c r="X771" s="75"/>
      <c r="Y771" s="75"/>
      <c r="Z771" s="76"/>
      <c r="AA771" s="76"/>
      <c r="AB771" s="209"/>
      <c r="AC771" s="325">
        <f t="shared" si="530"/>
        <v>164</v>
      </c>
      <c r="AD771" s="520"/>
      <c r="AE771" s="520" t="s">
        <v>3</v>
      </c>
      <c r="AF771" s="520" t="s">
        <v>3</v>
      </c>
      <c r="AG771" s="520">
        <v>131</v>
      </c>
      <c r="AH771" s="520" t="s">
        <v>3</v>
      </c>
      <c r="AI771" s="520">
        <v>33</v>
      </c>
      <c r="AJ771" s="520" t="s">
        <v>3</v>
      </c>
      <c r="AK771" s="161">
        <f t="shared" si="531"/>
        <v>0</v>
      </c>
      <c r="AL771" s="81"/>
      <c r="AM771" s="187"/>
      <c r="AN771" s="719"/>
      <c r="AO771" s="643"/>
      <c r="AP771" s="663"/>
      <c r="AQ771" s="683"/>
      <c r="AT771" s="1"/>
    </row>
    <row r="772" spans="1:46" s="44" customFormat="1" ht="18.600000000000001" customHeight="1">
      <c r="A772" s="1">
        <v>1</v>
      </c>
      <c r="B772" s="309" t="s">
        <v>172</v>
      </c>
      <c r="C772" s="310" t="s">
        <v>204</v>
      </c>
      <c r="D772" s="567"/>
      <c r="E772" s="567" t="s">
        <v>788</v>
      </c>
      <c r="F772" s="733" t="s">
        <v>598</v>
      </c>
      <c r="G772" s="691">
        <v>11303043</v>
      </c>
      <c r="H772" s="221"/>
      <c r="I772" s="73"/>
      <c r="J772" s="73"/>
      <c r="K772" s="73"/>
      <c r="L772" s="73"/>
      <c r="M772" s="73"/>
      <c r="N772" s="73"/>
      <c r="O772" s="73"/>
      <c r="P772" s="73"/>
      <c r="Q772" s="73"/>
      <c r="R772" s="73"/>
      <c r="S772" s="73"/>
      <c r="T772" s="73"/>
      <c r="U772" s="73"/>
      <c r="V772" s="222"/>
      <c r="W772" s="193"/>
      <c r="X772" s="74"/>
      <c r="Y772" s="74"/>
      <c r="Z772" s="74"/>
      <c r="AA772" s="74"/>
      <c r="AB772" s="194"/>
      <c r="AC772" s="323">
        <f t="shared" si="530"/>
        <v>0</v>
      </c>
      <c r="AD772" s="64"/>
      <c r="AE772" s="64"/>
      <c r="AF772" s="64"/>
      <c r="AG772" s="64"/>
      <c r="AH772" s="64"/>
      <c r="AI772" s="80"/>
      <c r="AJ772" s="80"/>
      <c r="AK772" s="166">
        <f t="shared" si="531"/>
        <v>0</v>
      </c>
      <c r="AL772" s="80"/>
      <c r="AM772" s="186"/>
      <c r="AN772" s="753" t="s">
        <v>1238</v>
      </c>
      <c r="AO772" s="15"/>
      <c r="AP772" s="25"/>
      <c r="AQ772" s="683"/>
      <c r="AR772" s="44">
        <v>2</v>
      </c>
      <c r="AT772" s="1"/>
    </row>
    <row r="773" spans="1:46" s="44" customFormat="1" ht="18" customHeight="1">
      <c r="A773" s="1">
        <v>2</v>
      </c>
      <c r="B773" s="337" t="str">
        <f t="shared" ref="B773:B774" si="572">B772</f>
        <v>区西北部</v>
      </c>
      <c r="C773" s="437" t="str">
        <f t="shared" ref="C773:C774" si="573">C772</f>
        <v>板橋区</v>
      </c>
      <c r="D773" s="297"/>
      <c r="E773" s="573"/>
      <c r="F773" s="361" t="s">
        <v>598</v>
      </c>
      <c r="G773" s="690"/>
      <c r="H773" s="109"/>
      <c r="I773" s="82"/>
      <c r="J773" s="82"/>
      <c r="K773" s="82"/>
      <c r="L773" s="82"/>
      <c r="M773" s="82"/>
      <c r="N773" s="82"/>
      <c r="O773" s="82"/>
      <c r="P773" s="82"/>
      <c r="Q773" s="82"/>
      <c r="R773" s="82"/>
      <c r="S773" s="82"/>
      <c r="T773" s="82"/>
      <c r="U773" s="82" t="s">
        <v>1112</v>
      </c>
      <c r="V773" s="102"/>
      <c r="W773" s="146">
        <f>SUM(X773:AB773)</f>
        <v>120</v>
      </c>
      <c r="X773" s="145">
        <v>120</v>
      </c>
      <c r="Y773" s="145"/>
      <c r="Z773" s="69"/>
      <c r="AA773" s="69"/>
      <c r="AB773" s="207"/>
      <c r="AC773" s="324">
        <f t="shared" si="530"/>
        <v>120</v>
      </c>
      <c r="AD773" s="519"/>
      <c r="AE773" s="519"/>
      <c r="AF773" s="519">
        <v>120</v>
      </c>
      <c r="AG773" s="519"/>
      <c r="AH773" s="519"/>
      <c r="AI773" s="519"/>
      <c r="AJ773" s="601"/>
      <c r="AK773" s="160">
        <f t="shared" si="531"/>
        <v>0</v>
      </c>
      <c r="AL773" s="79" t="s">
        <v>3</v>
      </c>
      <c r="AM773" s="158" t="s">
        <v>3</v>
      </c>
      <c r="AN773" s="754"/>
      <c r="AO773" s="643"/>
      <c r="AP773" s="663"/>
      <c r="AQ773" s="683"/>
      <c r="AT773" s="1"/>
    </row>
    <row r="774" spans="1:46" s="44" customFormat="1" ht="32.25" customHeight="1" thickBot="1">
      <c r="A774" s="1">
        <v>3</v>
      </c>
      <c r="B774" s="337" t="str">
        <f t="shared" si="572"/>
        <v>区西北部</v>
      </c>
      <c r="C774" s="437" t="str">
        <f t="shared" si="573"/>
        <v>板橋区</v>
      </c>
      <c r="D774" s="305"/>
      <c r="E774" s="632"/>
      <c r="F774" s="337" t="s">
        <v>598</v>
      </c>
      <c r="G774" s="689"/>
      <c r="H774" s="121"/>
      <c r="I774" s="71"/>
      <c r="J774" s="71"/>
      <c r="K774" s="71"/>
      <c r="L774" s="71"/>
      <c r="M774" s="71"/>
      <c r="N774" s="71"/>
      <c r="O774" s="71"/>
      <c r="P774" s="71"/>
      <c r="Q774" s="71"/>
      <c r="R774" s="71"/>
      <c r="S774" s="71"/>
      <c r="T774" s="71"/>
      <c r="U774" s="71" t="s">
        <v>1112</v>
      </c>
      <c r="V774" s="123"/>
      <c r="W774" s="208"/>
      <c r="X774" s="75"/>
      <c r="Y774" s="75"/>
      <c r="Z774" s="76"/>
      <c r="AA774" s="76"/>
      <c r="AB774" s="209"/>
      <c r="AC774" s="325">
        <f t="shared" si="530"/>
        <v>120</v>
      </c>
      <c r="AD774" s="520"/>
      <c r="AE774" s="520" t="s">
        <v>3</v>
      </c>
      <c r="AF774" s="520">
        <v>120</v>
      </c>
      <c r="AG774" s="520" t="s">
        <v>3</v>
      </c>
      <c r="AH774" s="520" t="s">
        <v>3</v>
      </c>
      <c r="AI774" s="520" t="s">
        <v>3</v>
      </c>
      <c r="AJ774" s="520" t="s">
        <v>3</v>
      </c>
      <c r="AK774" s="161">
        <f t="shared" si="531"/>
        <v>0</v>
      </c>
      <c r="AL774" s="81"/>
      <c r="AM774" s="187"/>
      <c r="AN774" s="755"/>
      <c r="AO774" s="643"/>
      <c r="AP774" s="663"/>
      <c r="AQ774" s="683"/>
      <c r="AT774" s="1"/>
    </row>
    <row r="775" spans="1:46" s="44" customFormat="1" ht="18" customHeight="1">
      <c r="A775" s="1">
        <v>1</v>
      </c>
      <c r="B775" s="309" t="s">
        <v>172</v>
      </c>
      <c r="C775" s="310" t="s">
        <v>242</v>
      </c>
      <c r="D775" s="567" t="s">
        <v>687</v>
      </c>
      <c r="E775" s="567" t="s">
        <v>963</v>
      </c>
      <c r="F775" s="733" t="s">
        <v>1204</v>
      </c>
      <c r="G775" s="691">
        <v>11301395</v>
      </c>
      <c r="H775" s="221"/>
      <c r="I775" s="73"/>
      <c r="J775" s="73"/>
      <c r="K775" s="73"/>
      <c r="L775" s="73"/>
      <c r="M775" s="73"/>
      <c r="N775" s="73"/>
      <c r="O775" s="73"/>
      <c r="P775" s="73"/>
      <c r="Q775" s="73"/>
      <c r="R775" s="73"/>
      <c r="S775" s="73"/>
      <c r="T775" s="73"/>
      <c r="U775" s="73"/>
      <c r="V775" s="222"/>
      <c r="W775" s="193"/>
      <c r="X775" s="74"/>
      <c r="Y775" s="74"/>
      <c r="Z775" s="74"/>
      <c r="AA775" s="74"/>
      <c r="AB775" s="194"/>
      <c r="AC775" s="323">
        <f t="shared" si="530"/>
        <v>400</v>
      </c>
      <c r="AD775" s="64">
        <v>10</v>
      </c>
      <c r="AE775" s="64">
        <v>390</v>
      </c>
      <c r="AF775" s="64">
        <v>0</v>
      </c>
      <c r="AG775" s="64">
        <v>0</v>
      </c>
      <c r="AH775" s="64">
        <v>0</v>
      </c>
      <c r="AI775" s="80"/>
      <c r="AJ775" s="80"/>
      <c r="AK775" s="166">
        <f t="shared" si="531"/>
        <v>0</v>
      </c>
      <c r="AL775" s="80"/>
      <c r="AM775" s="186"/>
      <c r="AN775" s="753" t="s">
        <v>1237</v>
      </c>
      <c r="AO775" s="15"/>
      <c r="AP775" s="25"/>
      <c r="AQ775" s="683"/>
      <c r="AR775" s="44">
        <v>2</v>
      </c>
      <c r="AT775" s="1"/>
    </row>
    <row r="776" spans="1:46" s="44" customFormat="1" ht="18.600000000000001" customHeight="1">
      <c r="A776" s="1">
        <v>2</v>
      </c>
      <c r="B776" s="337" t="str">
        <f t="shared" ref="B776:B777" si="574">B775</f>
        <v>区西北部</v>
      </c>
      <c r="C776" s="437" t="str">
        <f t="shared" ref="C776:C777" si="575">C775</f>
        <v>練馬区</v>
      </c>
      <c r="D776" s="297"/>
      <c r="E776" s="573"/>
      <c r="F776" s="361" t="s">
        <v>241</v>
      </c>
      <c r="G776" s="690"/>
      <c r="H776" s="109" t="s">
        <v>628</v>
      </c>
      <c r="I776" s="82"/>
      <c r="J776" s="82" t="s">
        <v>629</v>
      </c>
      <c r="K776" s="82" t="s">
        <v>629</v>
      </c>
      <c r="L776" s="82" t="s">
        <v>629</v>
      </c>
      <c r="M776" s="82" t="s">
        <v>629</v>
      </c>
      <c r="N776" s="82" t="s">
        <v>826</v>
      </c>
      <c r="O776" s="82"/>
      <c r="P776" s="82" t="s">
        <v>636</v>
      </c>
      <c r="Q776" s="82" t="s">
        <v>638</v>
      </c>
      <c r="R776" s="82" t="s">
        <v>635</v>
      </c>
      <c r="S776" s="82" t="s">
        <v>652</v>
      </c>
      <c r="T776" s="82" t="s">
        <v>629</v>
      </c>
      <c r="U776" s="82"/>
      <c r="V776" s="102"/>
      <c r="W776" s="146">
        <f>SUM(X776:AB776)</f>
        <v>490</v>
      </c>
      <c r="X776" s="145">
        <v>490</v>
      </c>
      <c r="Y776" s="145"/>
      <c r="Z776" s="69"/>
      <c r="AA776" s="69"/>
      <c r="AB776" s="207"/>
      <c r="AC776" s="324">
        <f t="shared" si="530"/>
        <v>490</v>
      </c>
      <c r="AD776" s="519">
        <v>50</v>
      </c>
      <c r="AE776" s="519">
        <v>440</v>
      </c>
      <c r="AF776" s="519">
        <v>0</v>
      </c>
      <c r="AG776" s="519">
        <v>0</v>
      </c>
      <c r="AH776" s="519">
        <v>0</v>
      </c>
      <c r="AI776" s="519">
        <v>0</v>
      </c>
      <c r="AJ776" s="601"/>
      <c r="AK776" s="160">
        <f t="shared" si="531"/>
        <v>0</v>
      </c>
      <c r="AL776" s="79"/>
      <c r="AM776" s="158"/>
      <c r="AN776" s="754"/>
      <c r="AO776" s="643"/>
      <c r="AP776" s="663">
        <v>2</v>
      </c>
      <c r="AQ776" s="683"/>
      <c r="AT776" s="1"/>
    </row>
    <row r="777" spans="1:46" s="44" customFormat="1" ht="18" customHeight="1" thickBot="1">
      <c r="A777" s="1">
        <v>3</v>
      </c>
      <c r="B777" s="337" t="str">
        <f t="shared" si="574"/>
        <v>区西北部</v>
      </c>
      <c r="C777" s="437" t="str">
        <f t="shared" si="575"/>
        <v>練馬区</v>
      </c>
      <c r="D777" s="305"/>
      <c r="E777" s="632"/>
      <c r="F777" s="337" t="s">
        <v>241</v>
      </c>
      <c r="G777" s="689"/>
      <c r="H777" s="36" t="s">
        <v>628</v>
      </c>
      <c r="I777" s="37"/>
      <c r="J777" s="37" t="s">
        <v>629</v>
      </c>
      <c r="K777" s="37" t="s">
        <v>629</v>
      </c>
      <c r="L777" s="37" t="s">
        <v>629</v>
      </c>
      <c r="M777" s="37" t="s">
        <v>629</v>
      </c>
      <c r="N777" s="37" t="s">
        <v>826</v>
      </c>
      <c r="O777" s="37"/>
      <c r="P777" s="37" t="s">
        <v>636</v>
      </c>
      <c r="Q777" s="37" t="s">
        <v>638</v>
      </c>
      <c r="R777" s="37" t="s">
        <v>635</v>
      </c>
      <c r="S777" s="37" t="s">
        <v>652</v>
      </c>
      <c r="T777" s="37" t="s">
        <v>629</v>
      </c>
      <c r="U777" s="71"/>
      <c r="V777" s="123"/>
      <c r="W777" s="208"/>
      <c r="X777" s="75"/>
      <c r="Y777" s="75"/>
      <c r="Z777" s="76"/>
      <c r="AA777" s="76"/>
      <c r="AB777" s="209"/>
      <c r="AC777" s="325">
        <f t="shared" si="530"/>
        <v>490</v>
      </c>
      <c r="AD777" s="520">
        <v>50</v>
      </c>
      <c r="AE777" s="520">
        <v>440</v>
      </c>
      <c r="AF777" s="520"/>
      <c r="AG777" s="520"/>
      <c r="AH777" s="520"/>
      <c r="AI777" s="520"/>
      <c r="AJ777" s="520" t="s">
        <v>3</v>
      </c>
      <c r="AK777" s="161">
        <f t="shared" si="531"/>
        <v>0</v>
      </c>
      <c r="AL777" s="81"/>
      <c r="AM777" s="187"/>
      <c r="AN777" s="755"/>
      <c r="AO777" s="643"/>
      <c r="AP777" s="663"/>
      <c r="AQ777" s="683"/>
      <c r="AT777" s="1"/>
    </row>
    <row r="778" spans="1:46" s="44" customFormat="1" ht="18.600000000000001" customHeight="1">
      <c r="A778" s="1">
        <v>1</v>
      </c>
      <c r="B778" s="309" t="s">
        <v>172</v>
      </c>
      <c r="C778" s="310" t="s">
        <v>242</v>
      </c>
      <c r="D778" s="567"/>
      <c r="E778" s="567" t="s">
        <v>791</v>
      </c>
      <c r="F778" s="445" t="s">
        <v>243</v>
      </c>
      <c r="G778" s="691" t="s">
        <v>879</v>
      </c>
      <c r="H778" s="221"/>
      <c r="I778" s="73"/>
      <c r="J778" s="73"/>
      <c r="K778" s="73"/>
      <c r="L778" s="73"/>
      <c r="M778" s="73"/>
      <c r="N778" s="73"/>
      <c r="O778" s="73"/>
      <c r="P778" s="73"/>
      <c r="Q778" s="73"/>
      <c r="R778" s="73"/>
      <c r="S778" s="73"/>
      <c r="T778" s="73"/>
      <c r="U778" s="73"/>
      <c r="V778" s="222"/>
      <c r="W778" s="193"/>
      <c r="X778" s="74"/>
      <c r="Y778" s="74"/>
      <c r="Z778" s="74"/>
      <c r="AA778" s="74"/>
      <c r="AB778" s="194"/>
      <c r="AC778" s="323">
        <f t="shared" ref="AC778:AC841" si="576">SUM(AD778:AJ778)</f>
        <v>94</v>
      </c>
      <c r="AD778" s="64"/>
      <c r="AE778" s="64">
        <v>47</v>
      </c>
      <c r="AF778" s="64">
        <v>47</v>
      </c>
      <c r="AG778" s="64"/>
      <c r="AH778" s="64"/>
      <c r="AI778" s="80"/>
      <c r="AJ778" s="80"/>
      <c r="AK778" s="166">
        <f t="shared" si="531"/>
        <v>0</v>
      </c>
      <c r="AL778" s="80"/>
      <c r="AM778" s="186"/>
      <c r="AN778" s="725"/>
      <c r="AO778" s="15"/>
      <c r="AP778" s="25"/>
      <c r="AQ778" s="683"/>
      <c r="AT778" s="1"/>
    </row>
    <row r="779" spans="1:46" s="44" customFormat="1" ht="18" customHeight="1">
      <c r="A779" s="1">
        <v>2</v>
      </c>
      <c r="B779" s="337" t="str">
        <f t="shared" ref="B779:B780" si="577">B778</f>
        <v>区西北部</v>
      </c>
      <c r="C779" s="437" t="str">
        <f t="shared" ref="C779:C780" si="578">C778</f>
        <v>練馬区</v>
      </c>
      <c r="D779" s="297"/>
      <c r="E779" s="573"/>
      <c r="F779" s="361" t="s">
        <v>243</v>
      </c>
      <c r="G779" s="690"/>
      <c r="H779" s="109"/>
      <c r="I779" s="82"/>
      <c r="J779" s="82"/>
      <c r="K779" s="82"/>
      <c r="L779" s="82" t="s">
        <v>629</v>
      </c>
      <c r="M779" s="82" t="s">
        <v>629</v>
      </c>
      <c r="N779" s="82" t="s">
        <v>630</v>
      </c>
      <c r="O779" s="82"/>
      <c r="P779" s="82"/>
      <c r="Q779" s="82"/>
      <c r="R779" s="82"/>
      <c r="S779" s="82"/>
      <c r="T779" s="82"/>
      <c r="U779" s="82" t="s">
        <v>629</v>
      </c>
      <c r="V779" s="102"/>
      <c r="W779" s="504">
        <f>SUM(X779:AB779)</f>
        <v>94</v>
      </c>
      <c r="X779" s="505">
        <v>94</v>
      </c>
      <c r="Y779" s="505"/>
      <c r="Z779" s="69"/>
      <c r="AA779" s="69"/>
      <c r="AB779" s="207"/>
      <c r="AC779" s="324">
        <f t="shared" si="576"/>
        <v>94</v>
      </c>
      <c r="AD779" s="519"/>
      <c r="AE779" s="519">
        <v>47</v>
      </c>
      <c r="AF779" s="519">
        <v>47</v>
      </c>
      <c r="AG779" s="519"/>
      <c r="AH779" s="519"/>
      <c r="AI779" s="519"/>
      <c r="AJ779" s="601"/>
      <c r="AK779" s="160">
        <f t="shared" ref="AK779:AK842" si="579">SUM(AL779:AM779)</f>
        <v>8</v>
      </c>
      <c r="AL779" s="79">
        <v>4</v>
      </c>
      <c r="AM779" s="158">
        <v>4</v>
      </c>
      <c r="AN779" s="718"/>
      <c r="AO779" s="643"/>
      <c r="AP779" s="663"/>
      <c r="AQ779" s="683"/>
      <c r="AT779" s="1"/>
    </row>
    <row r="780" spans="1:46" s="44" customFormat="1" ht="18.600000000000001" customHeight="1" thickBot="1">
      <c r="A780" s="1">
        <v>3</v>
      </c>
      <c r="B780" s="337" t="str">
        <f t="shared" si="577"/>
        <v>区西北部</v>
      </c>
      <c r="C780" s="437" t="str">
        <f t="shared" si="578"/>
        <v>練馬区</v>
      </c>
      <c r="D780" s="305"/>
      <c r="E780" s="632"/>
      <c r="F780" s="337" t="s">
        <v>243</v>
      </c>
      <c r="G780" s="689"/>
      <c r="H780" s="121"/>
      <c r="I780" s="71"/>
      <c r="J780" s="71"/>
      <c r="K780" s="71"/>
      <c r="L780" s="37" t="s">
        <v>629</v>
      </c>
      <c r="M780" s="37" t="s">
        <v>629</v>
      </c>
      <c r="N780" s="37" t="s">
        <v>630</v>
      </c>
      <c r="O780" s="37"/>
      <c r="P780" s="37"/>
      <c r="Q780" s="37"/>
      <c r="R780" s="37"/>
      <c r="S780" s="37"/>
      <c r="T780" s="37"/>
      <c r="U780" s="37" t="s">
        <v>629</v>
      </c>
      <c r="V780" s="123"/>
      <c r="W780" s="208"/>
      <c r="X780" s="75"/>
      <c r="Y780" s="75"/>
      <c r="Z780" s="76"/>
      <c r="AA780" s="76"/>
      <c r="AB780" s="209"/>
      <c r="AC780" s="325">
        <f t="shared" si="576"/>
        <v>94</v>
      </c>
      <c r="AD780" s="520"/>
      <c r="AE780" s="520">
        <v>47</v>
      </c>
      <c r="AF780" s="520">
        <v>47</v>
      </c>
      <c r="AG780" s="520" t="s">
        <v>3</v>
      </c>
      <c r="AH780" s="520" t="s">
        <v>3</v>
      </c>
      <c r="AI780" s="520" t="s">
        <v>3</v>
      </c>
      <c r="AJ780" s="520" t="s">
        <v>3</v>
      </c>
      <c r="AK780" s="161">
        <f t="shared" si="579"/>
        <v>0</v>
      </c>
      <c r="AL780" s="81"/>
      <c r="AM780" s="187"/>
      <c r="AN780" s="719"/>
      <c r="AO780" s="643"/>
      <c r="AP780" s="663"/>
      <c r="AQ780" s="683"/>
      <c r="AT780" s="1"/>
    </row>
    <row r="781" spans="1:46" s="44" customFormat="1" ht="18" customHeight="1">
      <c r="A781" s="1">
        <v>1</v>
      </c>
      <c r="B781" s="309" t="s">
        <v>172</v>
      </c>
      <c r="C781" s="310" t="s">
        <v>242</v>
      </c>
      <c r="D781" s="567"/>
      <c r="E781" s="567" t="s">
        <v>791</v>
      </c>
      <c r="F781" s="445" t="s">
        <v>244</v>
      </c>
      <c r="G781" s="691">
        <v>11301397</v>
      </c>
      <c r="H781" s="221"/>
      <c r="I781" s="73"/>
      <c r="J781" s="73"/>
      <c r="K781" s="73"/>
      <c r="L781" s="73"/>
      <c r="M781" s="73"/>
      <c r="N781" s="73"/>
      <c r="O781" s="73"/>
      <c r="P781" s="73"/>
      <c r="Q781" s="73"/>
      <c r="R781" s="73"/>
      <c r="S781" s="73"/>
      <c r="T781" s="73"/>
      <c r="U781" s="73"/>
      <c r="V781" s="222"/>
      <c r="W781" s="193"/>
      <c r="X781" s="74"/>
      <c r="Y781" s="74"/>
      <c r="Z781" s="74"/>
      <c r="AA781" s="74"/>
      <c r="AB781" s="194"/>
      <c r="AC781" s="323">
        <f t="shared" si="576"/>
        <v>99</v>
      </c>
      <c r="AD781" s="64"/>
      <c r="AE781" s="64">
        <v>99</v>
      </c>
      <c r="AF781" s="64"/>
      <c r="AG781" s="64"/>
      <c r="AH781" s="64"/>
      <c r="AI781" s="80"/>
      <c r="AJ781" s="80"/>
      <c r="AK781" s="166">
        <f t="shared" si="579"/>
        <v>0</v>
      </c>
      <c r="AL781" s="80"/>
      <c r="AM781" s="186"/>
      <c r="AN781" s="725"/>
      <c r="AO781" s="15"/>
      <c r="AP781" s="25"/>
      <c r="AQ781" s="683"/>
      <c r="AT781" s="1"/>
    </row>
    <row r="782" spans="1:46" s="44" customFormat="1" ht="18.600000000000001" customHeight="1">
      <c r="A782" s="1">
        <v>2</v>
      </c>
      <c r="B782" s="337" t="str">
        <f t="shared" ref="B782:B783" si="580">B781</f>
        <v>区西北部</v>
      </c>
      <c r="C782" s="437" t="str">
        <f t="shared" ref="C782:C783" si="581">C781</f>
        <v>練馬区</v>
      </c>
      <c r="D782" s="297"/>
      <c r="E782" s="573"/>
      <c r="F782" s="361" t="s">
        <v>244</v>
      </c>
      <c r="G782" s="690"/>
      <c r="H782" s="109"/>
      <c r="I782" s="82"/>
      <c r="J782" s="82"/>
      <c r="K782" s="82"/>
      <c r="L782" s="82" t="s">
        <v>629</v>
      </c>
      <c r="M782" s="82" t="s">
        <v>629</v>
      </c>
      <c r="N782" s="82" t="s">
        <v>630</v>
      </c>
      <c r="O782" s="82"/>
      <c r="P782" s="82"/>
      <c r="Q782" s="82"/>
      <c r="R782" s="82"/>
      <c r="S782" s="82"/>
      <c r="T782" s="82"/>
      <c r="U782" s="82" t="s">
        <v>629</v>
      </c>
      <c r="V782" s="102"/>
      <c r="W782" s="146">
        <f>SUM(X782:AB782)</f>
        <v>99</v>
      </c>
      <c r="X782" s="145">
        <v>99</v>
      </c>
      <c r="Y782" s="145"/>
      <c r="Z782" s="69"/>
      <c r="AA782" s="69"/>
      <c r="AB782" s="207"/>
      <c r="AC782" s="324">
        <f t="shared" si="576"/>
        <v>99</v>
      </c>
      <c r="AD782" s="519"/>
      <c r="AE782" s="519">
        <v>99</v>
      </c>
      <c r="AF782" s="519"/>
      <c r="AG782" s="519"/>
      <c r="AH782" s="519"/>
      <c r="AI782" s="519"/>
      <c r="AJ782" s="601"/>
      <c r="AK782" s="160">
        <f t="shared" si="579"/>
        <v>0</v>
      </c>
      <c r="AL782" s="79" t="s">
        <v>3</v>
      </c>
      <c r="AM782" s="158" t="s">
        <v>3</v>
      </c>
      <c r="AN782" s="718"/>
      <c r="AO782" s="643"/>
      <c r="AP782" s="663"/>
      <c r="AQ782" s="683"/>
      <c r="AT782" s="1"/>
    </row>
    <row r="783" spans="1:46" s="44" customFormat="1" ht="18" customHeight="1" thickBot="1">
      <c r="A783" s="1">
        <v>3</v>
      </c>
      <c r="B783" s="337" t="str">
        <f t="shared" si="580"/>
        <v>区西北部</v>
      </c>
      <c r="C783" s="437" t="str">
        <f t="shared" si="581"/>
        <v>練馬区</v>
      </c>
      <c r="D783" s="305"/>
      <c r="E783" s="632"/>
      <c r="F783" s="337" t="s">
        <v>244</v>
      </c>
      <c r="G783" s="689"/>
      <c r="H783" s="121"/>
      <c r="I783" s="71"/>
      <c r="J783" s="71"/>
      <c r="K783" s="71"/>
      <c r="L783" s="37" t="s">
        <v>629</v>
      </c>
      <c r="M783" s="37" t="s">
        <v>629</v>
      </c>
      <c r="N783" s="37" t="s">
        <v>630</v>
      </c>
      <c r="O783" s="37"/>
      <c r="P783" s="37"/>
      <c r="Q783" s="37"/>
      <c r="R783" s="37"/>
      <c r="S783" s="37"/>
      <c r="T783" s="37"/>
      <c r="U783" s="37" t="s">
        <v>629</v>
      </c>
      <c r="V783" s="123"/>
      <c r="W783" s="208"/>
      <c r="X783" s="75"/>
      <c r="Y783" s="75"/>
      <c r="Z783" s="76"/>
      <c r="AA783" s="76"/>
      <c r="AB783" s="209"/>
      <c r="AC783" s="325">
        <f t="shared" si="576"/>
        <v>99</v>
      </c>
      <c r="AD783" s="520"/>
      <c r="AE783" s="520">
        <v>99</v>
      </c>
      <c r="AF783" s="520" t="s">
        <v>3</v>
      </c>
      <c r="AG783" s="520" t="s">
        <v>3</v>
      </c>
      <c r="AH783" s="520" t="s">
        <v>3</v>
      </c>
      <c r="AI783" s="520" t="s">
        <v>3</v>
      </c>
      <c r="AJ783" s="520" t="s">
        <v>3</v>
      </c>
      <c r="AK783" s="161">
        <f t="shared" si="579"/>
        <v>0</v>
      </c>
      <c r="AL783" s="81"/>
      <c r="AM783" s="187"/>
      <c r="AN783" s="719"/>
      <c r="AO783" s="643"/>
      <c r="AP783" s="663"/>
      <c r="AQ783" s="683"/>
      <c r="AT783" s="1"/>
    </row>
    <row r="784" spans="1:46" s="44" customFormat="1" ht="18.600000000000001" customHeight="1">
      <c r="A784" s="1">
        <v>1</v>
      </c>
      <c r="B784" s="309" t="s">
        <v>172</v>
      </c>
      <c r="C784" s="310" t="s">
        <v>242</v>
      </c>
      <c r="D784" s="567"/>
      <c r="E784" s="567" t="s">
        <v>951</v>
      </c>
      <c r="F784" s="445" t="s">
        <v>615</v>
      </c>
      <c r="G784" s="691">
        <v>11301398</v>
      </c>
      <c r="H784" s="221"/>
      <c r="I784" s="73"/>
      <c r="J784" s="73"/>
      <c r="K784" s="73"/>
      <c r="L784" s="73"/>
      <c r="M784" s="73"/>
      <c r="N784" s="73"/>
      <c r="O784" s="73"/>
      <c r="P784" s="73"/>
      <c r="Q784" s="73"/>
      <c r="R784" s="73"/>
      <c r="S784" s="73"/>
      <c r="T784" s="73"/>
      <c r="U784" s="73"/>
      <c r="V784" s="222"/>
      <c r="W784" s="193"/>
      <c r="X784" s="74"/>
      <c r="Y784" s="74"/>
      <c r="Z784" s="74"/>
      <c r="AA784" s="74"/>
      <c r="AB784" s="194"/>
      <c r="AC784" s="323">
        <f t="shared" si="576"/>
        <v>58</v>
      </c>
      <c r="AD784" s="64"/>
      <c r="AE784" s="64">
        <v>58</v>
      </c>
      <c r="AF784" s="64"/>
      <c r="AG784" s="64"/>
      <c r="AH784" s="64"/>
      <c r="AI784" s="80"/>
      <c r="AJ784" s="80"/>
      <c r="AK784" s="166">
        <f t="shared" si="579"/>
        <v>0</v>
      </c>
      <c r="AL784" s="80"/>
      <c r="AM784" s="186"/>
      <c r="AN784" s="725"/>
      <c r="AO784" s="15"/>
      <c r="AP784" s="25"/>
      <c r="AQ784" s="683"/>
      <c r="AT784" s="1"/>
    </row>
    <row r="785" spans="1:46" s="44" customFormat="1" ht="18" customHeight="1">
      <c r="A785" s="1">
        <v>2</v>
      </c>
      <c r="B785" s="337" t="str">
        <f t="shared" ref="B785:B786" si="582">B784</f>
        <v>区西北部</v>
      </c>
      <c r="C785" s="437" t="str">
        <f t="shared" ref="C785:C786" si="583">C784</f>
        <v>練馬区</v>
      </c>
      <c r="D785" s="297"/>
      <c r="E785" s="573"/>
      <c r="F785" s="361" t="s">
        <v>615</v>
      </c>
      <c r="G785" s="690"/>
      <c r="H785" s="109"/>
      <c r="I785" s="82"/>
      <c r="J785" s="82"/>
      <c r="K785" s="82"/>
      <c r="L785" s="82" t="s">
        <v>629</v>
      </c>
      <c r="M785" s="82" t="s">
        <v>629</v>
      </c>
      <c r="N785" s="82" t="s">
        <v>630</v>
      </c>
      <c r="O785" s="82"/>
      <c r="P785" s="82"/>
      <c r="Q785" s="82"/>
      <c r="R785" s="82"/>
      <c r="S785" s="82" t="s">
        <v>652</v>
      </c>
      <c r="T785" s="82"/>
      <c r="U785" s="82" t="s">
        <v>629</v>
      </c>
      <c r="V785" s="102"/>
      <c r="W785" s="146">
        <f>SUM(X785:AB785)</f>
        <v>58</v>
      </c>
      <c r="X785" s="145">
        <v>58</v>
      </c>
      <c r="Y785" s="145"/>
      <c r="Z785" s="69"/>
      <c r="AA785" s="69"/>
      <c r="AB785" s="207"/>
      <c r="AC785" s="324">
        <f t="shared" si="576"/>
        <v>58</v>
      </c>
      <c r="AD785" s="519"/>
      <c r="AE785" s="519">
        <v>58</v>
      </c>
      <c r="AF785" s="519"/>
      <c r="AG785" s="519"/>
      <c r="AH785" s="519"/>
      <c r="AI785" s="519"/>
      <c r="AJ785" s="601"/>
      <c r="AK785" s="160">
        <f t="shared" si="579"/>
        <v>0</v>
      </c>
      <c r="AL785" s="79" t="s">
        <v>3</v>
      </c>
      <c r="AM785" s="158" t="s">
        <v>3</v>
      </c>
      <c r="AN785" s="718"/>
      <c r="AO785" s="643"/>
      <c r="AP785" s="663"/>
      <c r="AQ785" s="683"/>
      <c r="AT785" s="1"/>
    </row>
    <row r="786" spans="1:46" s="44" customFormat="1" ht="18.600000000000001" customHeight="1" thickBot="1">
      <c r="A786" s="1">
        <v>3</v>
      </c>
      <c r="B786" s="337" t="str">
        <f t="shared" si="582"/>
        <v>区西北部</v>
      </c>
      <c r="C786" s="437" t="str">
        <f t="shared" si="583"/>
        <v>練馬区</v>
      </c>
      <c r="D786" s="305"/>
      <c r="E786" s="632"/>
      <c r="F786" s="337" t="s">
        <v>615</v>
      </c>
      <c r="G786" s="689"/>
      <c r="H786" s="121"/>
      <c r="I786" s="71"/>
      <c r="J786" s="71"/>
      <c r="K786" s="71"/>
      <c r="L786" s="37" t="s">
        <v>629</v>
      </c>
      <c r="M786" s="37" t="s">
        <v>629</v>
      </c>
      <c r="N786" s="37" t="s">
        <v>630</v>
      </c>
      <c r="O786" s="37"/>
      <c r="P786" s="37"/>
      <c r="Q786" s="37"/>
      <c r="R786" s="37"/>
      <c r="S786" s="37" t="s">
        <v>652</v>
      </c>
      <c r="T786" s="37"/>
      <c r="U786" s="37" t="s">
        <v>629</v>
      </c>
      <c r="V786" s="123"/>
      <c r="W786" s="208"/>
      <c r="X786" s="75"/>
      <c r="Y786" s="75"/>
      <c r="Z786" s="76"/>
      <c r="AA786" s="76"/>
      <c r="AB786" s="209"/>
      <c r="AC786" s="325">
        <f t="shared" si="576"/>
        <v>58</v>
      </c>
      <c r="AD786" s="520"/>
      <c r="AE786" s="520">
        <v>58</v>
      </c>
      <c r="AF786" s="520" t="s">
        <v>3</v>
      </c>
      <c r="AG786" s="520" t="s">
        <v>3</v>
      </c>
      <c r="AH786" s="520" t="s">
        <v>3</v>
      </c>
      <c r="AI786" s="520" t="s">
        <v>3</v>
      </c>
      <c r="AJ786" s="520" t="s">
        <v>3</v>
      </c>
      <c r="AK786" s="161">
        <f t="shared" si="579"/>
        <v>0</v>
      </c>
      <c r="AL786" s="81"/>
      <c r="AM786" s="187"/>
      <c r="AN786" s="719"/>
      <c r="AO786" s="643"/>
      <c r="AP786" s="663"/>
      <c r="AQ786" s="683"/>
      <c r="AT786" s="1"/>
    </row>
    <row r="787" spans="1:46" s="44" customFormat="1" ht="18" customHeight="1">
      <c r="A787" s="1">
        <v>1</v>
      </c>
      <c r="B787" s="309" t="s">
        <v>172</v>
      </c>
      <c r="C787" s="310" t="s">
        <v>242</v>
      </c>
      <c r="D787" s="567"/>
      <c r="E787" s="567" t="s">
        <v>920</v>
      </c>
      <c r="F787" s="445" t="s">
        <v>245</v>
      </c>
      <c r="G787" s="691">
        <v>11301399</v>
      </c>
      <c r="H787" s="221"/>
      <c r="I787" s="73"/>
      <c r="J787" s="73"/>
      <c r="K787" s="73"/>
      <c r="L787" s="73"/>
      <c r="M787" s="73"/>
      <c r="N787" s="73"/>
      <c r="O787" s="73"/>
      <c r="P787" s="73"/>
      <c r="Q787" s="73"/>
      <c r="R787" s="73"/>
      <c r="S787" s="73"/>
      <c r="T787" s="73"/>
      <c r="U787" s="73"/>
      <c r="V787" s="222"/>
      <c r="W787" s="193"/>
      <c r="X787" s="74"/>
      <c r="Y787" s="74"/>
      <c r="Z787" s="74"/>
      <c r="AA787" s="74"/>
      <c r="AB787" s="194"/>
      <c r="AC787" s="323">
        <f t="shared" si="576"/>
        <v>224</v>
      </c>
      <c r="AD787" s="64"/>
      <c r="AE787" s="64">
        <v>224</v>
      </c>
      <c r="AF787" s="64"/>
      <c r="AG787" s="64"/>
      <c r="AH787" s="64"/>
      <c r="AI787" s="80"/>
      <c r="AJ787" s="80"/>
      <c r="AK787" s="166">
        <f t="shared" si="579"/>
        <v>0</v>
      </c>
      <c r="AL787" s="80"/>
      <c r="AM787" s="186"/>
      <c r="AN787" s="725"/>
      <c r="AO787" s="15"/>
      <c r="AP787" s="25"/>
      <c r="AQ787" s="683"/>
      <c r="AT787" s="1"/>
    </row>
    <row r="788" spans="1:46" s="44" customFormat="1" ht="18.600000000000001" customHeight="1">
      <c r="A788" s="1">
        <v>2</v>
      </c>
      <c r="B788" s="337" t="str">
        <f t="shared" ref="B788:B789" si="584">B787</f>
        <v>区西北部</v>
      </c>
      <c r="C788" s="437" t="str">
        <f t="shared" ref="C788:C789" si="585">C787</f>
        <v>練馬区</v>
      </c>
      <c r="D788" s="297"/>
      <c r="E788" s="573"/>
      <c r="F788" s="361" t="s">
        <v>245</v>
      </c>
      <c r="G788" s="690"/>
      <c r="H788" s="109" t="s">
        <v>628</v>
      </c>
      <c r="I788" s="82"/>
      <c r="J788" s="82"/>
      <c r="K788" s="82"/>
      <c r="L788" s="82" t="s">
        <v>629</v>
      </c>
      <c r="M788" s="82" t="s">
        <v>629</v>
      </c>
      <c r="N788" s="82" t="s">
        <v>916</v>
      </c>
      <c r="O788" s="82"/>
      <c r="P788" s="82"/>
      <c r="Q788" s="82"/>
      <c r="R788" s="82"/>
      <c r="S788" s="82" t="s">
        <v>652</v>
      </c>
      <c r="T788" s="82"/>
      <c r="U788" s="82"/>
      <c r="V788" s="102" t="s">
        <v>629</v>
      </c>
      <c r="W788" s="146">
        <f>SUM(X788:AB788)</f>
        <v>224</v>
      </c>
      <c r="X788" s="145">
        <v>224</v>
      </c>
      <c r="Y788" s="145"/>
      <c r="Z788" s="69"/>
      <c r="AA788" s="69"/>
      <c r="AB788" s="207"/>
      <c r="AC788" s="324">
        <f t="shared" si="576"/>
        <v>224</v>
      </c>
      <c r="AD788" s="519"/>
      <c r="AE788" s="519">
        <v>224</v>
      </c>
      <c r="AF788" s="519"/>
      <c r="AG788" s="519"/>
      <c r="AH788" s="519"/>
      <c r="AI788" s="519"/>
      <c r="AJ788" s="601"/>
      <c r="AK788" s="160">
        <f t="shared" si="579"/>
        <v>8</v>
      </c>
      <c r="AL788" s="79">
        <v>6</v>
      </c>
      <c r="AM788" s="158">
        <v>2</v>
      </c>
      <c r="AN788" s="718"/>
      <c r="AO788" s="643"/>
      <c r="AP788" s="663"/>
      <c r="AQ788" s="683"/>
      <c r="AT788" s="1"/>
    </row>
    <row r="789" spans="1:46" s="44" customFormat="1" ht="18" customHeight="1" thickBot="1">
      <c r="A789" s="1">
        <v>3</v>
      </c>
      <c r="B789" s="337" t="str">
        <f t="shared" si="584"/>
        <v>区西北部</v>
      </c>
      <c r="C789" s="437" t="str">
        <f t="shared" si="585"/>
        <v>練馬区</v>
      </c>
      <c r="D789" s="305"/>
      <c r="E789" s="632"/>
      <c r="F789" s="337" t="s">
        <v>245</v>
      </c>
      <c r="G789" s="689"/>
      <c r="H789" s="36" t="s">
        <v>628</v>
      </c>
      <c r="I789" s="37"/>
      <c r="J789" s="37"/>
      <c r="K789" s="37"/>
      <c r="L789" s="37" t="s">
        <v>629</v>
      </c>
      <c r="M789" s="37" t="s">
        <v>629</v>
      </c>
      <c r="N789" s="37" t="s">
        <v>916</v>
      </c>
      <c r="O789" s="37"/>
      <c r="P789" s="37"/>
      <c r="Q789" s="37"/>
      <c r="R789" s="37"/>
      <c r="S789" s="37" t="s">
        <v>652</v>
      </c>
      <c r="T789" s="37"/>
      <c r="U789" s="37"/>
      <c r="V789" s="39" t="s">
        <v>629</v>
      </c>
      <c r="W789" s="208"/>
      <c r="X789" s="75"/>
      <c r="Y789" s="75"/>
      <c r="Z789" s="76"/>
      <c r="AA789" s="76"/>
      <c r="AB789" s="209"/>
      <c r="AC789" s="325">
        <f t="shared" si="576"/>
        <v>224</v>
      </c>
      <c r="AD789" s="520"/>
      <c r="AE789" s="520">
        <v>224</v>
      </c>
      <c r="AF789" s="520" t="s">
        <v>3</v>
      </c>
      <c r="AG789" s="520" t="s">
        <v>3</v>
      </c>
      <c r="AH789" s="520" t="s">
        <v>3</v>
      </c>
      <c r="AI789" s="520" t="s">
        <v>3</v>
      </c>
      <c r="AJ789" s="520" t="s">
        <v>3</v>
      </c>
      <c r="AK789" s="161">
        <f t="shared" si="579"/>
        <v>0</v>
      </c>
      <c r="AL789" s="81"/>
      <c r="AM789" s="187"/>
      <c r="AN789" s="719"/>
      <c r="AO789" s="643"/>
      <c r="AP789" s="663"/>
      <c r="AQ789" s="683"/>
      <c r="AT789" s="1"/>
    </row>
    <row r="790" spans="1:46" s="44" customFormat="1" ht="18.600000000000001" customHeight="1">
      <c r="A790" s="1">
        <v>1</v>
      </c>
      <c r="B790" s="309" t="s">
        <v>172</v>
      </c>
      <c r="C790" s="310" t="s">
        <v>242</v>
      </c>
      <c r="D790" s="567"/>
      <c r="E790" s="567" t="s">
        <v>951</v>
      </c>
      <c r="F790" s="445" t="s">
        <v>246</v>
      </c>
      <c r="G790" s="691">
        <v>113470101</v>
      </c>
      <c r="H790" s="221"/>
      <c r="I790" s="73"/>
      <c r="J790" s="73"/>
      <c r="K790" s="73"/>
      <c r="L790" s="73"/>
      <c r="M790" s="73"/>
      <c r="N790" s="73"/>
      <c r="O790" s="73"/>
      <c r="P790" s="73"/>
      <c r="Q790" s="73"/>
      <c r="R790" s="73"/>
      <c r="S790" s="73"/>
      <c r="T790" s="73"/>
      <c r="U790" s="73"/>
      <c r="V790" s="222"/>
      <c r="W790" s="193"/>
      <c r="X790" s="74"/>
      <c r="Y790" s="74"/>
      <c r="Z790" s="74"/>
      <c r="AA790" s="74"/>
      <c r="AB790" s="194"/>
      <c r="AC790" s="323">
        <f t="shared" si="576"/>
        <v>47</v>
      </c>
      <c r="AD790" s="64"/>
      <c r="AE790" s="64"/>
      <c r="AF790" s="64"/>
      <c r="AG790" s="64">
        <v>47</v>
      </c>
      <c r="AH790" s="64"/>
      <c r="AI790" s="80"/>
      <c r="AJ790" s="80"/>
      <c r="AK790" s="166">
        <f t="shared" si="579"/>
        <v>0</v>
      </c>
      <c r="AL790" s="80"/>
      <c r="AM790" s="186"/>
      <c r="AN790" s="725"/>
      <c r="AO790" s="15"/>
      <c r="AP790" s="25"/>
      <c r="AQ790" s="683"/>
      <c r="AT790" s="1"/>
    </row>
    <row r="791" spans="1:46" s="44" customFormat="1" ht="18" customHeight="1">
      <c r="A791" s="1">
        <v>2</v>
      </c>
      <c r="B791" s="337" t="str">
        <f t="shared" ref="B791:B792" si="586">B790</f>
        <v>区西北部</v>
      </c>
      <c r="C791" s="437" t="str">
        <f t="shared" ref="C791:C792" si="587">C790</f>
        <v>練馬区</v>
      </c>
      <c r="D791" s="297"/>
      <c r="E791" s="573"/>
      <c r="F791" s="361" t="s">
        <v>246</v>
      </c>
      <c r="G791" s="690"/>
      <c r="H791" s="109"/>
      <c r="I791" s="82"/>
      <c r="J791" s="82"/>
      <c r="K791" s="82"/>
      <c r="L791" s="82"/>
      <c r="M791" s="82"/>
      <c r="N791" s="82"/>
      <c r="O791" s="82"/>
      <c r="P791" s="82"/>
      <c r="Q791" s="82"/>
      <c r="R791" s="82"/>
      <c r="S791" s="82"/>
      <c r="T791" s="82"/>
      <c r="U791" s="82"/>
      <c r="V791" s="102"/>
      <c r="W791" s="146">
        <f>SUM(X791:AB791)</f>
        <v>49</v>
      </c>
      <c r="X791" s="145"/>
      <c r="Y791" s="145">
        <v>49</v>
      </c>
      <c r="Z791" s="69"/>
      <c r="AA791" s="69"/>
      <c r="AB791" s="207"/>
      <c r="AC791" s="324">
        <f t="shared" si="576"/>
        <v>49</v>
      </c>
      <c r="AD791" s="519"/>
      <c r="AE791" s="519"/>
      <c r="AF791" s="519"/>
      <c r="AG791" s="519">
        <v>49</v>
      </c>
      <c r="AH791" s="519"/>
      <c r="AI791" s="519"/>
      <c r="AJ791" s="601"/>
      <c r="AK791" s="160">
        <f t="shared" si="579"/>
        <v>0</v>
      </c>
      <c r="AL791" s="79" t="s">
        <v>3</v>
      </c>
      <c r="AM791" s="158" t="s">
        <v>3</v>
      </c>
      <c r="AN791" s="718"/>
      <c r="AO791" s="643"/>
      <c r="AP791" s="663"/>
      <c r="AQ791" s="683"/>
      <c r="AT791" s="1"/>
    </row>
    <row r="792" spans="1:46" s="44" customFormat="1" ht="18.600000000000001" customHeight="1" thickBot="1">
      <c r="A792" s="1">
        <v>3</v>
      </c>
      <c r="B792" s="337" t="str">
        <f t="shared" si="586"/>
        <v>区西北部</v>
      </c>
      <c r="C792" s="437" t="str">
        <f t="shared" si="587"/>
        <v>練馬区</v>
      </c>
      <c r="D792" s="305"/>
      <c r="E792" s="632"/>
      <c r="F792" s="337" t="s">
        <v>246</v>
      </c>
      <c r="G792" s="689"/>
      <c r="H792" s="121"/>
      <c r="I792" s="71"/>
      <c r="J792" s="71"/>
      <c r="K792" s="71"/>
      <c r="L792" s="71"/>
      <c r="M792" s="71"/>
      <c r="N792" s="71"/>
      <c r="O792" s="71"/>
      <c r="P792" s="71"/>
      <c r="Q792" s="71"/>
      <c r="R792" s="71"/>
      <c r="S792" s="71"/>
      <c r="T792" s="71"/>
      <c r="U792" s="71"/>
      <c r="V792" s="123"/>
      <c r="W792" s="208"/>
      <c r="X792" s="75"/>
      <c r="Y792" s="75"/>
      <c r="Z792" s="76"/>
      <c r="AA792" s="76"/>
      <c r="AB792" s="209"/>
      <c r="AC792" s="325">
        <f t="shared" si="576"/>
        <v>49</v>
      </c>
      <c r="AD792" s="520"/>
      <c r="AE792" s="520" t="s">
        <v>3</v>
      </c>
      <c r="AF792" s="520" t="s">
        <v>3</v>
      </c>
      <c r="AG792" s="520">
        <v>49</v>
      </c>
      <c r="AH792" s="520" t="s">
        <v>3</v>
      </c>
      <c r="AI792" s="520" t="s">
        <v>3</v>
      </c>
      <c r="AJ792" s="520" t="s">
        <v>3</v>
      </c>
      <c r="AK792" s="161">
        <f t="shared" si="579"/>
        <v>0</v>
      </c>
      <c r="AL792" s="81"/>
      <c r="AM792" s="187"/>
      <c r="AN792" s="719"/>
      <c r="AO792" s="643"/>
      <c r="AP792" s="663"/>
      <c r="AQ792" s="683"/>
      <c r="AT792" s="1"/>
    </row>
    <row r="793" spans="1:46" s="44" customFormat="1" ht="18" customHeight="1">
      <c r="A793" s="1">
        <v>1</v>
      </c>
      <c r="B793" s="309" t="s">
        <v>172</v>
      </c>
      <c r="C793" s="310" t="s">
        <v>242</v>
      </c>
      <c r="D793" s="567"/>
      <c r="E793" s="567" t="s">
        <v>950</v>
      </c>
      <c r="F793" s="445" t="s">
        <v>247</v>
      </c>
      <c r="G793" s="691">
        <v>11301401</v>
      </c>
      <c r="H793" s="221"/>
      <c r="I793" s="73"/>
      <c r="J793" s="73"/>
      <c r="K793" s="73"/>
      <c r="L793" s="73"/>
      <c r="M793" s="73"/>
      <c r="N793" s="73"/>
      <c r="O793" s="73"/>
      <c r="P793" s="73"/>
      <c r="Q793" s="73"/>
      <c r="R793" s="73"/>
      <c r="S793" s="73"/>
      <c r="T793" s="73"/>
      <c r="U793" s="73"/>
      <c r="V793" s="222"/>
      <c r="W793" s="193"/>
      <c r="X793" s="74"/>
      <c r="Y793" s="74"/>
      <c r="Z793" s="74"/>
      <c r="AA793" s="74"/>
      <c r="AB793" s="194"/>
      <c r="AC793" s="323">
        <f t="shared" si="576"/>
        <v>30</v>
      </c>
      <c r="AD793" s="64"/>
      <c r="AE793" s="64">
        <v>30</v>
      </c>
      <c r="AF793" s="64"/>
      <c r="AG793" s="64"/>
      <c r="AH793" s="64"/>
      <c r="AI793" s="80"/>
      <c r="AJ793" s="80"/>
      <c r="AK793" s="166">
        <f t="shared" si="579"/>
        <v>0</v>
      </c>
      <c r="AL793" s="80"/>
      <c r="AM793" s="186"/>
      <c r="AN793" s="725"/>
      <c r="AO793" s="15"/>
      <c r="AP793" s="25"/>
      <c r="AQ793" s="683"/>
      <c r="AT793" s="1"/>
    </row>
    <row r="794" spans="1:46" s="44" customFormat="1" ht="18.600000000000001" customHeight="1">
      <c r="A794" s="1">
        <v>2</v>
      </c>
      <c r="B794" s="337" t="str">
        <f t="shared" ref="B794:B795" si="588">B793</f>
        <v>区西北部</v>
      </c>
      <c r="C794" s="437" t="str">
        <f t="shared" ref="C794:C795" si="589">C793</f>
        <v>練馬区</v>
      </c>
      <c r="D794" s="297"/>
      <c r="E794" s="573"/>
      <c r="F794" s="361" t="s">
        <v>247</v>
      </c>
      <c r="G794" s="690"/>
      <c r="H794" s="109"/>
      <c r="I794" s="82"/>
      <c r="J794" s="82"/>
      <c r="K794" s="82"/>
      <c r="L794" s="82"/>
      <c r="M794" s="82" t="s">
        <v>629</v>
      </c>
      <c r="N794" s="82"/>
      <c r="O794" s="82"/>
      <c r="P794" s="82"/>
      <c r="Q794" s="82"/>
      <c r="R794" s="82"/>
      <c r="S794" s="82"/>
      <c r="T794" s="82"/>
      <c r="U794" s="82"/>
      <c r="V794" s="102"/>
      <c r="W794" s="146">
        <f>SUM(X794:AB794)</f>
        <v>30</v>
      </c>
      <c r="X794" s="145">
        <v>30</v>
      </c>
      <c r="Y794" s="145"/>
      <c r="Z794" s="69"/>
      <c r="AA794" s="69"/>
      <c r="AB794" s="207"/>
      <c r="AC794" s="324">
        <f t="shared" si="576"/>
        <v>30</v>
      </c>
      <c r="AD794" s="519"/>
      <c r="AE794" s="519">
        <v>30</v>
      </c>
      <c r="AF794" s="519"/>
      <c r="AG794" s="519"/>
      <c r="AH794" s="519"/>
      <c r="AI794" s="519"/>
      <c r="AJ794" s="601"/>
      <c r="AK794" s="160">
        <f t="shared" si="579"/>
        <v>0</v>
      </c>
      <c r="AL794" s="79" t="s">
        <v>3</v>
      </c>
      <c r="AM794" s="158" t="s">
        <v>3</v>
      </c>
      <c r="AN794" s="718"/>
      <c r="AO794" s="643"/>
      <c r="AP794" s="663"/>
      <c r="AQ794" s="683"/>
      <c r="AT794" s="1"/>
    </row>
    <row r="795" spans="1:46" s="44" customFormat="1" ht="18" customHeight="1" thickBot="1">
      <c r="A795" s="1">
        <v>3</v>
      </c>
      <c r="B795" s="337" t="str">
        <f t="shared" si="588"/>
        <v>区西北部</v>
      </c>
      <c r="C795" s="437" t="str">
        <f t="shared" si="589"/>
        <v>練馬区</v>
      </c>
      <c r="D795" s="305"/>
      <c r="E795" s="632"/>
      <c r="F795" s="337" t="s">
        <v>247</v>
      </c>
      <c r="G795" s="689"/>
      <c r="H795" s="121"/>
      <c r="I795" s="71"/>
      <c r="J795" s="71"/>
      <c r="K795" s="71"/>
      <c r="L795" s="71"/>
      <c r="M795" s="37" t="s">
        <v>629</v>
      </c>
      <c r="N795" s="71"/>
      <c r="O795" s="71"/>
      <c r="P795" s="71"/>
      <c r="Q795" s="71"/>
      <c r="R795" s="71"/>
      <c r="S795" s="71"/>
      <c r="T795" s="71"/>
      <c r="U795" s="71"/>
      <c r="V795" s="123"/>
      <c r="W795" s="208"/>
      <c r="X795" s="75"/>
      <c r="Y795" s="75"/>
      <c r="Z795" s="76"/>
      <c r="AA795" s="76"/>
      <c r="AB795" s="209"/>
      <c r="AC795" s="325">
        <f t="shared" si="576"/>
        <v>30</v>
      </c>
      <c r="AD795" s="520"/>
      <c r="AE795" s="520">
        <v>30</v>
      </c>
      <c r="AF795" s="520" t="s">
        <v>3</v>
      </c>
      <c r="AG795" s="520" t="s">
        <v>3</v>
      </c>
      <c r="AH795" s="520" t="s">
        <v>3</v>
      </c>
      <c r="AI795" s="520" t="s">
        <v>3</v>
      </c>
      <c r="AJ795" s="520" t="s">
        <v>3</v>
      </c>
      <c r="AK795" s="161">
        <f t="shared" si="579"/>
        <v>0</v>
      </c>
      <c r="AL795" s="81"/>
      <c r="AM795" s="187"/>
      <c r="AN795" s="719"/>
      <c r="AO795" s="643"/>
      <c r="AP795" s="663"/>
      <c r="AQ795" s="683"/>
      <c r="AT795" s="1"/>
    </row>
    <row r="796" spans="1:46" s="44" customFormat="1" ht="18.600000000000001" customHeight="1">
      <c r="A796" s="1">
        <v>1</v>
      </c>
      <c r="B796" s="309" t="s">
        <v>172</v>
      </c>
      <c r="C796" s="310" t="s">
        <v>242</v>
      </c>
      <c r="D796" s="567" t="s">
        <v>687</v>
      </c>
      <c r="E796" s="567" t="s">
        <v>787</v>
      </c>
      <c r="F796" s="445" t="s">
        <v>248</v>
      </c>
      <c r="G796" s="691" t="s">
        <v>880</v>
      </c>
      <c r="H796" s="221"/>
      <c r="I796" s="73"/>
      <c r="J796" s="73"/>
      <c r="K796" s="73"/>
      <c r="L796" s="73"/>
      <c r="M796" s="73"/>
      <c r="N796" s="73"/>
      <c r="O796" s="73"/>
      <c r="P796" s="73"/>
      <c r="Q796" s="73"/>
      <c r="R796" s="73"/>
      <c r="S796" s="73"/>
      <c r="T796" s="73"/>
      <c r="U796" s="73"/>
      <c r="V796" s="222"/>
      <c r="W796" s="193"/>
      <c r="X796" s="74"/>
      <c r="Y796" s="74"/>
      <c r="Z796" s="74"/>
      <c r="AA796" s="74"/>
      <c r="AB796" s="194"/>
      <c r="AC796" s="323">
        <f t="shared" si="576"/>
        <v>342</v>
      </c>
      <c r="AD796" s="64">
        <v>6</v>
      </c>
      <c r="AE796" s="64">
        <v>336</v>
      </c>
      <c r="AF796" s="64"/>
      <c r="AG796" s="64"/>
      <c r="AH796" s="64"/>
      <c r="AI796" s="80"/>
      <c r="AJ796" s="80"/>
      <c r="AK796" s="166">
        <f t="shared" si="579"/>
        <v>0</v>
      </c>
      <c r="AL796" s="80"/>
      <c r="AM796" s="186"/>
      <c r="AN796" s="725"/>
      <c r="AO796" s="15"/>
      <c r="AP796" s="25"/>
      <c r="AQ796" s="683"/>
      <c r="AR796" s="574"/>
      <c r="AT796" s="1"/>
    </row>
    <row r="797" spans="1:46" s="44" customFormat="1" ht="18" customHeight="1">
      <c r="A797" s="1">
        <v>2</v>
      </c>
      <c r="B797" s="337" t="str">
        <f t="shared" ref="B797:B798" si="590">B796</f>
        <v>区西北部</v>
      </c>
      <c r="C797" s="437" t="str">
        <f t="shared" ref="C797:C798" si="591">C796</f>
        <v>練馬区</v>
      </c>
      <c r="D797" s="297"/>
      <c r="E797" s="573"/>
      <c r="F797" s="361" t="s">
        <v>248</v>
      </c>
      <c r="G797" s="690"/>
      <c r="H797" s="109" t="s">
        <v>628</v>
      </c>
      <c r="I797" s="82"/>
      <c r="J797" s="82" t="s">
        <v>629</v>
      </c>
      <c r="K797" s="82"/>
      <c r="L797" s="82" t="s">
        <v>629</v>
      </c>
      <c r="M797" s="82" t="s">
        <v>629</v>
      </c>
      <c r="N797" s="82" t="s">
        <v>826</v>
      </c>
      <c r="O797" s="82"/>
      <c r="P797" s="82" t="s">
        <v>636</v>
      </c>
      <c r="Q797" s="82"/>
      <c r="R797" s="82"/>
      <c r="S797" s="82" t="s">
        <v>652</v>
      </c>
      <c r="T797" s="82" t="s">
        <v>629</v>
      </c>
      <c r="U797" s="82"/>
      <c r="V797" s="102"/>
      <c r="W797" s="146">
        <f>SUM(X797:AB797)</f>
        <v>342</v>
      </c>
      <c r="X797" s="145">
        <v>342</v>
      </c>
      <c r="Y797" s="145"/>
      <c r="Z797" s="69"/>
      <c r="AA797" s="69"/>
      <c r="AB797" s="207"/>
      <c r="AC797" s="324">
        <f t="shared" si="576"/>
        <v>342</v>
      </c>
      <c r="AD797" s="519">
        <v>6</v>
      </c>
      <c r="AE797" s="519">
        <v>336</v>
      </c>
      <c r="AF797" s="519"/>
      <c r="AG797" s="519"/>
      <c r="AH797" s="519"/>
      <c r="AI797" s="519"/>
      <c r="AJ797" s="601"/>
      <c r="AK797" s="160">
        <f t="shared" si="579"/>
        <v>144</v>
      </c>
      <c r="AL797" s="79">
        <v>64</v>
      </c>
      <c r="AM797" s="158">
        <v>80</v>
      </c>
      <c r="AN797" s="718"/>
      <c r="AO797" s="643"/>
      <c r="AP797" s="663"/>
      <c r="AQ797" s="683"/>
      <c r="AT797" s="1"/>
    </row>
    <row r="798" spans="1:46" s="44" customFormat="1" ht="18.600000000000001" customHeight="1" thickBot="1">
      <c r="A798" s="1">
        <v>3</v>
      </c>
      <c r="B798" s="337" t="str">
        <f t="shared" si="590"/>
        <v>区西北部</v>
      </c>
      <c r="C798" s="437" t="str">
        <f t="shared" si="591"/>
        <v>練馬区</v>
      </c>
      <c r="D798" s="305"/>
      <c r="E798" s="632"/>
      <c r="F798" s="337" t="s">
        <v>248</v>
      </c>
      <c r="G798" s="689"/>
      <c r="H798" s="36" t="s">
        <v>628</v>
      </c>
      <c r="I798" s="37"/>
      <c r="J798" s="37" t="s">
        <v>629</v>
      </c>
      <c r="K798" s="37"/>
      <c r="L798" s="37" t="s">
        <v>629</v>
      </c>
      <c r="M798" s="37" t="s">
        <v>629</v>
      </c>
      <c r="N798" s="37" t="s">
        <v>826</v>
      </c>
      <c r="O798" s="37"/>
      <c r="P798" s="37" t="s">
        <v>636</v>
      </c>
      <c r="Q798" s="37"/>
      <c r="R798" s="37"/>
      <c r="S798" s="37" t="s">
        <v>652</v>
      </c>
      <c r="T798" s="37" t="s">
        <v>629</v>
      </c>
      <c r="U798" s="71"/>
      <c r="V798" s="123"/>
      <c r="W798" s="208"/>
      <c r="X798" s="75"/>
      <c r="Y798" s="75"/>
      <c r="Z798" s="76"/>
      <c r="AA798" s="76"/>
      <c r="AB798" s="209"/>
      <c r="AC798" s="325">
        <f t="shared" si="576"/>
        <v>457</v>
      </c>
      <c r="AD798" s="520">
        <v>30</v>
      </c>
      <c r="AE798" s="520">
        <v>375</v>
      </c>
      <c r="AF798" s="520">
        <v>52</v>
      </c>
      <c r="AG798" s="520" t="s">
        <v>3</v>
      </c>
      <c r="AH798" s="520" t="s">
        <v>3</v>
      </c>
      <c r="AI798" s="520" t="s">
        <v>3</v>
      </c>
      <c r="AJ798" s="520" t="s">
        <v>3</v>
      </c>
      <c r="AK798" s="161">
        <f t="shared" si="579"/>
        <v>0</v>
      </c>
      <c r="AL798" s="81"/>
      <c r="AM798" s="187"/>
      <c r="AN798" s="719"/>
      <c r="AO798" s="643"/>
      <c r="AP798" s="663"/>
      <c r="AQ798" s="683"/>
      <c r="AT798" s="1"/>
    </row>
    <row r="799" spans="1:46" s="44" customFormat="1" ht="18" customHeight="1">
      <c r="A799" s="1">
        <v>1</v>
      </c>
      <c r="B799" s="309" t="s">
        <v>172</v>
      </c>
      <c r="C799" s="310" t="s">
        <v>242</v>
      </c>
      <c r="D799" s="567"/>
      <c r="E799" s="567" t="s">
        <v>788</v>
      </c>
      <c r="F799" s="445" t="s">
        <v>249</v>
      </c>
      <c r="G799" s="691">
        <v>11301403</v>
      </c>
      <c r="H799" s="221"/>
      <c r="I799" s="73"/>
      <c r="J799" s="73"/>
      <c r="K799" s="73"/>
      <c r="L799" s="73"/>
      <c r="M799" s="73"/>
      <c r="N799" s="73"/>
      <c r="O799" s="73"/>
      <c r="P799" s="73"/>
      <c r="Q799" s="73"/>
      <c r="R799" s="73"/>
      <c r="S799" s="73"/>
      <c r="T799" s="73"/>
      <c r="U799" s="73"/>
      <c r="V799" s="222"/>
      <c r="W799" s="193"/>
      <c r="X799" s="74"/>
      <c r="Y799" s="74"/>
      <c r="Z799" s="74"/>
      <c r="AA799" s="74"/>
      <c r="AB799" s="194"/>
      <c r="AC799" s="323">
        <f t="shared" si="576"/>
        <v>86</v>
      </c>
      <c r="AD799" s="64"/>
      <c r="AE799" s="64"/>
      <c r="AF799" s="64"/>
      <c r="AG799" s="64">
        <v>86</v>
      </c>
      <c r="AH799" s="64"/>
      <c r="AI799" s="80"/>
      <c r="AJ799" s="80"/>
      <c r="AK799" s="166">
        <f t="shared" si="579"/>
        <v>0</v>
      </c>
      <c r="AL799" s="80"/>
      <c r="AM799" s="186"/>
      <c r="AN799" s="725"/>
      <c r="AO799" s="15"/>
      <c r="AP799" s="25"/>
      <c r="AQ799" s="683"/>
      <c r="AT799" s="1"/>
    </row>
    <row r="800" spans="1:46" s="44" customFormat="1" ht="18.600000000000001" customHeight="1">
      <c r="A800" s="1">
        <v>2</v>
      </c>
      <c r="B800" s="337" t="str">
        <f t="shared" ref="B800:B801" si="592">B799</f>
        <v>区西北部</v>
      </c>
      <c r="C800" s="437" t="str">
        <f t="shared" ref="C800:C801" si="593">C799</f>
        <v>練馬区</v>
      </c>
      <c r="D800" s="297"/>
      <c r="E800" s="573"/>
      <c r="F800" s="361" t="s">
        <v>249</v>
      </c>
      <c r="G800" s="690"/>
      <c r="H800" s="109"/>
      <c r="I800" s="82"/>
      <c r="J800" s="82"/>
      <c r="K800" s="82"/>
      <c r="L800" s="82"/>
      <c r="M800" s="82"/>
      <c r="N800" s="82"/>
      <c r="O800" s="82"/>
      <c r="P800" s="82"/>
      <c r="Q800" s="82"/>
      <c r="R800" s="82"/>
      <c r="S800" s="82"/>
      <c r="T800" s="82"/>
      <c r="U800" s="82"/>
      <c r="V800" s="102"/>
      <c r="W800" s="146">
        <f>SUM(X800:AB800)</f>
        <v>88</v>
      </c>
      <c r="X800" s="145"/>
      <c r="Y800" s="145">
        <v>88</v>
      </c>
      <c r="Z800" s="69"/>
      <c r="AA800" s="69"/>
      <c r="AB800" s="207"/>
      <c r="AC800" s="324">
        <f t="shared" si="576"/>
        <v>88</v>
      </c>
      <c r="AD800" s="519"/>
      <c r="AE800" s="519"/>
      <c r="AF800" s="519"/>
      <c r="AG800" s="519">
        <v>88</v>
      </c>
      <c r="AH800" s="519"/>
      <c r="AI800" s="519"/>
      <c r="AJ800" s="601"/>
      <c r="AK800" s="160">
        <f t="shared" si="579"/>
        <v>0</v>
      </c>
      <c r="AL800" s="79" t="s">
        <v>3</v>
      </c>
      <c r="AM800" s="158" t="s">
        <v>3</v>
      </c>
      <c r="AN800" s="718"/>
      <c r="AO800" s="643"/>
      <c r="AP800" s="663"/>
      <c r="AQ800" s="683"/>
      <c r="AT800" s="1"/>
    </row>
    <row r="801" spans="1:46" s="44" customFormat="1" ht="18" customHeight="1" thickBot="1">
      <c r="A801" s="1">
        <v>3</v>
      </c>
      <c r="B801" s="337" t="str">
        <f t="shared" si="592"/>
        <v>区西北部</v>
      </c>
      <c r="C801" s="437" t="str">
        <f t="shared" si="593"/>
        <v>練馬区</v>
      </c>
      <c r="D801" s="305"/>
      <c r="E801" s="632"/>
      <c r="F801" s="337" t="s">
        <v>249</v>
      </c>
      <c r="G801" s="689"/>
      <c r="H801" s="121"/>
      <c r="I801" s="71"/>
      <c r="J801" s="71"/>
      <c r="K801" s="71"/>
      <c r="L801" s="71"/>
      <c r="M801" s="71"/>
      <c r="N801" s="71"/>
      <c r="O801" s="71"/>
      <c r="P801" s="71"/>
      <c r="Q801" s="71"/>
      <c r="R801" s="71"/>
      <c r="S801" s="71"/>
      <c r="T801" s="71"/>
      <c r="U801" s="71"/>
      <c r="V801" s="123"/>
      <c r="W801" s="208"/>
      <c r="X801" s="75"/>
      <c r="Y801" s="75"/>
      <c r="Z801" s="76"/>
      <c r="AA801" s="76"/>
      <c r="AB801" s="209"/>
      <c r="AC801" s="325">
        <f t="shared" si="576"/>
        <v>88</v>
      </c>
      <c r="AD801" s="520"/>
      <c r="AE801" s="520" t="s">
        <v>3</v>
      </c>
      <c r="AF801" s="520" t="s">
        <v>3</v>
      </c>
      <c r="AG801" s="520">
        <v>88</v>
      </c>
      <c r="AH801" s="520" t="s">
        <v>3</v>
      </c>
      <c r="AI801" s="520" t="s">
        <v>3</v>
      </c>
      <c r="AJ801" s="520" t="s">
        <v>3</v>
      </c>
      <c r="AK801" s="161">
        <f t="shared" si="579"/>
        <v>0</v>
      </c>
      <c r="AL801" s="81"/>
      <c r="AM801" s="187"/>
      <c r="AN801" s="719"/>
      <c r="AO801" s="643"/>
      <c r="AP801" s="663"/>
      <c r="AQ801" s="683"/>
      <c r="AT801" s="1"/>
    </row>
    <row r="802" spans="1:46" s="44" customFormat="1" ht="18.600000000000001" customHeight="1">
      <c r="A802" s="1">
        <v>1</v>
      </c>
      <c r="B802" s="309" t="s">
        <v>172</v>
      </c>
      <c r="C802" s="310" t="s">
        <v>242</v>
      </c>
      <c r="D802" s="567"/>
      <c r="E802" s="567" t="s">
        <v>914</v>
      </c>
      <c r="F802" s="445" t="s">
        <v>250</v>
      </c>
      <c r="G802" s="691">
        <v>11301404</v>
      </c>
      <c r="H802" s="221"/>
      <c r="I802" s="73"/>
      <c r="J802" s="73"/>
      <c r="K802" s="73"/>
      <c r="L802" s="73"/>
      <c r="M802" s="73"/>
      <c r="N802" s="73"/>
      <c r="O802" s="73"/>
      <c r="P802" s="73"/>
      <c r="Q802" s="73"/>
      <c r="R802" s="73"/>
      <c r="S802" s="73"/>
      <c r="T802" s="73"/>
      <c r="U802" s="73"/>
      <c r="V802" s="222"/>
      <c r="W802" s="193"/>
      <c r="X802" s="74"/>
      <c r="Y802" s="74"/>
      <c r="Z802" s="74"/>
      <c r="AA802" s="74"/>
      <c r="AB802" s="194"/>
      <c r="AC802" s="323">
        <f>SUM(AD802:AJ802)</f>
        <v>23</v>
      </c>
      <c r="AD802" s="64"/>
      <c r="AE802" s="64"/>
      <c r="AF802" s="64"/>
      <c r="AG802" s="64">
        <v>23</v>
      </c>
      <c r="AH802" s="64"/>
      <c r="AI802" s="80"/>
      <c r="AJ802" s="80"/>
      <c r="AK802" s="166">
        <v>23</v>
      </c>
      <c r="AL802" s="80"/>
      <c r="AM802" s="186"/>
      <c r="AN802" s="725"/>
      <c r="AO802" s="15"/>
      <c r="AP802" s="25"/>
      <c r="AQ802" s="683"/>
      <c r="AT802" s="1"/>
    </row>
    <row r="803" spans="1:46" s="44" customFormat="1" ht="18" customHeight="1">
      <c r="A803" s="1">
        <v>2</v>
      </c>
      <c r="B803" s="337" t="str">
        <f t="shared" ref="B803:B804" si="594">B802</f>
        <v>区西北部</v>
      </c>
      <c r="C803" s="437" t="str">
        <f t="shared" ref="C803:C804" si="595">C802</f>
        <v>練馬区</v>
      </c>
      <c r="D803" s="297"/>
      <c r="E803" s="573"/>
      <c r="F803" s="361" t="s">
        <v>250</v>
      </c>
      <c r="G803" s="690"/>
      <c r="H803" s="109"/>
      <c r="I803" s="82"/>
      <c r="J803" s="82"/>
      <c r="K803" s="82"/>
      <c r="L803" s="82"/>
      <c r="M803" s="82"/>
      <c r="N803" s="82"/>
      <c r="O803" s="82"/>
      <c r="P803" s="82"/>
      <c r="Q803" s="82"/>
      <c r="R803" s="82"/>
      <c r="S803" s="82"/>
      <c r="T803" s="82"/>
      <c r="U803" s="82"/>
      <c r="V803" s="102"/>
      <c r="W803" s="146">
        <f>SUM(X803:AB803)</f>
        <v>23</v>
      </c>
      <c r="X803" s="145"/>
      <c r="Y803" s="145">
        <v>23</v>
      </c>
      <c r="Z803" s="69"/>
      <c r="AA803" s="69"/>
      <c r="AB803" s="207"/>
      <c r="AC803" s="751">
        <f>SUM(AD803:AJ803)</f>
        <v>23</v>
      </c>
      <c r="AD803" s="519"/>
      <c r="AE803" s="519"/>
      <c r="AF803" s="519"/>
      <c r="AG803" s="519">
        <v>23</v>
      </c>
      <c r="AH803" s="519"/>
      <c r="AI803" s="519"/>
      <c r="AJ803" s="601"/>
      <c r="AK803" s="160">
        <v>23</v>
      </c>
      <c r="AL803" s="79" t="s">
        <v>3</v>
      </c>
      <c r="AM803" s="158" t="s">
        <v>3</v>
      </c>
      <c r="AN803" s="718"/>
      <c r="AO803" s="643"/>
      <c r="AP803" s="663"/>
      <c r="AQ803" s="683"/>
      <c r="AT803" s="1"/>
    </row>
    <row r="804" spans="1:46" s="44" customFormat="1" ht="18.600000000000001" customHeight="1" thickBot="1">
      <c r="A804" s="1">
        <v>3</v>
      </c>
      <c r="B804" s="337" t="str">
        <f t="shared" si="594"/>
        <v>区西北部</v>
      </c>
      <c r="C804" s="437" t="str">
        <f t="shared" si="595"/>
        <v>練馬区</v>
      </c>
      <c r="D804" s="305"/>
      <c r="E804" s="632"/>
      <c r="F804" s="337" t="s">
        <v>250</v>
      </c>
      <c r="G804" s="689"/>
      <c r="H804" s="121"/>
      <c r="I804" s="71"/>
      <c r="J804" s="71"/>
      <c r="K804" s="71"/>
      <c r="L804" s="71"/>
      <c r="M804" s="71"/>
      <c r="N804" s="71"/>
      <c r="O804" s="71"/>
      <c r="P804" s="71"/>
      <c r="Q804" s="71"/>
      <c r="R804" s="71"/>
      <c r="S804" s="71"/>
      <c r="T804" s="71"/>
      <c r="U804" s="71"/>
      <c r="V804" s="123"/>
      <c r="W804" s="208"/>
      <c r="X804" s="75"/>
      <c r="Y804" s="75"/>
      <c r="Z804" s="76"/>
      <c r="AA804" s="76"/>
      <c r="AB804" s="209"/>
      <c r="AC804" s="329">
        <f t="shared" ref="AC804" si="596">SUM(AD804:AJ804)</f>
        <v>23</v>
      </c>
      <c r="AD804" s="520"/>
      <c r="AE804" s="520" t="s">
        <v>3</v>
      </c>
      <c r="AF804" s="520" t="s">
        <v>3</v>
      </c>
      <c r="AG804" s="520">
        <v>23</v>
      </c>
      <c r="AH804" s="520" t="s">
        <v>3</v>
      </c>
      <c r="AI804" s="520" t="s">
        <v>3</v>
      </c>
      <c r="AJ804" s="520" t="s">
        <v>3</v>
      </c>
      <c r="AK804" s="161">
        <v>23</v>
      </c>
      <c r="AL804" s="81"/>
      <c r="AM804" s="187"/>
      <c r="AN804" s="719"/>
      <c r="AO804" s="643"/>
      <c r="AP804" s="663"/>
      <c r="AQ804" s="683"/>
      <c r="AT804" s="1"/>
    </row>
    <row r="805" spans="1:46" s="44" customFormat="1" ht="18" customHeight="1">
      <c r="A805" s="1">
        <v>1</v>
      </c>
      <c r="B805" s="309" t="s">
        <v>172</v>
      </c>
      <c r="C805" s="310" t="s">
        <v>242</v>
      </c>
      <c r="D805" s="567"/>
      <c r="E805" s="567" t="s">
        <v>951</v>
      </c>
      <c r="F805" s="445" t="s">
        <v>251</v>
      </c>
      <c r="G805" s="691">
        <v>11301405</v>
      </c>
      <c r="H805" s="221"/>
      <c r="I805" s="73"/>
      <c r="J805" s="73"/>
      <c r="K805" s="73"/>
      <c r="L805" s="73"/>
      <c r="M805" s="73"/>
      <c r="N805" s="73"/>
      <c r="O805" s="73"/>
      <c r="P805" s="73"/>
      <c r="Q805" s="73"/>
      <c r="R805" s="73"/>
      <c r="S805" s="73"/>
      <c r="T805" s="73"/>
      <c r="U805" s="73"/>
      <c r="V805" s="222"/>
      <c r="W805" s="193"/>
      <c r="X805" s="74"/>
      <c r="Y805" s="74"/>
      <c r="Z805" s="74"/>
      <c r="AA805" s="74"/>
      <c r="AB805" s="194"/>
      <c r="AC805" s="323">
        <f t="shared" si="576"/>
        <v>86</v>
      </c>
      <c r="AD805" s="64"/>
      <c r="AE805" s="64"/>
      <c r="AF805" s="64"/>
      <c r="AG805" s="64">
        <v>86</v>
      </c>
      <c r="AH805" s="64"/>
      <c r="AI805" s="80"/>
      <c r="AJ805" s="80"/>
      <c r="AK805" s="166">
        <f t="shared" si="579"/>
        <v>0</v>
      </c>
      <c r="AL805" s="80"/>
      <c r="AM805" s="186"/>
      <c r="AN805" s="725"/>
      <c r="AO805" s="15"/>
      <c r="AP805" s="25"/>
      <c r="AQ805" s="683"/>
      <c r="AT805" s="1"/>
    </row>
    <row r="806" spans="1:46" s="44" customFormat="1" ht="18.600000000000001" customHeight="1">
      <c r="A806" s="1">
        <v>2</v>
      </c>
      <c r="B806" s="337" t="str">
        <f t="shared" ref="B806:B807" si="597">B805</f>
        <v>区西北部</v>
      </c>
      <c r="C806" s="437" t="str">
        <f t="shared" ref="C806:C807" si="598">C805</f>
        <v>練馬区</v>
      </c>
      <c r="D806" s="297"/>
      <c r="E806" s="573"/>
      <c r="F806" s="361" t="s">
        <v>251</v>
      </c>
      <c r="G806" s="690"/>
      <c r="H806" s="109"/>
      <c r="I806" s="82"/>
      <c r="J806" s="82"/>
      <c r="K806" s="82"/>
      <c r="L806" s="82"/>
      <c r="M806" s="82"/>
      <c r="N806" s="82"/>
      <c r="O806" s="82"/>
      <c r="P806" s="82"/>
      <c r="Q806" s="82"/>
      <c r="R806" s="82"/>
      <c r="S806" s="82"/>
      <c r="T806" s="82"/>
      <c r="U806" s="82"/>
      <c r="V806" s="102"/>
      <c r="W806" s="146">
        <f>SUM(X806:AB806)</f>
        <v>86</v>
      </c>
      <c r="X806" s="145"/>
      <c r="Y806" s="145">
        <v>86</v>
      </c>
      <c r="Z806" s="69"/>
      <c r="AA806" s="69"/>
      <c r="AB806" s="207"/>
      <c r="AC806" s="324">
        <f t="shared" si="576"/>
        <v>86</v>
      </c>
      <c r="AD806" s="519"/>
      <c r="AE806" s="519"/>
      <c r="AF806" s="519"/>
      <c r="AG806" s="519">
        <v>86</v>
      </c>
      <c r="AH806" s="519"/>
      <c r="AI806" s="519"/>
      <c r="AJ806" s="601"/>
      <c r="AK806" s="160">
        <f t="shared" si="579"/>
        <v>0</v>
      </c>
      <c r="AL806" s="79" t="s">
        <v>3</v>
      </c>
      <c r="AM806" s="158" t="s">
        <v>3</v>
      </c>
      <c r="AN806" s="718"/>
      <c r="AO806" s="643"/>
      <c r="AP806" s="663"/>
      <c r="AQ806" s="683"/>
      <c r="AT806" s="1"/>
    </row>
    <row r="807" spans="1:46" s="44" customFormat="1" ht="18" customHeight="1" thickBot="1">
      <c r="A807" s="1">
        <v>3</v>
      </c>
      <c r="B807" s="337" t="str">
        <f t="shared" si="597"/>
        <v>区西北部</v>
      </c>
      <c r="C807" s="437" t="str">
        <f t="shared" si="598"/>
        <v>練馬区</v>
      </c>
      <c r="D807" s="305"/>
      <c r="E807" s="632"/>
      <c r="F807" s="337" t="s">
        <v>251</v>
      </c>
      <c r="G807" s="689"/>
      <c r="H807" s="121"/>
      <c r="I807" s="71"/>
      <c r="J807" s="71"/>
      <c r="K807" s="71"/>
      <c r="L807" s="71"/>
      <c r="M807" s="71"/>
      <c r="N807" s="71"/>
      <c r="O807" s="71"/>
      <c r="P807" s="71"/>
      <c r="Q807" s="71"/>
      <c r="R807" s="71"/>
      <c r="S807" s="71"/>
      <c r="T807" s="71"/>
      <c r="U807" s="71"/>
      <c r="V807" s="123"/>
      <c r="W807" s="208"/>
      <c r="X807" s="75"/>
      <c r="Y807" s="75"/>
      <c r="Z807" s="76"/>
      <c r="AA807" s="76"/>
      <c r="AB807" s="209"/>
      <c r="AC807" s="325">
        <f t="shared" si="576"/>
        <v>86</v>
      </c>
      <c r="AD807" s="520"/>
      <c r="AE807" s="520" t="s">
        <v>3</v>
      </c>
      <c r="AF807" s="520" t="s">
        <v>3</v>
      </c>
      <c r="AG807" s="520">
        <v>86</v>
      </c>
      <c r="AH807" s="520" t="s">
        <v>3</v>
      </c>
      <c r="AI807" s="520" t="s">
        <v>3</v>
      </c>
      <c r="AJ807" s="520" t="s">
        <v>3</v>
      </c>
      <c r="AK807" s="161">
        <f t="shared" si="579"/>
        <v>0</v>
      </c>
      <c r="AL807" s="81"/>
      <c r="AM807" s="187"/>
      <c r="AN807" s="719"/>
      <c r="AO807" s="643"/>
      <c r="AP807" s="663"/>
      <c r="AQ807" s="683"/>
      <c r="AT807" s="1"/>
    </row>
    <row r="808" spans="1:46" s="44" customFormat="1" ht="18.600000000000001" customHeight="1">
      <c r="A808" s="1">
        <v>1</v>
      </c>
      <c r="B808" s="309" t="s">
        <v>172</v>
      </c>
      <c r="C808" s="310" t="s">
        <v>242</v>
      </c>
      <c r="D808" s="567"/>
      <c r="E808" s="567" t="s">
        <v>788</v>
      </c>
      <c r="F808" s="445" t="s">
        <v>252</v>
      </c>
      <c r="G808" s="691">
        <v>11301406</v>
      </c>
      <c r="H808" s="221"/>
      <c r="I808" s="73"/>
      <c r="J808" s="73"/>
      <c r="K808" s="73"/>
      <c r="L808" s="73"/>
      <c r="M808" s="73"/>
      <c r="N808" s="73"/>
      <c r="O808" s="73"/>
      <c r="P808" s="73"/>
      <c r="Q808" s="73"/>
      <c r="R808" s="73"/>
      <c r="S808" s="73"/>
      <c r="T808" s="73"/>
      <c r="U808" s="73"/>
      <c r="V808" s="222"/>
      <c r="W808" s="193"/>
      <c r="X808" s="74"/>
      <c r="Y808" s="74"/>
      <c r="Z808" s="74"/>
      <c r="AA808" s="74"/>
      <c r="AB808" s="194"/>
      <c r="AC808" s="323">
        <f t="shared" si="576"/>
        <v>150</v>
      </c>
      <c r="AD808" s="64"/>
      <c r="AE808" s="64"/>
      <c r="AF808" s="64">
        <v>150</v>
      </c>
      <c r="AG808" s="64"/>
      <c r="AH808" s="64"/>
      <c r="AI808" s="80"/>
      <c r="AJ808" s="80"/>
      <c r="AK808" s="166">
        <f t="shared" si="579"/>
        <v>0</v>
      </c>
      <c r="AL808" s="80"/>
      <c r="AM808" s="186"/>
      <c r="AN808" s="725"/>
      <c r="AO808" s="15"/>
      <c r="AP808" s="25"/>
      <c r="AQ808" s="683"/>
      <c r="AT808" s="1"/>
    </row>
    <row r="809" spans="1:46" s="44" customFormat="1" ht="18" customHeight="1">
      <c r="A809" s="1">
        <v>2</v>
      </c>
      <c r="B809" s="337" t="str">
        <f t="shared" ref="B809:B810" si="599">B808</f>
        <v>区西北部</v>
      </c>
      <c r="C809" s="437" t="str">
        <f t="shared" ref="C809:C810" si="600">C808</f>
        <v>練馬区</v>
      </c>
      <c r="D809" s="297"/>
      <c r="E809" s="573"/>
      <c r="F809" s="361" t="s">
        <v>252</v>
      </c>
      <c r="G809" s="690"/>
      <c r="H809" s="109"/>
      <c r="I809" s="82"/>
      <c r="J809" s="82"/>
      <c r="K809" s="82"/>
      <c r="L809" s="82"/>
      <c r="M809" s="82"/>
      <c r="N809" s="82"/>
      <c r="O809" s="82"/>
      <c r="P809" s="82"/>
      <c r="Q809" s="82"/>
      <c r="R809" s="82"/>
      <c r="S809" s="82"/>
      <c r="T809" s="82"/>
      <c r="U809" s="82"/>
      <c r="V809" s="102"/>
      <c r="W809" s="146">
        <f>SUM(X809:AB809)</f>
        <v>150</v>
      </c>
      <c r="X809" s="145"/>
      <c r="Y809" s="145">
        <v>150</v>
      </c>
      <c r="Z809" s="69"/>
      <c r="AA809" s="69"/>
      <c r="AB809" s="207"/>
      <c r="AC809" s="324">
        <f t="shared" si="576"/>
        <v>150</v>
      </c>
      <c r="AD809" s="519"/>
      <c r="AE809" s="519"/>
      <c r="AF809" s="519">
        <v>150</v>
      </c>
      <c r="AG809" s="519"/>
      <c r="AH809" s="519"/>
      <c r="AI809" s="519"/>
      <c r="AJ809" s="601"/>
      <c r="AK809" s="160">
        <f t="shared" si="579"/>
        <v>0</v>
      </c>
      <c r="AL809" s="79" t="s">
        <v>3</v>
      </c>
      <c r="AM809" s="158" t="s">
        <v>3</v>
      </c>
      <c r="AN809" s="718"/>
      <c r="AO809" s="643"/>
      <c r="AP809" s="663"/>
      <c r="AQ809" s="683"/>
      <c r="AT809" s="1"/>
    </row>
    <row r="810" spans="1:46" s="44" customFormat="1" ht="18.600000000000001" customHeight="1" thickBot="1">
      <c r="A810" s="1">
        <v>3</v>
      </c>
      <c r="B810" s="337" t="str">
        <f t="shared" si="599"/>
        <v>区西北部</v>
      </c>
      <c r="C810" s="437" t="str">
        <f t="shared" si="600"/>
        <v>練馬区</v>
      </c>
      <c r="D810" s="305"/>
      <c r="E810" s="632"/>
      <c r="F810" s="337" t="s">
        <v>252</v>
      </c>
      <c r="G810" s="689"/>
      <c r="H810" s="121"/>
      <c r="I810" s="71"/>
      <c r="J810" s="71"/>
      <c r="K810" s="71"/>
      <c r="L810" s="71"/>
      <c r="M810" s="71"/>
      <c r="N810" s="71"/>
      <c r="O810" s="71"/>
      <c r="P810" s="71"/>
      <c r="Q810" s="71"/>
      <c r="R810" s="71"/>
      <c r="S810" s="71"/>
      <c r="T810" s="71"/>
      <c r="U810" s="71"/>
      <c r="V810" s="123"/>
      <c r="W810" s="208"/>
      <c r="X810" s="75"/>
      <c r="Y810" s="75"/>
      <c r="Z810" s="76"/>
      <c r="AA810" s="76"/>
      <c r="AB810" s="209"/>
      <c r="AC810" s="325">
        <f t="shared" si="576"/>
        <v>150</v>
      </c>
      <c r="AD810" s="520"/>
      <c r="AE810" s="520" t="s">
        <v>3</v>
      </c>
      <c r="AF810" s="520">
        <v>150</v>
      </c>
      <c r="AG810" s="520" t="s">
        <v>3</v>
      </c>
      <c r="AH810" s="520" t="s">
        <v>3</v>
      </c>
      <c r="AI810" s="520" t="s">
        <v>3</v>
      </c>
      <c r="AJ810" s="520" t="s">
        <v>3</v>
      </c>
      <c r="AK810" s="161">
        <f t="shared" si="579"/>
        <v>0</v>
      </c>
      <c r="AL810" s="81"/>
      <c r="AM810" s="187"/>
      <c r="AN810" s="719"/>
      <c r="AO810" s="643"/>
      <c r="AP810" s="663"/>
      <c r="AQ810" s="683"/>
      <c r="AT810" s="1"/>
    </row>
    <row r="811" spans="1:46" s="44" customFormat="1" ht="18" customHeight="1">
      <c r="A811" s="1">
        <v>1</v>
      </c>
      <c r="B811" s="309" t="s">
        <v>172</v>
      </c>
      <c r="C811" s="310" t="s">
        <v>242</v>
      </c>
      <c r="D811" s="567"/>
      <c r="E811" s="567" t="s">
        <v>788</v>
      </c>
      <c r="F811" s="445" t="s">
        <v>253</v>
      </c>
      <c r="G811" s="691">
        <v>11301408</v>
      </c>
      <c r="H811" s="221"/>
      <c r="I811" s="73"/>
      <c r="J811" s="73"/>
      <c r="K811" s="73"/>
      <c r="L811" s="73"/>
      <c r="M811" s="73"/>
      <c r="N811" s="73"/>
      <c r="O811" s="73"/>
      <c r="P811" s="73"/>
      <c r="Q811" s="73"/>
      <c r="R811" s="73"/>
      <c r="S811" s="73"/>
      <c r="T811" s="73"/>
      <c r="U811" s="73"/>
      <c r="V811" s="222"/>
      <c r="W811" s="193"/>
      <c r="X811" s="74"/>
      <c r="Y811" s="74"/>
      <c r="Z811" s="74"/>
      <c r="AA811" s="74"/>
      <c r="AB811" s="194"/>
      <c r="AC811" s="323">
        <f t="shared" si="576"/>
        <v>30</v>
      </c>
      <c r="AD811" s="64"/>
      <c r="AE811" s="64"/>
      <c r="AF811" s="64"/>
      <c r="AG811" s="64">
        <v>30</v>
      </c>
      <c r="AH811" s="64"/>
      <c r="AI811" s="80"/>
      <c r="AJ811" s="80"/>
      <c r="AK811" s="166">
        <f t="shared" si="579"/>
        <v>0</v>
      </c>
      <c r="AL811" s="80"/>
      <c r="AM811" s="186"/>
      <c r="AN811" s="725"/>
      <c r="AO811" s="15"/>
      <c r="AP811" s="25"/>
      <c r="AQ811" s="683"/>
      <c r="AT811" s="1"/>
    </row>
    <row r="812" spans="1:46" s="44" customFormat="1" ht="18.600000000000001" customHeight="1">
      <c r="A812" s="1">
        <v>2</v>
      </c>
      <c r="B812" s="337" t="str">
        <f t="shared" ref="B812:B813" si="601">B811</f>
        <v>区西北部</v>
      </c>
      <c r="C812" s="437" t="str">
        <f t="shared" ref="C812:C813" si="602">C811</f>
        <v>練馬区</v>
      </c>
      <c r="D812" s="297"/>
      <c r="E812" s="573"/>
      <c r="F812" s="361" t="s">
        <v>253</v>
      </c>
      <c r="G812" s="690"/>
      <c r="H812" s="109"/>
      <c r="I812" s="82"/>
      <c r="J812" s="82"/>
      <c r="K812" s="82"/>
      <c r="L812" s="82"/>
      <c r="M812" s="82"/>
      <c r="N812" s="82"/>
      <c r="O812" s="82"/>
      <c r="P812" s="82"/>
      <c r="Q812" s="82"/>
      <c r="R812" s="82"/>
      <c r="S812" s="82"/>
      <c r="T812" s="82"/>
      <c r="U812" s="82"/>
      <c r="V812" s="102"/>
      <c r="W812" s="146">
        <f>SUM(X812:AB812)</f>
        <v>504</v>
      </c>
      <c r="X812" s="145">
        <v>28</v>
      </c>
      <c r="Y812" s="145"/>
      <c r="Z812" s="69">
        <v>476</v>
      </c>
      <c r="AA812" s="69"/>
      <c r="AB812" s="207"/>
      <c r="AC812" s="324">
        <f t="shared" si="576"/>
        <v>28</v>
      </c>
      <c r="AD812" s="519"/>
      <c r="AE812" s="519"/>
      <c r="AF812" s="519"/>
      <c r="AG812" s="519">
        <v>28</v>
      </c>
      <c r="AH812" s="519"/>
      <c r="AI812" s="519"/>
      <c r="AJ812" s="601"/>
      <c r="AK812" s="160">
        <f t="shared" si="579"/>
        <v>0</v>
      </c>
      <c r="AL812" s="79" t="s">
        <v>3</v>
      </c>
      <c r="AM812" s="158" t="s">
        <v>3</v>
      </c>
      <c r="AN812" s="718"/>
      <c r="AO812" s="643"/>
      <c r="AP812" s="663">
        <v>2</v>
      </c>
      <c r="AQ812" s="683"/>
      <c r="AT812" s="1"/>
    </row>
    <row r="813" spans="1:46" s="44" customFormat="1" ht="18" customHeight="1" thickBot="1">
      <c r="A813" s="1">
        <v>3</v>
      </c>
      <c r="B813" s="337" t="str">
        <f t="shared" si="601"/>
        <v>区西北部</v>
      </c>
      <c r="C813" s="437" t="str">
        <f t="shared" si="602"/>
        <v>練馬区</v>
      </c>
      <c r="D813" s="305"/>
      <c r="E813" s="632"/>
      <c r="F813" s="337" t="s">
        <v>253</v>
      </c>
      <c r="G813" s="689"/>
      <c r="H813" s="121"/>
      <c r="I813" s="71"/>
      <c r="J813" s="71"/>
      <c r="K813" s="71"/>
      <c r="L813" s="71"/>
      <c r="M813" s="71"/>
      <c r="N813" s="71"/>
      <c r="O813" s="71"/>
      <c r="P813" s="71"/>
      <c r="Q813" s="71"/>
      <c r="R813" s="71"/>
      <c r="S813" s="71"/>
      <c r="T813" s="71"/>
      <c r="U813" s="71"/>
      <c r="V813" s="123"/>
      <c r="W813" s="208"/>
      <c r="X813" s="75"/>
      <c r="Y813" s="75"/>
      <c r="Z813" s="76"/>
      <c r="AA813" s="76"/>
      <c r="AB813" s="209"/>
      <c r="AC813" s="325">
        <f t="shared" si="576"/>
        <v>0</v>
      </c>
      <c r="AD813" s="520"/>
      <c r="AE813" s="520" t="s">
        <v>3</v>
      </c>
      <c r="AF813" s="520" t="s">
        <v>3</v>
      </c>
      <c r="AG813" s="520">
        <v>0</v>
      </c>
      <c r="AH813" s="520" t="s">
        <v>3</v>
      </c>
      <c r="AI813" s="520" t="s">
        <v>3</v>
      </c>
      <c r="AJ813" s="520" t="s">
        <v>3</v>
      </c>
      <c r="AK813" s="161">
        <f t="shared" si="579"/>
        <v>0</v>
      </c>
      <c r="AL813" s="81"/>
      <c r="AM813" s="187"/>
      <c r="AN813" s="719" t="s">
        <v>1079</v>
      </c>
      <c r="AO813" s="643"/>
      <c r="AP813" s="663"/>
      <c r="AQ813" s="683"/>
      <c r="AT813" s="1"/>
    </row>
    <row r="814" spans="1:46" s="44" customFormat="1" ht="18.600000000000001" customHeight="1">
      <c r="A814" s="1">
        <v>1</v>
      </c>
      <c r="B814" s="309" t="s">
        <v>172</v>
      </c>
      <c r="C814" s="310" t="s">
        <v>242</v>
      </c>
      <c r="D814" s="567"/>
      <c r="E814" s="567"/>
      <c r="F814" s="368" t="s">
        <v>254</v>
      </c>
      <c r="G814" s="691"/>
      <c r="H814" s="221"/>
      <c r="I814" s="73"/>
      <c r="J814" s="73"/>
      <c r="K814" s="73"/>
      <c r="L814" s="73"/>
      <c r="M814" s="73"/>
      <c r="N814" s="73"/>
      <c r="O814" s="73"/>
      <c r="P814" s="73"/>
      <c r="Q814" s="73"/>
      <c r="R814" s="73"/>
      <c r="S814" s="73"/>
      <c r="T814" s="73"/>
      <c r="U814" s="73"/>
      <c r="V814" s="222"/>
      <c r="W814" s="193"/>
      <c r="X814" s="74"/>
      <c r="Y814" s="74"/>
      <c r="Z814" s="74"/>
      <c r="AA814" s="74"/>
      <c r="AB814" s="194"/>
      <c r="AC814" s="323">
        <f t="shared" si="576"/>
        <v>0</v>
      </c>
      <c r="AD814" s="606"/>
      <c r="AE814" s="606"/>
      <c r="AF814" s="606"/>
      <c r="AG814" s="606"/>
      <c r="AH814" s="606"/>
      <c r="AI814" s="607"/>
      <c r="AJ814" s="607"/>
      <c r="AK814" s="166">
        <f t="shared" si="579"/>
        <v>0</v>
      </c>
      <c r="AL814" s="80"/>
      <c r="AM814" s="186"/>
      <c r="AN814" s="725"/>
      <c r="AO814" s="15"/>
      <c r="AP814" s="25"/>
      <c r="AQ814" s="683"/>
      <c r="AT814" s="1"/>
    </row>
    <row r="815" spans="1:46" s="44" customFormat="1" ht="18" customHeight="1">
      <c r="A815" s="1">
        <v>2</v>
      </c>
      <c r="B815" s="337" t="str">
        <f t="shared" ref="B815:B816" si="603">B814</f>
        <v>区西北部</v>
      </c>
      <c r="C815" s="437" t="str">
        <f t="shared" ref="C815:C816" si="604">C814</f>
        <v>練馬区</v>
      </c>
      <c r="D815" s="297"/>
      <c r="E815" s="573"/>
      <c r="F815" s="361" t="s">
        <v>254</v>
      </c>
      <c r="G815" s="690"/>
      <c r="H815" s="109"/>
      <c r="I815" s="82"/>
      <c r="J815" s="82"/>
      <c r="K815" s="82"/>
      <c r="L815" s="82"/>
      <c r="M815" s="82"/>
      <c r="N815" s="82"/>
      <c r="O815" s="82"/>
      <c r="P815" s="82"/>
      <c r="Q815" s="82"/>
      <c r="R815" s="82"/>
      <c r="S815" s="82"/>
      <c r="T815" s="82"/>
      <c r="U815" s="82" t="s">
        <v>629</v>
      </c>
      <c r="V815" s="102"/>
      <c r="W815" s="146">
        <f>SUM(X815:AB815)</f>
        <v>178</v>
      </c>
      <c r="X815" s="145"/>
      <c r="Y815" s="145">
        <v>178</v>
      </c>
      <c r="Z815" s="69"/>
      <c r="AA815" s="69"/>
      <c r="AB815" s="207"/>
      <c r="AC815" s="324">
        <f t="shared" si="576"/>
        <v>0</v>
      </c>
      <c r="AD815" s="519"/>
      <c r="AE815" s="519"/>
      <c r="AF815" s="519"/>
      <c r="AG815" s="519"/>
      <c r="AH815" s="519"/>
      <c r="AI815" s="519"/>
      <c r="AJ815" s="601"/>
      <c r="AK815" s="160">
        <f t="shared" si="579"/>
        <v>10</v>
      </c>
      <c r="AL815" s="79">
        <v>10</v>
      </c>
      <c r="AM815" s="158" t="s">
        <v>3</v>
      </c>
      <c r="AN815" s="718"/>
      <c r="AO815" s="643"/>
      <c r="AP815" s="663"/>
      <c r="AQ815" s="683"/>
      <c r="AT815" s="1"/>
    </row>
    <row r="816" spans="1:46" s="44" customFormat="1" ht="18.600000000000001" customHeight="1" thickBot="1">
      <c r="A816" s="1">
        <v>3</v>
      </c>
      <c r="B816" s="337" t="str">
        <f t="shared" si="603"/>
        <v>区西北部</v>
      </c>
      <c r="C816" s="437" t="str">
        <f t="shared" si="604"/>
        <v>練馬区</v>
      </c>
      <c r="D816" s="305"/>
      <c r="E816" s="632"/>
      <c r="F816" s="337" t="s">
        <v>254</v>
      </c>
      <c r="G816" s="689"/>
      <c r="H816" s="121"/>
      <c r="I816" s="71"/>
      <c r="J816" s="71"/>
      <c r="K816" s="71"/>
      <c r="L816" s="71"/>
      <c r="M816" s="71"/>
      <c r="N816" s="71"/>
      <c r="O816" s="71"/>
      <c r="P816" s="71"/>
      <c r="Q816" s="71"/>
      <c r="R816" s="71"/>
      <c r="S816" s="71"/>
      <c r="T816" s="71"/>
      <c r="U816" s="37" t="s">
        <v>629</v>
      </c>
      <c r="V816" s="123"/>
      <c r="W816" s="208"/>
      <c r="X816" s="75"/>
      <c r="Y816" s="75"/>
      <c r="Z816" s="76"/>
      <c r="AA816" s="76"/>
      <c r="AB816" s="209"/>
      <c r="AC816" s="325">
        <f t="shared" si="576"/>
        <v>0</v>
      </c>
      <c r="AD816" s="520"/>
      <c r="AE816" s="520" t="s">
        <v>3</v>
      </c>
      <c r="AF816" s="520" t="s">
        <v>3</v>
      </c>
      <c r="AG816" s="520"/>
      <c r="AH816" s="520" t="s">
        <v>3</v>
      </c>
      <c r="AI816" s="520" t="s">
        <v>3</v>
      </c>
      <c r="AJ816" s="520" t="s">
        <v>3</v>
      </c>
      <c r="AK816" s="161">
        <f t="shared" si="579"/>
        <v>0</v>
      </c>
      <c r="AL816" s="81"/>
      <c r="AM816" s="187"/>
      <c r="AN816" s="719"/>
      <c r="AO816" s="643"/>
      <c r="AP816" s="663"/>
      <c r="AQ816" s="683"/>
      <c r="AT816" s="1"/>
    </row>
    <row r="817" spans="1:46" s="44" customFormat="1" ht="18" customHeight="1">
      <c r="A817" s="1">
        <v>1</v>
      </c>
      <c r="B817" s="309" t="s">
        <v>172</v>
      </c>
      <c r="C817" s="310" t="s">
        <v>242</v>
      </c>
      <c r="D817" s="567"/>
      <c r="E817" s="567" t="s">
        <v>788</v>
      </c>
      <c r="F817" s="445" t="s">
        <v>255</v>
      </c>
      <c r="G817" s="691" t="s">
        <v>1144</v>
      </c>
      <c r="H817" s="221"/>
      <c r="I817" s="73"/>
      <c r="J817" s="73"/>
      <c r="K817" s="73"/>
      <c r="L817" s="73"/>
      <c r="M817" s="73"/>
      <c r="N817" s="73"/>
      <c r="O817" s="73"/>
      <c r="P817" s="73"/>
      <c r="Q817" s="73"/>
      <c r="R817" s="73"/>
      <c r="S817" s="73"/>
      <c r="T817" s="73"/>
      <c r="U817" s="73"/>
      <c r="V817" s="222"/>
      <c r="W817" s="193"/>
      <c r="X817" s="74"/>
      <c r="Y817" s="74"/>
      <c r="Z817" s="74"/>
      <c r="AA817" s="74"/>
      <c r="AB817" s="194"/>
      <c r="AC817" s="323">
        <f t="shared" si="576"/>
        <v>86</v>
      </c>
      <c r="AD817" s="606"/>
      <c r="AE817" s="606"/>
      <c r="AF817" s="606">
        <v>42</v>
      </c>
      <c r="AG817" s="606">
        <v>44</v>
      </c>
      <c r="AH817" s="606"/>
      <c r="AI817" s="607"/>
      <c r="AJ817" s="607"/>
      <c r="AK817" s="166">
        <f t="shared" si="579"/>
        <v>0</v>
      </c>
      <c r="AL817" s="80"/>
      <c r="AM817" s="186"/>
      <c r="AN817" s="725"/>
      <c r="AO817" s="15"/>
      <c r="AP817" s="25"/>
      <c r="AQ817" s="683">
        <v>1</v>
      </c>
      <c r="AT817" s="1"/>
    </row>
    <row r="818" spans="1:46" s="44" customFormat="1" ht="18.600000000000001" customHeight="1">
      <c r="A818" s="1">
        <v>2</v>
      </c>
      <c r="B818" s="337" t="str">
        <f t="shared" ref="B818:B819" si="605">B817</f>
        <v>区西北部</v>
      </c>
      <c r="C818" s="437" t="str">
        <f t="shared" ref="C818:C819" si="606">C817</f>
        <v>練馬区</v>
      </c>
      <c r="D818" s="297"/>
      <c r="E818" s="573"/>
      <c r="F818" s="361" t="s">
        <v>255</v>
      </c>
      <c r="G818" s="690"/>
      <c r="H818" s="109"/>
      <c r="I818" s="82"/>
      <c r="J818" s="82"/>
      <c r="K818" s="82"/>
      <c r="L818" s="82"/>
      <c r="M818" s="82"/>
      <c r="N818" s="82"/>
      <c r="O818" s="82"/>
      <c r="P818" s="82"/>
      <c r="Q818" s="82"/>
      <c r="R818" s="82"/>
      <c r="S818" s="82"/>
      <c r="T818" s="82"/>
      <c r="U818" s="82"/>
      <c r="V818" s="102"/>
      <c r="W818" s="146">
        <f>SUM(X818:AB818)</f>
        <v>86</v>
      </c>
      <c r="X818" s="145">
        <v>42</v>
      </c>
      <c r="Y818" s="145">
        <v>44</v>
      </c>
      <c r="Z818" s="69"/>
      <c r="AA818" s="69"/>
      <c r="AB818" s="207"/>
      <c r="AC818" s="324">
        <f t="shared" si="576"/>
        <v>86</v>
      </c>
      <c r="AD818" s="519"/>
      <c r="AE818" s="519"/>
      <c r="AF818" s="519">
        <v>42</v>
      </c>
      <c r="AG818" s="519">
        <v>44</v>
      </c>
      <c r="AH818" s="519"/>
      <c r="AI818" s="519"/>
      <c r="AJ818" s="601"/>
      <c r="AK818" s="160">
        <f t="shared" si="579"/>
        <v>0</v>
      </c>
      <c r="AL818" s="79" t="s">
        <v>3</v>
      </c>
      <c r="AM818" s="158" t="s">
        <v>3</v>
      </c>
      <c r="AN818" s="718"/>
      <c r="AO818" s="643"/>
      <c r="AP818" s="663"/>
      <c r="AQ818" s="683"/>
      <c r="AT818" s="1"/>
    </row>
    <row r="819" spans="1:46" s="44" customFormat="1" ht="18" customHeight="1" thickBot="1">
      <c r="A819" s="1">
        <v>3</v>
      </c>
      <c r="B819" s="337" t="str">
        <f t="shared" si="605"/>
        <v>区西北部</v>
      </c>
      <c r="C819" s="437" t="str">
        <f t="shared" si="606"/>
        <v>練馬区</v>
      </c>
      <c r="D819" s="305"/>
      <c r="E819" s="632"/>
      <c r="F819" s="337" t="s">
        <v>255</v>
      </c>
      <c r="G819" s="689"/>
      <c r="H819" s="121"/>
      <c r="I819" s="71"/>
      <c r="J819" s="71"/>
      <c r="K819" s="71"/>
      <c r="L819" s="71"/>
      <c r="M819" s="71" t="s">
        <v>629</v>
      </c>
      <c r="N819" s="71"/>
      <c r="O819" s="71"/>
      <c r="P819" s="71"/>
      <c r="Q819" s="71"/>
      <c r="R819" s="71"/>
      <c r="S819" s="71"/>
      <c r="T819" s="71"/>
      <c r="U819" s="71"/>
      <c r="V819" s="123"/>
      <c r="W819" s="208"/>
      <c r="X819" s="75"/>
      <c r="Y819" s="75"/>
      <c r="Z819" s="76"/>
      <c r="AA819" s="76"/>
      <c r="AB819" s="209"/>
      <c r="AC819" s="325">
        <f t="shared" si="576"/>
        <v>90</v>
      </c>
      <c r="AD819" s="520"/>
      <c r="AE819" s="520" t="s">
        <v>3</v>
      </c>
      <c r="AF819" s="520">
        <v>46</v>
      </c>
      <c r="AG819" s="520">
        <v>44</v>
      </c>
      <c r="AH819" s="520" t="s">
        <v>3</v>
      </c>
      <c r="AI819" s="520" t="s">
        <v>3</v>
      </c>
      <c r="AJ819" s="520" t="s">
        <v>3</v>
      </c>
      <c r="AK819" s="161">
        <f t="shared" si="579"/>
        <v>0</v>
      </c>
      <c r="AL819" s="81"/>
      <c r="AM819" s="187"/>
      <c r="AN819" s="719"/>
      <c r="AO819" s="643"/>
      <c r="AP819" s="663"/>
      <c r="AQ819" s="683"/>
      <c r="AT819" s="1"/>
    </row>
    <row r="820" spans="1:46" s="44" customFormat="1" ht="18.600000000000001" customHeight="1">
      <c r="A820" s="1">
        <v>1</v>
      </c>
      <c r="B820" s="309" t="s">
        <v>172</v>
      </c>
      <c r="C820" s="310" t="s">
        <v>242</v>
      </c>
      <c r="D820" s="567"/>
      <c r="E820" s="567" t="s">
        <v>788</v>
      </c>
      <c r="F820" s="445" t="s">
        <v>651</v>
      </c>
      <c r="G820" s="691">
        <v>11301411</v>
      </c>
      <c r="H820" s="221"/>
      <c r="I820" s="73"/>
      <c r="J820" s="73"/>
      <c r="K820" s="73"/>
      <c r="L820" s="73"/>
      <c r="M820" s="73"/>
      <c r="N820" s="73"/>
      <c r="O820" s="73"/>
      <c r="P820" s="73"/>
      <c r="Q820" s="73"/>
      <c r="R820" s="73"/>
      <c r="S820" s="73"/>
      <c r="T820" s="73"/>
      <c r="U820" s="73"/>
      <c r="V820" s="222"/>
      <c r="W820" s="193"/>
      <c r="X820" s="74"/>
      <c r="Y820" s="74"/>
      <c r="Z820" s="74"/>
      <c r="AA820" s="74"/>
      <c r="AB820" s="194"/>
      <c r="AC820" s="323">
        <f t="shared" si="576"/>
        <v>50</v>
      </c>
      <c r="AD820" s="64"/>
      <c r="AE820" s="64"/>
      <c r="AF820" s="64">
        <v>50</v>
      </c>
      <c r="AG820" s="64"/>
      <c r="AH820" s="64"/>
      <c r="AI820" s="80"/>
      <c r="AJ820" s="80"/>
      <c r="AK820" s="166">
        <f t="shared" si="579"/>
        <v>0</v>
      </c>
      <c r="AL820" s="80"/>
      <c r="AM820" s="186"/>
      <c r="AN820" s="725"/>
      <c r="AO820" s="15"/>
      <c r="AP820" s="25"/>
      <c r="AQ820" s="683"/>
      <c r="AT820" s="1"/>
    </row>
    <row r="821" spans="1:46" s="44" customFormat="1" ht="18" customHeight="1">
      <c r="A821" s="1">
        <v>2</v>
      </c>
      <c r="B821" s="337" t="str">
        <f t="shared" ref="B821:B822" si="607">B820</f>
        <v>区西北部</v>
      </c>
      <c r="C821" s="437" t="str">
        <f t="shared" ref="C821:C822" si="608">C820</f>
        <v>練馬区</v>
      </c>
      <c r="D821" s="297"/>
      <c r="E821" s="573"/>
      <c r="F821" s="361" t="s">
        <v>651</v>
      </c>
      <c r="G821" s="690"/>
      <c r="H821" s="109"/>
      <c r="I821" s="82"/>
      <c r="J821" s="82"/>
      <c r="K821" s="82"/>
      <c r="L821" s="82"/>
      <c r="M821" s="82"/>
      <c r="N821" s="82"/>
      <c r="O821" s="82"/>
      <c r="P821" s="82"/>
      <c r="Q821" s="82"/>
      <c r="R821" s="82"/>
      <c r="S821" s="82"/>
      <c r="T821" s="82"/>
      <c r="U821" s="82"/>
      <c r="V821" s="102"/>
      <c r="W821" s="146">
        <f>SUM(X821:AB821)</f>
        <v>100</v>
      </c>
      <c r="X821" s="145"/>
      <c r="Y821" s="145">
        <v>100</v>
      </c>
      <c r="Z821" s="69"/>
      <c r="AA821" s="69"/>
      <c r="AB821" s="207"/>
      <c r="AC821" s="324">
        <f t="shared" si="576"/>
        <v>100</v>
      </c>
      <c r="AD821" s="519"/>
      <c r="AE821" s="519"/>
      <c r="AF821" s="519">
        <v>100</v>
      </c>
      <c r="AG821" s="519"/>
      <c r="AH821" s="519"/>
      <c r="AI821" s="519"/>
      <c r="AJ821" s="601"/>
      <c r="AK821" s="160">
        <f t="shared" si="579"/>
        <v>0</v>
      </c>
      <c r="AL821" s="79" t="s">
        <v>3</v>
      </c>
      <c r="AM821" s="158" t="s">
        <v>3</v>
      </c>
      <c r="AN821" s="718"/>
      <c r="AO821" s="643"/>
      <c r="AP821" s="663"/>
      <c r="AQ821" s="683"/>
      <c r="AT821" s="1"/>
    </row>
    <row r="822" spans="1:46" s="44" customFormat="1" ht="18.600000000000001" customHeight="1" thickBot="1">
      <c r="A822" s="1">
        <v>3</v>
      </c>
      <c r="B822" s="337" t="str">
        <f t="shared" si="607"/>
        <v>区西北部</v>
      </c>
      <c r="C822" s="437" t="str">
        <f t="shared" si="608"/>
        <v>練馬区</v>
      </c>
      <c r="D822" s="305"/>
      <c r="E822" s="632"/>
      <c r="F822" s="337" t="s">
        <v>651</v>
      </c>
      <c r="G822" s="689"/>
      <c r="H822" s="121"/>
      <c r="I822" s="71"/>
      <c r="J822" s="71"/>
      <c r="K822" s="71"/>
      <c r="L822" s="71"/>
      <c r="M822" s="71"/>
      <c r="N822" s="71"/>
      <c r="O822" s="71"/>
      <c r="P822" s="71"/>
      <c r="Q822" s="71"/>
      <c r="R822" s="71"/>
      <c r="S822" s="71"/>
      <c r="T822" s="71"/>
      <c r="U822" s="71"/>
      <c r="V822" s="123"/>
      <c r="W822" s="208"/>
      <c r="X822" s="75"/>
      <c r="Y822" s="75"/>
      <c r="Z822" s="76"/>
      <c r="AA822" s="76"/>
      <c r="AB822" s="209"/>
      <c r="AC822" s="325">
        <f t="shared" si="576"/>
        <v>100</v>
      </c>
      <c r="AD822" s="520"/>
      <c r="AE822" s="520" t="s">
        <v>3</v>
      </c>
      <c r="AF822" s="520">
        <v>100</v>
      </c>
      <c r="AG822" s="520" t="s">
        <v>3</v>
      </c>
      <c r="AH822" s="520" t="s">
        <v>3</v>
      </c>
      <c r="AI822" s="520" t="s">
        <v>3</v>
      </c>
      <c r="AJ822" s="520" t="s">
        <v>3</v>
      </c>
      <c r="AK822" s="161">
        <f t="shared" si="579"/>
        <v>0</v>
      </c>
      <c r="AL822" s="81"/>
      <c r="AM822" s="187"/>
      <c r="AN822" s="719"/>
      <c r="AO822" s="643"/>
      <c r="AP822" s="663"/>
      <c r="AQ822" s="683"/>
      <c r="AT822" s="1"/>
    </row>
    <row r="823" spans="1:46" s="44" customFormat="1" ht="18.600000000000001" customHeight="1">
      <c r="A823" s="1">
        <v>1</v>
      </c>
      <c r="B823" s="331" t="s">
        <v>172</v>
      </c>
      <c r="C823" s="333"/>
      <c r="D823" s="333"/>
      <c r="E823" s="333"/>
      <c r="F823" s="371"/>
      <c r="G823" s="700"/>
      <c r="H823" s="266"/>
      <c r="I823" s="268"/>
      <c r="J823" s="235"/>
      <c r="K823" s="235"/>
      <c r="L823" s="235"/>
      <c r="M823" s="271"/>
      <c r="N823" s="235"/>
      <c r="O823" s="235"/>
      <c r="P823" s="235"/>
      <c r="Q823" s="235"/>
      <c r="R823" s="268"/>
      <c r="S823" s="268"/>
      <c r="T823" s="235"/>
      <c r="U823" s="270"/>
      <c r="V823" s="285"/>
      <c r="W823" s="354"/>
      <c r="X823" s="355"/>
      <c r="Y823" s="355"/>
      <c r="Z823" s="360"/>
      <c r="AA823" s="358"/>
      <c r="AB823" s="359"/>
      <c r="AC823" s="312">
        <f t="shared" si="576"/>
        <v>12851</v>
      </c>
      <c r="AD823" s="277">
        <f t="shared" ref="AD823:AI823" si="609">SUMIF($A$559:$A$822,1,AD$559:AD$822)</f>
        <v>1946</v>
      </c>
      <c r="AE823" s="277">
        <f t="shared" si="609"/>
        <v>6133</v>
      </c>
      <c r="AF823" s="277">
        <f t="shared" si="609"/>
        <v>1885</v>
      </c>
      <c r="AG823" s="277">
        <f t="shared" si="609"/>
        <v>2865</v>
      </c>
      <c r="AH823" s="277">
        <f t="shared" si="609"/>
        <v>22</v>
      </c>
      <c r="AI823" s="277">
        <f t="shared" si="609"/>
        <v>0</v>
      </c>
      <c r="AJ823" s="278"/>
      <c r="AK823" s="281">
        <f t="shared" si="579"/>
        <v>0</v>
      </c>
      <c r="AL823" s="277"/>
      <c r="AM823" s="405"/>
      <c r="AN823" s="714"/>
      <c r="AO823" s="643"/>
      <c r="AP823" s="527"/>
      <c r="AQ823" s="683"/>
      <c r="AT823" s="1"/>
    </row>
    <row r="824" spans="1:46" s="44" customFormat="1" ht="18.600000000000001" customHeight="1">
      <c r="A824" s="1">
        <v>2</v>
      </c>
      <c r="B824" s="346"/>
      <c r="C824" s="439"/>
      <c r="D824" s="300"/>
      <c r="E824" s="300"/>
      <c r="F824" s="365"/>
      <c r="G824" s="701"/>
      <c r="H824" s="267">
        <f t="shared" ref="H824:V824" si="610">COUNTA(H559:H822)/2</f>
        <v>15</v>
      </c>
      <c r="I824" s="269">
        <f t="shared" si="610"/>
        <v>2</v>
      </c>
      <c r="J824" s="270">
        <f t="shared" si="610"/>
        <v>5.5</v>
      </c>
      <c r="K824" s="270">
        <f t="shared" si="610"/>
        <v>3</v>
      </c>
      <c r="L824" s="270">
        <f t="shared" si="610"/>
        <v>28.5</v>
      </c>
      <c r="M824" s="269">
        <f t="shared" si="610"/>
        <v>51.5</v>
      </c>
      <c r="N824" s="270">
        <f t="shared" si="610"/>
        <v>35</v>
      </c>
      <c r="O824" s="270">
        <f t="shared" si="610"/>
        <v>2</v>
      </c>
      <c r="P824" s="270">
        <f t="shared" si="610"/>
        <v>7</v>
      </c>
      <c r="Q824" s="270">
        <f t="shared" si="610"/>
        <v>6</v>
      </c>
      <c r="R824" s="269">
        <f t="shared" si="610"/>
        <v>5.5</v>
      </c>
      <c r="S824" s="269">
        <f t="shared" si="610"/>
        <v>20.5</v>
      </c>
      <c r="T824" s="270">
        <f t="shared" si="610"/>
        <v>9</v>
      </c>
      <c r="U824" s="270">
        <f t="shared" si="610"/>
        <v>23.5</v>
      </c>
      <c r="V824" s="272">
        <f t="shared" si="610"/>
        <v>5.5</v>
      </c>
      <c r="W824" s="353">
        <f>SUM(X824:AB824)</f>
        <v>16356</v>
      </c>
      <c r="X824" s="343">
        <f>SUM(X559:X822)</f>
        <v>10043</v>
      </c>
      <c r="Y824" s="343">
        <f>SUM(Y559:Y822)</f>
        <v>3974</v>
      </c>
      <c r="Z824" s="344">
        <f>SUM(Z559:Z822)</f>
        <v>2307</v>
      </c>
      <c r="AA824" s="344">
        <f>SUM(AA559:AA822)</f>
        <v>12</v>
      </c>
      <c r="AB824" s="345">
        <f>SUM(AB559:AB822)</f>
        <v>20</v>
      </c>
      <c r="AC824" s="312">
        <f t="shared" si="576"/>
        <v>13193</v>
      </c>
      <c r="AD824" s="279">
        <f t="shared" ref="AD824:AI824" si="611">SUMIF($A$559:$A$822,2,AD$559:AD$822)</f>
        <v>1983</v>
      </c>
      <c r="AE824" s="279">
        <f t="shared" si="611"/>
        <v>6041</v>
      </c>
      <c r="AF824" s="279">
        <f t="shared" si="611"/>
        <v>2297</v>
      </c>
      <c r="AG824" s="279">
        <f t="shared" si="611"/>
        <v>2833</v>
      </c>
      <c r="AH824" s="279">
        <f t="shared" si="611"/>
        <v>39</v>
      </c>
      <c r="AI824" s="279">
        <f t="shared" si="611"/>
        <v>0</v>
      </c>
      <c r="AJ824" s="280"/>
      <c r="AK824" s="281">
        <f t="shared" si="579"/>
        <v>2025</v>
      </c>
      <c r="AL824" s="279">
        <f>SUMIF($A$555:$A$822,2,AL$555:AL$822)</f>
        <v>1182</v>
      </c>
      <c r="AM824" s="403">
        <f>SUMIF($A$555:$A$822,2,AM$555:AM$822)</f>
        <v>843</v>
      </c>
      <c r="AN824" s="715"/>
      <c r="AO824" s="650"/>
      <c r="AP824" s="663"/>
      <c r="AQ824" s="683"/>
      <c r="AT824" s="1"/>
    </row>
    <row r="825" spans="1:46" s="44" customFormat="1" ht="18" customHeight="1" thickBot="1">
      <c r="A825" s="1">
        <v>3</v>
      </c>
      <c r="B825" s="347" t="s">
        <v>851</v>
      </c>
      <c r="C825" s="439"/>
      <c r="D825" s="633"/>
      <c r="E825" s="633"/>
      <c r="F825" s="336"/>
      <c r="G825" s="702"/>
      <c r="H825" s="236"/>
      <c r="I825" s="237"/>
      <c r="J825" s="237"/>
      <c r="K825" s="237"/>
      <c r="L825" s="237"/>
      <c r="M825" s="238"/>
      <c r="N825" s="237"/>
      <c r="O825" s="237"/>
      <c r="P825" s="237"/>
      <c r="Q825" s="237"/>
      <c r="R825" s="237"/>
      <c r="S825" s="237"/>
      <c r="T825" s="237"/>
      <c r="U825" s="237"/>
      <c r="V825" s="239"/>
      <c r="W825" s="349"/>
      <c r="X825" s="350"/>
      <c r="Y825" s="350"/>
      <c r="Z825" s="356"/>
      <c r="AA825" s="356"/>
      <c r="AB825" s="357"/>
      <c r="AC825" s="313">
        <f t="shared" si="576"/>
        <v>13306</v>
      </c>
      <c r="AD825" s="282">
        <f t="shared" ref="AD825:AJ825" si="612">SUMIF($A$559:$A$822,3,AD$559:AD$822)</f>
        <v>2124</v>
      </c>
      <c r="AE825" s="282">
        <f t="shared" si="612"/>
        <v>5891</v>
      </c>
      <c r="AF825" s="282">
        <f t="shared" si="612"/>
        <v>2350</v>
      </c>
      <c r="AG825" s="282">
        <f t="shared" si="612"/>
        <v>2680</v>
      </c>
      <c r="AH825" s="282">
        <f t="shared" si="612"/>
        <v>88</v>
      </c>
      <c r="AI825" s="282">
        <f t="shared" si="612"/>
        <v>33</v>
      </c>
      <c r="AJ825" s="282">
        <f t="shared" si="612"/>
        <v>140</v>
      </c>
      <c r="AK825" s="283">
        <f t="shared" si="579"/>
        <v>0</v>
      </c>
      <c r="AL825" s="284"/>
      <c r="AM825" s="404"/>
      <c r="AN825" s="716"/>
      <c r="AO825" s="644"/>
      <c r="AP825" s="663"/>
      <c r="AQ825" s="683"/>
      <c r="AT825" s="1"/>
    </row>
    <row r="826" spans="1:46" s="44" customFormat="1" ht="18.600000000000001" customHeight="1">
      <c r="A826" s="1">
        <v>1</v>
      </c>
      <c r="B826" s="309" t="s">
        <v>257</v>
      </c>
      <c r="C826" s="310" t="s">
        <v>258</v>
      </c>
      <c r="D826" s="567"/>
      <c r="E826" s="567" t="s">
        <v>1045</v>
      </c>
      <c r="F826" s="445" t="s">
        <v>256</v>
      </c>
      <c r="G826" s="691" t="s">
        <v>1140</v>
      </c>
      <c r="H826" s="221"/>
      <c r="I826" s="73"/>
      <c r="J826" s="73"/>
      <c r="K826" s="73"/>
      <c r="L826" s="73"/>
      <c r="M826" s="73"/>
      <c r="N826" s="73"/>
      <c r="O826" s="73"/>
      <c r="P826" s="73"/>
      <c r="Q826" s="73"/>
      <c r="R826" s="73"/>
      <c r="S826" s="73"/>
      <c r="T826" s="73"/>
      <c r="U826" s="73"/>
      <c r="V826" s="222"/>
      <c r="W826" s="193"/>
      <c r="X826" s="74"/>
      <c r="Y826" s="74"/>
      <c r="Z826" s="74"/>
      <c r="AA826" s="74"/>
      <c r="AB826" s="194"/>
      <c r="AC826" s="323">
        <f t="shared" si="576"/>
        <v>141</v>
      </c>
      <c r="AD826" s="606"/>
      <c r="AE826" s="606"/>
      <c r="AF826" s="606"/>
      <c r="AG826" s="606">
        <v>141</v>
      </c>
      <c r="AH826" s="606"/>
      <c r="AI826" s="607"/>
      <c r="AJ826" s="607"/>
      <c r="AK826" s="166">
        <f t="shared" si="579"/>
        <v>0</v>
      </c>
      <c r="AL826" s="80"/>
      <c r="AM826" s="186"/>
      <c r="AN826" s="725"/>
      <c r="AO826" s="15"/>
      <c r="AP826" s="25"/>
      <c r="AQ826" s="683">
        <v>1</v>
      </c>
      <c r="AT826" s="1"/>
    </row>
    <row r="827" spans="1:46" s="44" customFormat="1" ht="18" customHeight="1">
      <c r="A827" s="1">
        <v>2</v>
      </c>
      <c r="B827" s="337" t="str">
        <f>B826</f>
        <v>区東北部</v>
      </c>
      <c r="C827" s="437" t="str">
        <f t="shared" ref="C827:C828" si="613">C826</f>
        <v>荒川区</v>
      </c>
      <c r="D827" s="297"/>
      <c r="E827" s="573"/>
      <c r="F827" s="361" t="s">
        <v>256</v>
      </c>
      <c r="G827" s="690"/>
      <c r="H827" s="109"/>
      <c r="I827" s="82"/>
      <c r="J827" s="82"/>
      <c r="K827" s="82"/>
      <c r="L827" s="82"/>
      <c r="M827" s="82"/>
      <c r="N827" s="82"/>
      <c r="O827" s="82"/>
      <c r="P827" s="82"/>
      <c r="Q827" s="82"/>
      <c r="R827" s="82"/>
      <c r="S827" s="82"/>
      <c r="T827" s="82"/>
      <c r="U827" s="82"/>
      <c r="V827" s="102"/>
      <c r="W827" s="146">
        <f>SUM(X827:AB827)</f>
        <v>141</v>
      </c>
      <c r="X827" s="145">
        <v>99</v>
      </c>
      <c r="Y827" s="145">
        <v>42</v>
      </c>
      <c r="Z827" s="69"/>
      <c r="AA827" s="69"/>
      <c r="AB827" s="207"/>
      <c r="AC827" s="324">
        <f t="shared" si="576"/>
        <v>141</v>
      </c>
      <c r="AD827" s="519"/>
      <c r="AE827" s="519"/>
      <c r="AF827" s="519"/>
      <c r="AG827" s="519">
        <v>141</v>
      </c>
      <c r="AH827" s="519"/>
      <c r="AI827" s="519"/>
      <c r="AJ827" s="601"/>
      <c r="AK827" s="160">
        <f t="shared" si="579"/>
        <v>0</v>
      </c>
      <c r="AL827" s="79" t="s">
        <v>3</v>
      </c>
      <c r="AM827" s="158" t="s">
        <v>3</v>
      </c>
      <c r="AN827" s="718"/>
      <c r="AO827" s="643"/>
      <c r="AP827" s="663"/>
      <c r="AQ827" s="683"/>
      <c r="AT827" s="1"/>
    </row>
    <row r="828" spans="1:46" s="44" customFormat="1" ht="18.600000000000001" customHeight="1" thickBot="1">
      <c r="A828" s="1">
        <v>3</v>
      </c>
      <c r="B828" s="337" t="str">
        <f>B827</f>
        <v>区東北部</v>
      </c>
      <c r="C828" s="437" t="str">
        <f t="shared" si="613"/>
        <v>荒川区</v>
      </c>
      <c r="D828" s="305"/>
      <c r="E828" s="632"/>
      <c r="F828" s="337" t="s">
        <v>256</v>
      </c>
      <c r="G828" s="689"/>
      <c r="H828" s="121"/>
      <c r="I828" s="71"/>
      <c r="J828" s="71"/>
      <c r="K828" s="71"/>
      <c r="L828" s="71"/>
      <c r="M828" s="71"/>
      <c r="N828" s="71"/>
      <c r="O828" s="71"/>
      <c r="P828" s="71"/>
      <c r="Q828" s="71"/>
      <c r="R828" s="71"/>
      <c r="S828" s="71"/>
      <c r="T828" s="71"/>
      <c r="U828" s="71"/>
      <c r="V828" s="123"/>
      <c r="W828" s="208"/>
      <c r="X828" s="75"/>
      <c r="Y828" s="75"/>
      <c r="Z828" s="76"/>
      <c r="AA828" s="76"/>
      <c r="AB828" s="209"/>
      <c r="AC828" s="325">
        <f t="shared" si="576"/>
        <v>141</v>
      </c>
      <c r="AD828" s="520"/>
      <c r="AE828" s="520" t="s">
        <v>3</v>
      </c>
      <c r="AF828" s="520" t="s">
        <v>3</v>
      </c>
      <c r="AG828" s="520">
        <v>141</v>
      </c>
      <c r="AH828" s="520" t="s">
        <v>3</v>
      </c>
      <c r="AI828" s="520" t="s">
        <v>3</v>
      </c>
      <c r="AJ828" s="520" t="s">
        <v>3</v>
      </c>
      <c r="AK828" s="161">
        <f t="shared" si="579"/>
        <v>0</v>
      </c>
      <c r="AL828" s="81"/>
      <c r="AM828" s="187"/>
      <c r="AN828" s="719"/>
      <c r="AO828" s="643"/>
      <c r="AP828" s="663"/>
      <c r="AQ828" s="683"/>
      <c r="AT828" s="1"/>
    </row>
    <row r="829" spans="1:46" s="44" customFormat="1" ht="18" customHeight="1">
      <c r="A829" s="1">
        <v>1</v>
      </c>
      <c r="B829" s="309" t="s">
        <v>257</v>
      </c>
      <c r="C829" s="310" t="s">
        <v>258</v>
      </c>
      <c r="D829" s="567"/>
      <c r="E829" s="567" t="s">
        <v>788</v>
      </c>
      <c r="F829" s="445" t="s">
        <v>259</v>
      </c>
      <c r="G829" s="691">
        <v>11304008</v>
      </c>
      <c r="H829" s="221"/>
      <c r="I829" s="73"/>
      <c r="J829" s="73"/>
      <c r="K829" s="73"/>
      <c r="L829" s="73"/>
      <c r="M829" s="73"/>
      <c r="N829" s="73"/>
      <c r="O829" s="73"/>
      <c r="P829" s="73"/>
      <c r="Q829" s="73"/>
      <c r="R829" s="73"/>
      <c r="S829" s="73"/>
      <c r="T829" s="73"/>
      <c r="U829" s="73"/>
      <c r="V829" s="222"/>
      <c r="W829" s="193"/>
      <c r="X829" s="74"/>
      <c r="Y829" s="74"/>
      <c r="Z829" s="74"/>
      <c r="AA829" s="74"/>
      <c r="AB829" s="194"/>
      <c r="AC829" s="323">
        <f t="shared" si="576"/>
        <v>88</v>
      </c>
      <c r="AD829" s="64"/>
      <c r="AE829" s="64">
        <v>51</v>
      </c>
      <c r="AF829" s="64"/>
      <c r="AG829" s="64">
        <v>37</v>
      </c>
      <c r="AH829" s="64"/>
      <c r="AI829" s="80"/>
      <c r="AJ829" s="80"/>
      <c r="AK829" s="166">
        <f t="shared" si="579"/>
        <v>0</v>
      </c>
      <c r="AL829" s="80"/>
      <c r="AM829" s="186"/>
      <c r="AN829" s="725"/>
      <c r="AO829" s="15"/>
      <c r="AP829" s="25"/>
      <c r="AQ829" s="683"/>
      <c r="AT829" s="1"/>
    </row>
    <row r="830" spans="1:46" s="44" customFormat="1" ht="18.600000000000001" customHeight="1">
      <c r="A830" s="1">
        <v>2</v>
      </c>
      <c r="B830" s="337" t="str">
        <f t="shared" ref="B830:B831" si="614">B829</f>
        <v>区東北部</v>
      </c>
      <c r="C830" s="437" t="str">
        <f t="shared" ref="C830:C831" si="615">C829</f>
        <v>荒川区</v>
      </c>
      <c r="D830" s="297"/>
      <c r="E830" s="573"/>
      <c r="F830" s="361" t="s">
        <v>259</v>
      </c>
      <c r="G830" s="690"/>
      <c r="H830" s="109"/>
      <c r="I830" s="82"/>
      <c r="J830" s="82"/>
      <c r="K830" s="82"/>
      <c r="L830" s="82" t="s">
        <v>629</v>
      </c>
      <c r="M830" s="82" t="s">
        <v>629</v>
      </c>
      <c r="N830" s="82" t="s">
        <v>630</v>
      </c>
      <c r="O830" s="82"/>
      <c r="P830" s="82"/>
      <c r="Q830" s="82"/>
      <c r="R830" s="82"/>
      <c r="S830" s="82" t="s">
        <v>629</v>
      </c>
      <c r="T830" s="82"/>
      <c r="U830" s="82" t="s">
        <v>629</v>
      </c>
      <c r="V830" s="102"/>
      <c r="W830" s="146">
        <f>SUM(X830:AB830)</f>
        <v>99</v>
      </c>
      <c r="X830" s="145">
        <v>99</v>
      </c>
      <c r="Y830" s="145"/>
      <c r="Z830" s="69"/>
      <c r="AA830" s="69"/>
      <c r="AB830" s="207"/>
      <c r="AC830" s="324">
        <f t="shared" si="576"/>
        <v>99</v>
      </c>
      <c r="AD830" s="519"/>
      <c r="AE830" s="519">
        <v>47</v>
      </c>
      <c r="AF830" s="519">
        <v>52</v>
      </c>
      <c r="AG830" s="519"/>
      <c r="AH830" s="519"/>
      <c r="AI830" s="519"/>
      <c r="AJ830" s="601"/>
      <c r="AK830" s="160">
        <f t="shared" si="579"/>
        <v>12</v>
      </c>
      <c r="AL830" s="79">
        <v>12</v>
      </c>
      <c r="AM830" s="158" t="s">
        <v>3</v>
      </c>
      <c r="AN830" s="718"/>
      <c r="AO830" s="643"/>
      <c r="AP830" s="663"/>
      <c r="AQ830" s="683"/>
      <c r="AT830" s="1"/>
    </row>
    <row r="831" spans="1:46" s="44" customFormat="1" ht="18" customHeight="1" thickBot="1">
      <c r="A831" s="1">
        <v>3</v>
      </c>
      <c r="B831" s="337" t="str">
        <f t="shared" si="614"/>
        <v>区東北部</v>
      </c>
      <c r="C831" s="437" t="str">
        <f t="shared" si="615"/>
        <v>荒川区</v>
      </c>
      <c r="D831" s="305"/>
      <c r="E831" s="632"/>
      <c r="F831" s="337" t="s">
        <v>259</v>
      </c>
      <c r="G831" s="689"/>
      <c r="H831" s="121"/>
      <c r="I831" s="71"/>
      <c r="J831" s="71"/>
      <c r="K831" s="71"/>
      <c r="L831" s="37" t="s">
        <v>629</v>
      </c>
      <c r="M831" s="37" t="s">
        <v>629</v>
      </c>
      <c r="N831" s="37" t="s">
        <v>630</v>
      </c>
      <c r="O831" s="37"/>
      <c r="P831" s="37"/>
      <c r="Q831" s="37"/>
      <c r="R831" s="37"/>
      <c r="S831" s="37" t="s">
        <v>629</v>
      </c>
      <c r="T831" s="37"/>
      <c r="U831" s="37" t="s">
        <v>629</v>
      </c>
      <c r="V831" s="123"/>
      <c r="W831" s="208"/>
      <c r="X831" s="75"/>
      <c r="Y831" s="75"/>
      <c r="Z831" s="76"/>
      <c r="AA831" s="76"/>
      <c r="AB831" s="209"/>
      <c r="AC831" s="325">
        <f t="shared" si="576"/>
        <v>99</v>
      </c>
      <c r="AD831" s="520"/>
      <c r="AE831" s="520">
        <v>47</v>
      </c>
      <c r="AF831" s="520">
        <v>52</v>
      </c>
      <c r="AG831" s="520"/>
      <c r="AH831" s="520" t="s">
        <v>3</v>
      </c>
      <c r="AI831" s="520" t="s">
        <v>3</v>
      </c>
      <c r="AJ831" s="520" t="s">
        <v>3</v>
      </c>
      <c r="AK831" s="161">
        <f t="shared" si="579"/>
        <v>0</v>
      </c>
      <c r="AL831" s="81"/>
      <c r="AM831" s="187"/>
      <c r="AN831" s="719"/>
      <c r="AO831" s="643"/>
      <c r="AP831" s="663"/>
      <c r="AQ831" s="683"/>
      <c r="AT831" s="1"/>
    </row>
    <row r="832" spans="1:46" s="44" customFormat="1" ht="18.600000000000001" customHeight="1">
      <c r="A832" s="1">
        <v>1</v>
      </c>
      <c r="B832" s="309" t="s">
        <v>257</v>
      </c>
      <c r="C832" s="310" t="s">
        <v>258</v>
      </c>
      <c r="D832" s="567"/>
      <c r="E832" s="567"/>
      <c r="F832" s="368" t="s">
        <v>260</v>
      </c>
      <c r="G832" s="691"/>
      <c r="H832" s="221"/>
      <c r="I832" s="73"/>
      <c r="J832" s="73"/>
      <c r="K832" s="73"/>
      <c r="L832" s="73"/>
      <c r="M832" s="73"/>
      <c r="N832" s="73"/>
      <c r="O832" s="73"/>
      <c r="P832" s="73"/>
      <c r="Q832" s="73"/>
      <c r="R832" s="73"/>
      <c r="S832" s="73"/>
      <c r="T832" s="73"/>
      <c r="U832" s="73"/>
      <c r="V832" s="222"/>
      <c r="W832" s="193"/>
      <c r="X832" s="74"/>
      <c r="Y832" s="74"/>
      <c r="Z832" s="74"/>
      <c r="AA832" s="74"/>
      <c r="AB832" s="194"/>
      <c r="AC832" s="323">
        <f t="shared" si="576"/>
        <v>0</v>
      </c>
      <c r="AD832" s="606"/>
      <c r="AE832" s="606"/>
      <c r="AF832" s="606"/>
      <c r="AG832" s="606"/>
      <c r="AH832" s="606"/>
      <c r="AI832" s="607"/>
      <c r="AJ832" s="607"/>
      <c r="AK832" s="166">
        <f t="shared" si="579"/>
        <v>0</v>
      </c>
      <c r="AL832" s="80"/>
      <c r="AM832" s="186"/>
      <c r="AN832" s="725"/>
      <c r="AO832" s="15"/>
      <c r="AP832" s="25"/>
      <c r="AQ832" s="683"/>
      <c r="AT832" s="1"/>
    </row>
    <row r="833" spans="1:46" s="44" customFormat="1" ht="18" customHeight="1">
      <c r="A833" s="1">
        <v>2</v>
      </c>
      <c r="B833" s="337" t="str">
        <f t="shared" ref="B833:B834" si="616">B832</f>
        <v>区東北部</v>
      </c>
      <c r="C833" s="437" t="str">
        <f t="shared" ref="C833:C834" si="617">C832</f>
        <v>荒川区</v>
      </c>
      <c r="D833" s="297"/>
      <c r="E833" s="573"/>
      <c r="F833" s="361" t="s">
        <v>260</v>
      </c>
      <c r="G833" s="690"/>
      <c r="H833" s="109"/>
      <c r="I833" s="82"/>
      <c r="J833" s="82"/>
      <c r="K833" s="82"/>
      <c r="L833" s="82"/>
      <c r="M833" s="82"/>
      <c r="N833" s="82"/>
      <c r="O833" s="82"/>
      <c r="P833" s="82"/>
      <c r="Q833" s="82"/>
      <c r="R833" s="82"/>
      <c r="S833" s="82"/>
      <c r="T833" s="82"/>
      <c r="U833" s="82"/>
      <c r="V833" s="102"/>
      <c r="W833" s="146">
        <f>SUM(X833:AB833)</f>
        <v>43</v>
      </c>
      <c r="X833" s="145">
        <v>31</v>
      </c>
      <c r="Y833" s="145">
        <v>12</v>
      </c>
      <c r="Z833" s="69"/>
      <c r="AA833" s="69"/>
      <c r="AB833" s="207"/>
      <c r="AC833" s="324">
        <f t="shared" si="576"/>
        <v>0</v>
      </c>
      <c r="AD833" s="519"/>
      <c r="AE833" s="519"/>
      <c r="AF833" s="519"/>
      <c r="AG833" s="519"/>
      <c r="AH833" s="519"/>
      <c r="AI833" s="519"/>
      <c r="AJ833" s="601"/>
      <c r="AK833" s="160">
        <f t="shared" si="579"/>
        <v>0</v>
      </c>
      <c r="AL833" s="79" t="s">
        <v>3</v>
      </c>
      <c r="AM833" s="158" t="s">
        <v>3</v>
      </c>
      <c r="AN833" s="718"/>
      <c r="AO833" s="643"/>
      <c r="AP833" s="663"/>
      <c r="AQ833" s="683"/>
      <c r="AT833" s="1"/>
    </row>
    <row r="834" spans="1:46" s="44" customFormat="1" ht="18.600000000000001" customHeight="1" thickBot="1">
      <c r="A834" s="1">
        <v>3</v>
      </c>
      <c r="B834" s="337" t="str">
        <f t="shared" si="616"/>
        <v>区東北部</v>
      </c>
      <c r="C834" s="437" t="str">
        <f t="shared" si="617"/>
        <v>荒川区</v>
      </c>
      <c r="D834" s="305"/>
      <c r="E834" s="632"/>
      <c r="F834" s="337" t="s">
        <v>260</v>
      </c>
      <c r="G834" s="689"/>
      <c r="H834" s="121"/>
      <c r="I834" s="71"/>
      <c r="J834" s="71"/>
      <c r="K834" s="71"/>
      <c r="L834" s="71"/>
      <c r="M834" s="71"/>
      <c r="N834" s="71"/>
      <c r="O834" s="71"/>
      <c r="P834" s="71"/>
      <c r="Q834" s="71"/>
      <c r="R834" s="71"/>
      <c r="S834" s="71"/>
      <c r="T834" s="71"/>
      <c r="U834" s="71"/>
      <c r="V834" s="123"/>
      <c r="W834" s="208"/>
      <c r="X834" s="75"/>
      <c r="Y834" s="75"/>
      <c r="Z834" s="76"/>
      <c r="AA834" s="76"/>
      <c r="AB834" s="209"/>
      <c r="AC834" s="325">
        <f t="shared" si="576"/>
        <v>0</v>
      </c>
      <c r="AD834" s="520"/>
      <c r="AE834" s="520" t="s">
        <v>3</v>
      </c>
      <c r="AF834" s="520" t="s">
        <v>3</v>
      </c>
      <c r="AG834" s="520"/>
      <c r="AH834" s="520" t="s">
        <v>3</v>
      </c>
      <c r="AI834" s="520" t="s">
        <v>3</v>
      </c>
      <c r="AJ834" s="520" t="s">
        <v>3</v>
      </c>
      <c r="AK834" s="161">
        <f t="shared" si="579"/>
        <v>0</v>
      </c>
      <c r="AL834" s="81"/>
      <c r="AM834" s="187"/>
      <c r="AN834" s="719"/>
      <c r="AO834" s="643"/>
      <c r="AP834" s="663"/>
      <c r="AQ834" s="683"/>
      <c r="AT834" s="1"/>
    </row>
    <row r="835" spans="1:46" s="44" customFormat="1" ht="18" customHeight="1">
      <c r="A835" s="1">
        <v>1</v>
      </c>
      <c r="B835" s="309" t="s">
        <v>257</v>
      </c>
      <c r="C835" s="310" t="s">
        <v>258</v>
      </c>
      <c r="D835" s="567"/>
      <c r="E835" s="567" t="s">
        <v>790</v>
      </c>
      <c r="F835" s="445" t="s">
        <v>261</v>
      </c>
      <c r="G835" s="691" t="s">
        <v>881</v>
      </c>
      <c r="H835" s="221"/>
      <c r="I835" s="73"/>
      <c r="J835" s="73"/>
      <c r="K835" s="73"/>
      <c r="L835" s="73"/>
      <c r="M835" s="73"/>
      <c r="N835" s="73"/>
      <c r="O835" s="73"/>
      <c r="P835" s="73"/>
      <c r="Q835" s="73"/>
      <c r="R835" s="73"/>
      <c r="S835" s="73"/>
      <c r="T835" s="73"/>
      <c r="U835" s="73"/>
      <c r="V835" s="222"/>
      <c r="W835" s="193"/>
      <c r="X835" s="74"/>
      <c r="Y835" s="74"/>
      <c r="Z835" s="74"/>
      <c r="AA835" s="74"/>
      <c r="AB835" s="194"/>
      <c r="AC835" s="323">
        <f t="shared" si="576"/>
        <v>81</v>
      </c>
      <c r="AD835" s="64"/>
      <c r="AE835" s="64"/>
      <c r="AF835" s="64"/>
      <c r="AG835" s="64">
        <v>81</v>
      </c>
      <c r="AH835" s="64"/>
      <c r="AI835" s="80"/>
      <c r="AJ835" s="80"/>
      <c r="AK835" s="166">
        <f t="shared" si="579"/>
        <v>0</v>
      </c>
      <c r="AL835" s="80"/>
      <c r="AM835" s="186"/>
      <c r="AN835" s="725"/>
      <c r="AO835" s="15"/>
      <c r="AP835" s="25"/>
      <c r="AQ835" s="683"/>
      <c r="AT835" s="1"/>
    </row>
    <row r="836" spans="1:46" s="44" customFormat="1" ht="18.600000000000001" customHeight="1">
      <c r="A836" s="1">
        <v>2</v>
      </c>
      <c r="B836" s="337" t="str">
        <f t="shared" ref="B836:B837" si="618">B835</f>
        <v>区東北部</v>
      </c>
      <c r="C836" s="437" t="str">
        <f t="shared" ref="C836:C837" si="619">C835</f>
        <v>荒川区</v>
      </c>
      <c r="D836" s="297"/>
      <c r="E836" s="573"/>
      <c r="F836" s="361" t="s">
        <v>261</v>
      </c>
      <c r="G836" s="690"/>
      <c r="H836" s="109"/>
      <c r="I836" s="82"/>
      <c r="J836" s="82"/>
      <c r="K836" s="82"/>
      <c r="L836" s="82"/>
      <c r="M836" s="82"/>
      <c r="N836" s="82"/>
      <c r="O836" s="82"/>
      <c r="P836" s="82"/>
      <c r="Q836" s="82"/>
      <c r="R836" s="82"/>
      <c r="S836" s="82"/>
      <c r="T836" s="82"/>
      <c r="U836" s="82"/>
      <c r="V836" s="102"/>
      <c r="W836" s="146">
        <f>SUM(X836:AB836)</f>
        <v>81</v>
      </c>
      <c r="X836" s="145">
        <v>27</v>
      </c>
      <c r="Y836" s="145">
        <v>54</v>
      </c>
      <c r="Z836" s="69"/>
      <c r="AA836" s="69"/>
      <c r="AB836" s="207"/>
      <c r="AC836" s="324">
        <f t="shared" si="576"/>
        <v>81</v>
      </c>
      <c r="AD836" s="519"/>
      <c r="AE836" s="519"/>
      <c r="AF836" s="519"/>
      <c r="AG836" s="519">
        <v>81</v>
      </c>
      <c r="AH836" s="519"/>
      <c r="AI836" s="519"/>
      <c r="AJ836" s="601"/>
      <c r="AK836" s="160">
        <f t="shared" si="579"/>
        <v>0</v>
      </c>
      <c r="AL836" s="79" t="s">
        <v>3</v>
      </c>
      <c r="AM836" s="158" t="s">
        <v>3</v>
      </c>
      <c r="AN836" s="718"/>
      <c r="AO836" s="643"/>
      <c r="AP836" s="663"/>
      <c r="AQ836" s="683"/>
      <c r="AT836" s="1"/>
    </row>
    <row r="837" spans="1:46" s="44" customFormat="1" ht="18" customHeight="1" thickBot="1">
      <c r="A837" s="1">
        <v>3</v>
      </c>
      <c r="B837" s="337" t="str">
        <f t="shared" si="618"/>
        <v>区東北部</v>
      </c>
      <c r="C837" s="437" t="str">
        <f t="shared" si="619"/>
        <v>荒川区</v>
      </c>
      <c r="D837" s="305"/>
      <c r="E837" s="632"/>
      <c r="F837" s="337" t="s">
        <v>261</v>
      </c>
      <c r="G837" s="689"/>
      <c r="H837" s="121"/>
      <c r="I837" s="71"/>
      <c r="J837" s="71"/>
      <c r="K837" s="71"/>
      <c r="L837" s="71"/>
      <c r="M837" s="71"/>
      <c r="N837" s="71"/>
      <c r="O837" s="71"/>
      <c r="P837" s="71"/>
      <c r="Q837" s="71"/>
      <c r="R837" s="71"/>
      <c r="S837" s="71"/>
      <c r="T837" s="71"/>
      <c r="U837" s="71"/>
      <c r="V837" s="123"/>
      <c r="W837" s="208"/>
      <c r="X837" s="75"/>
      <c r="Y837" s="75"/>
      <c r="Z837" s="76"/>
      <c r="AA837" s="76"/>
      <c r="AB837" s="209"/>
      <c r="AC837" s="325">
        <f t="shared" si="576"/>
        <v>81</v>
      </c>
      <c r="AD837" s="520"/>
      <c r="AE837" s="520" t="s">
        <v>3</v>
      </c>
      <c r="AF837" s="520" t="s">
        <v>3</v>
      </c>
      <c r="AG837" s="520">
        <v>81</v>
      </c>
      <c r="AH837" s="520" t="s">
        <v>3</v>
      </c>
      <c r="AI837" s="520" t="s">
        <v>3</v>
      </c>
      <c r="AJ837" s="520" t="s">
        <v>3</v>
      </c>
      <c r="AK837" s="161">
        <f t="shared" si="579"/>
        <v>0</v>
      </c>
      <c r="AL837" s="81"/>
      <c r="AM837" s="187"/>
      <c r="AN837" s="719"/>
      <c r="AO837" s="643"/>
      <c r="AP837" s="663"/>
      <c r="AQ837" s="683"/>
      <c r="AT837" s="1"/>
    </row>
    <row r="838" spans="1:46" s="44" customFormat="1" ht="18.600000000000001" customHeight="1">
      <c r="A838" s="1">
        <v>1</v>
      </c>
      <c r="B838" s="309" t="s">
        <v>257</v>
      </c>
      <c r="C838" s="310" t="s">
        <v>258</v>
      </c>
      <c r="D838" s="567"/>
      <c r="E838" s="567" t="s">
        <v>951</v>
      </c>
      <c r="F838" s="733" t="s">
        <v>988</v>
      </c>
      <c r="G838" s="691">
        <v>11301431</v>
      </c>
      <c r="H838" s="221"/>
      <c r="I838" s="73"/>
      <c r="J838" s="73"/>
      <c r="K838" s="73"/>
      <c r="L838" s="73"/>
      <c r="M838" s="73"/>
      <c r="N838" s="73"/>
      <c r="O838" s="73"/>
      <c r="P838" s="73"/>
      <c r="Q838" s="73"/>
      <c r="R838" s="73"/>
      <c r="S838" s="73"/>
      <c r="T838" s="73"/>
      <c r="U838" s="73"/>
      <c r="V838" s="222"/>
      <c r="W838" s="193"/>
      <c r="X838" s="74"/>
      <c r="Y838" s="74"/>
      <c r="Z838" s="74"/>
      <c r="AA838" s="74"/>
      <c r="AB838" s="194"/>
      <c r="AC838" s="323">
        <f t="shared" si="576"/>
        <v>109</v>
      </c>
      <c r="AD838" s="64"/>
      <c r="AE838" s="64">
        <v>109</v>
      </c>
      <c r="AF838" s="64"/>
      <c r="AG838" s="64"/>
      <c r="AH838" s="64"/>
      <c r="AI838" s="80"/>
      <c r="AJ838" s="80"/>
      <c r="AK838" s="166">
        <f t="shared" si="579"/>
        <v>0</v>
      </c>
      <c r="AL838" s="80"/>
      <c r="AM838" s="186"/>
      <c r="AN838" s="753" t="s">
        <v>1236</v>
      </c>
      <c r="AO838" s="15"/>
      <c r="AP838" s="25"/>
      <c r="AQ838" s="683"/>
      <c r="AR838" s="44">
        <v>2</v>
      </c>
      <c r="AT838" s="1"/>
    </row>
    <row r="839" spans="1:46" s="44" customFormat="1" ht="18" customHeight="1">
      <c r="A839" s="1">
        <v>2</v>
      </c>
      <c r="B839" s="337" t="str">
        <f t="shared" ref="B839:B840" si="620">B838</f>
        <v>区東北部</v>
      </c>
      <c r="C839" s="437" t="str">
        <f t="shared" ref="C839:C840" si="621">C838</f>
        <v>荒川区</v>
      </c>
      <c r="D839" s="297"/>
      <c r="E839" s="573"/>
      <c r="F839" s="361" t="s">
        <v>262</v>
      </c>
      <c r="G839" s="690"/>
      <c r="H839" s="109"/>
      <c r="I839" s="82"/>
      <c r="J839" s="82"/>
      <c r="K839" s="82"/>
      <c r="L839" s="82"/>
      <c r="M839" s="82" t="s">
        <v>629</v>
      </c>
      <c r="N839" s="82" t="s">
        <v>989</v>
      </c>
      <c r="O839" s="82"/>
      <c r="P839" s="82"/>
      <c r="Q839" s="82"/>
      <c r="R839" s="82"/>
      <c r="S839" s="82"/>
      <c r="T839" s="82"/>
      <c r="U839" s="82"/>
      <c r="V839" s="102"/>
      <c r="W839" s="146">
        <f>SUM(X839:AB839)</f>
        <v>109</v>
      </c>
      <c r="X839" s="145">
        <v>109</v>
      </c>
      <c r="Y839" s="145"/>
      <c r="Z839" s="69"/>
      <c r="AA839" s="69"/>
      <c r="AB839" s="207"/>
      <c r="AC839" s="324">
        <f t="shared" si="576"/>
        <v>109</v>
      </c>
      <c r="AD839" s="519"/>
      <c r="AE839" s="519">
        <v>109</v>
      </c>
      <c r="AF839" s="519"/>
      <c r="AG839" s="519"/>
      <c r="AH839" s="519"/>
      <c r="AI839" s="519"/>
      <c r="AJ839" s="601"/>
      <c r="AK839" s="160">
        <f t="shared" si="579"/>
        <v>0</v>
      </c>
      <c r="AL839" s="79" t="s">
        <v>3</v>
      </c>
      <c r="AM839" s="158" t="s">
        <v>3</v>
      </c>
      <c r="AN839" s="754"/>
      <c r="AO839" s="643"/>
      <c r="AP839" s="663"/>
      <c r="AQ839" s="683"/>
      <c r="AT839" s="1"/>
    </row>
    <row r="840" spans="1:46" s="44" customFormat="1" ht="18.600000000000001" customHeight="1" thickBot="1">
      <c r="A840" s="1">
        <v>3</v>
      </c>
      <c r="B840" s="337" t="str">
        <f t="shared" si="620"/>
        <v>区東北部</v>
      </c>
      <c r="C840" s="437" t="str">
        <f t="shared" si="621"/>
        <v>荒川区</v>
      </c>
      <c r="D840" s="305"/>
      <c r="E840" s="632"/>
      <c r="F840" s="337" t="s">
        <v>262</v>
      </c>
      <c r="G840" s="689"/>
      <c r="H840" s="121"/>
      <c r="I840" s="71"/>
      <c r="J840" s="71"/>
      <c r="K840" s="71"/>
      <c r="L840" s="71" t="s">
        <v>629</v>
      </c>
      <c r="M840" s="37" t="s">
        <v>629</v>
      </c>
      <c r="N840" s="37" t="s">
        <v>989</v>
      </c>
      <c r="O840" s="71"/>
      <c r="P840" s="71"/>
      <c r="Q840" s="71" t="s">
        <v>990</v>
      </c>
      <c r="R840" s="71"/>
      <c r="S840" s="71"/>
      <c r="T840" s="71"/>
      <c r="U840" s="71"/>
      <c r="V840" s="123"/>
      <c r="W840" s="208"/>
      <c r="X840" s="75"/>
      <c r="Y840" s="75"/>
      <c r="Z840" s="76"/>
      <c r="AA840" s="76"/>
      <c r="AB840" s="209"/>
      <c r="AC840" s="325">
        <f t="shared" si="576"/>
        <v>115</v>
      </c>
      <c r="AD840" s="520"/>
      <c r="AE840" s="520">
        <v>115</v>
      </c>
      <c r="AF840" s="520" t="s">
        <v>3</v>
      </c>
      <c r="AG840" s="520" t="s">
        <v>3</v>
      </c>
      <c r="AH840" s="520" t="s">
        <v>3</v>
      </c>
      <c r="AI840" s="520" t="s">
        <v>3</v>
      </c>
      <c r="AJ840" s="520" t="s">
        <v>3</v>
      </c>
      <c r="AK840" s="161">
        <f t="shared" si="579"/>
        <v>0</v>
      </c>
      <c r="AL840" s="81"/>
      <c r="AM840" s="187"/>
      <c r="AN840" s="755"/>
      <c r="AO840" s="643"/>
      <c r="AP840" s="663"/>
      <c r="AQ840" s="683"/>
      <c r="AT840" s="1"/>
    </row>
    <row r="841" spans="1:46" s="44" customFormat="1" ht="18" customHeight="1">
      <c r="A841" s="1">
        <v>1</v>
      </c>
      <c r="B841" s="309" t="s">
        <v>257</v>
      </c>
      <c r="C841" s="310" t="s">
        <v>258</v>
      </c>
      <c r="D841" s="567"/>
      <c r="E841" s="567" t="s">
        <v>951</v>
      </c>
      <c r="F841" s="445" t="s">
        <v>263</v>
      </c>
      <c r="G841" s="691">
        <v>11301432</v>
      </c>
      <c r="H841" s="221"/>
      <c r="I841" s="73"/>
      <c r="J841" s="73"/>
      <c r="K841" s="73"/>
      <c r="L841" s="73"/>
      <c r="M841" s="73"/>
      <c r="N841" s="73"/>
      <c r="O841" s="73"/>
      <c r="P841" s="73"/>
      <c r="Q841" s="73"/>
      <c r="R841" s="73"/>
      <c r="S841" s="73"/>
      <c r="T841" s="73"/>
      <c r="U841" s="73"/>
      <c r="V841" s="222"/>
      <c r="W841" s="193"/>
      <c r="X841" s="74"/>
      <c r="Y841" s="74"/>
      <c r="Z841" s="74"/>
      <c r="AA841" s="74"/>
      <c r="AB841" s="194"/>
      <c r="AC841" s="323">
        <f t="shared" si="576"/>
        <v>98</v>
      </c>
      <c r="AD841" s="64"/>
      <c r="AE841" s="64">
        <v>60</v>
      </c>
      <c r="AF841" s="64"/>
      <c r="AG841" s="64">
        <v>38</v>
      </c>
      <c r="AH841" s="64"/>
      <c r="AI841" s="80"/>
      <c r="AJ841" s="80"/>
      <c r="AK841" s="166">
        <f t="shared" si="579"/>
        <v>0</v>
      </c>
      <c r="AL841" s="80"/>
      <c r="AM841" s="186"/>
      <c r="AN841" s="725"/>
      <c r="AO841" s="15"/>
      <c r="AP841" s="25"/>
      <c r="AQ841" s="683"/>
      <c r="AT841" s="1"/>
    </row>
    <row r="842" spans="1:46" s="44" customFormat="1" ht="18.600000000000001" customHeight="1">
      <c r="A842" s="1">
        <v>2</v>
      </c>
      <c r="B842" s="337" t="str">
        <f t="shared" ref="B842:B843" si="622">B841</f>
        <v>区東北部</v>
      </c>
      <c r="C842" s="437" t="str">
        <f t="shared" ref="C842:C843" si="623">C841</f>
        <v>荒川区</v>
      </c>
      <c r="D842" s="297"/>
      <c r="E842" s="573"/>
      <c r="F842" s="361" t="s">
        <v>263</v>
      </c>
      <c r="G842" s="690"/>
      <c r="H842" s="109"/>
      <c r="I842" s="82"/>
      <c r="J842" s="82"/>
      <c r="K842" s="82"/>
      <c r="L842" s="82" t="s">
        <v>629</v>
      </c>
      <c r="M842" s="82" t="s">
        <v>629</v>
      </c>
      <c r="N842" s="82" t="s">
        <v>630</v>
      </c>
      <c r="O842" s="82"/>
      <c r="P842" s="82"/>
      <c r="Q842" s="82"/>
      <c r="R842" s="82"/>
      <c r="S842" s="82"/>
      <c r="T842" s="82"/>
      <c r="U842" s="82"/>
      <c r="V842" s="102"/>
      <c r="W842" s="146">
        <f>SUM(X842:AB842)</f>
        <v>98</v>
      </c>
      <c r="X842" s="145">
        <v>60</v>
      </c>
      <c r="Y842" s="145">
        <v>38</v>
      </c>
      <c r="Z842" s="69"/>
      <c r="AA842" s="69"/>
      <c r="AB842" s="207"/>
      <c r="AC842" s="324">
        <f t="shared" ref="AC842:AC905" si="624">SUM(AD842:AJ842)</f>
        <v>98</v>
      </c>
      <c r="AD842" s="519"/>
      <c r="AE842" s="519">
        <v>60</v>
      </c>
      <c r="AF842" s="519"/>
      <c r="AG842" s="519">
        <v>38</v>
      </c>
      <c r="AH842" s="519"/>
      <c r="AI842" s="519"/>
      <c r="AJ842" s="601"/>
      <c r="AK842" s="160">
        <f t="shared" si="579"/>
        <v>0</v>
      </c>
      <c r="AL842" s="79" t="s">
        <v>3</v>
      </c>
      <c r="AM842" s="158" t="s">
        <v>3</v>
      </c>
      <c r="AN842" s="718"/>
      <c r="AO842" s="643"/>
      <c r="AP842" s="663"/>
      <c r="AQ842" s="683"/>
      <c r="AT842" s="1"/>
    </row>
    <row r="843" spans="1:46" s="44" customFormat="1" ht="18" customHeight="1" thickBot="1">
      <c r="A843" s="1">
        <v>3</v>
      </c>
      <c r="B843" s="337" t="str">
        <f t="shared" si="622"/>
        <v>区東北部</v>
      </c>
      <c r="C843" s="437" t="str">
        <f t="shared" si="623"/>
        <v>荒川区</v>
      </c>
      <c r="D843" s="305"/>
      <c r="E843" s="632"/>
      <c r="F843" s="337" t="s">
        <v>263</v>
      </c>
      <c r="G843" s="689"/>
      <c r="H843" s="121"/>
      <c r="I843" s="71"/>
      <c r="J843" s="71"/>
      <c r="K843" s="71"/>
      <c r="L843" s="37" t="s">
        <v>629</v>
      </c>
      <c r="M843" s="37" t="s">
        <v>629</v>
      </c>
      <c r="N843" s="37" t="s">
        <v>630</v>
      </c>
      <c r="O843" s="71"/>
      <c r="P843" s="71"/>
      <c r="Q843" s="71"/>
      <c r="R843" s="71"/>
      <c r="S843" s="71"/>
      <c r="T843" s="71"/>
      <c r="U843" s="71"/>
      <c r="V843" s="123"/>
      <c r="W843" s="208"/>
      <c r="X843" s="75"/>
      <c r="Y843" s="75"/>
      <c r="Z843" s="76"/>
      <c r="AA843" s="76"/>
      <c r="AB843" s="209"/>
      <c r="AC843" s="325">
        <f t="shared" si="624"/>
        <v>98</v>
      </c>
      <c r="AD843" s="520"/>
      <c r="AE843" s="520">
        <v>60</v>
      </c>
      <c r="AF843" s="520" t="s">
        <v>3</v>
      </c>
      <c r="AG843" s="520">
        <v>38</v>
      </c>
      <c r="AH843" s="520" t="s">
        <v>3</v>
      </c>
      <c r="AI843" s="520" t="s">
        <v>3</v>
      </c>
      <c r="AJ843" s="520" t="s">
        <v>3</v>
      </c>
      <c r="AK843" s="161">
        <f t="shared" ref="AK843:AK906" si="625">SUM(AL843:AM843)</f>
        <v>0</v>
      </c>
      <c r="AL843" s="81"/>
      <c r="AM843" s="187"/>
      <c r="AN843" s="719"/>
      <c r="AO843" s="643"/>
      <c r="AP843" s="663"/>
      <c r="AQ843" s="683"/>
      <c r="AT843" s="1"/>
    </row>
    <row r="844" spans="1:46" s="44" customFormat="1" ht="18.600000000000001" customHeight="1">
      <c r="A844" s="1">
        <v>1</v>
      </c>
      <c r="B844" s="309" t="s">
        <v>257</v>
      </c>
      <c r="C844" s="310" t="s">
        <v>258</v>
      </c>
      <c r="D844" s="567"/>
      <c r="E844" s="567" t="s">
        <v>788</v>
      </c>
      <c r="F844" s="445" t="s">
        <v>264</v>
      </c>
      <c r="G844" s="691" t="s">
        <v>882</v>
      </c>
      <c r="H844" s="221"/>
      <c r="I844" s="73"/>
      <c r="J844" s="73"/>
      <c r="K844" s="73"/>
      <c r="L844" s="73"/>
      <c r="M844" s="73"/>
      <c r="N844" s="73"/>
      <c r="O844" s="73"/>
      <c r="P844" s="73"/>
      <c r="Q844" s="73"/>
      <c r="R844" s="73"/>
      <c r="S844" s="73"/>
      <c r="T844" s="73"/>
      <c r="U844" s="73"/>
      <c r="V844" s="222"/>
      <c r="W844" s="193"/>
      <c r="X844" s="74"/>
      <c r="Y844" s="74"/>
      <c r="Z844" s="74"/>
      <c r="AA844" s="74"/>
      <c r="AB844" s="194"/>
      <c r="AC844" s="323">
        <f t="shared" si="624"/>
        <v>76</v>
      </c>
      <c r="AD844" s="64"/>
      <c r="AE844" s="64">
        <v>30</v>
      </c>
      <c r="AF844" s="64"/>
      <c r="AG844" s="64">
        <v>46</v>
      </c>
      <c r="AH844" s="64"/>
      <c r="AI844" s="80"/>
      <c r="AJ844" s="80"/>
      <c r="AK844" s="166">
        <f t="shared" si="625"/>
        <v>0</v>
      </c>
      <c r="AL844" s="80"/>
      <c r="AM844" s="186"/>
      <c r="AN844" s="725"/>
      <c r="AO844" s="15"/>
      <c r="AP844" s="25"/>
      <c r="AQ844" s="683"/>
      <c r="AT844" s="1"/>
    </row>
    <row r="845" spans="1:46" s="44" customFormat="1" ht="18" customHeight="1">
      <c r="A845" s="1">
        <v>2</v>
      </c>
      <c r="B845" s="337" t="str">
        <f t="shared" ref="B845:B846" si="626">B844</f>
        <v>区東北部</v>
      </c>
      <c r="C845" s="437" t="str">
        <f t="shared" ref="C845:C846" si="627">C844</f>
        <v>荒川区</v>
      </c>
      <c r="D845" s="297"/>
      <c r="E845" s="573"/>
      <c r="F845" s="361" t="s">
        <v>264</v>
      </c>
      <c r="G845" s="690"/>
      <c r="H845" s="109"/>
      <c r="I845" s="82"/>
      <c r="J845" s="82"/>
      <c r="K845" s="82"/>
      <c r="L845" s="82"/>
      <c r="M845" s="82"/>
      <c r="N845" s="82"/>
      <c r="O845" s="82"/>
      <c r="P845" s="82"/>
      <c r="Q845" s="82"/>
      <c r="R845" s="82"/>
      <c r="S845" s="82"/>
      <c r="T845" s="82"/>
      <c r="U845" s="82"/>
      <c r="V845" s="102"/>
      <c r="W845" s="146">
        <f>SUM(X845:AB845)</f>
        <v>76</v>
      </c>
      <c r="X845" s="145">
        <v>30</v>
      </c>
      <c r="Y845" s="145">
        <v>46</v>
      </c>
      <c r="Z845" s="69"/>
      <c r="AA845" s="69"/>
      <c r="AB845" s="207"/>
      <c r="AC845" s="324">
        <f t="shared" si="624"/>
        <v>76</v>
      </c>
      <c r="AD845" s="519"/>
      <c r="AE845" s="519">
        <v>30</v>
      </c>
      <c r="AF845" s="519"/>
      <c r="AG845" s="519">
        <v>46</v>
      </c>
      <c r="AH845" s="519"/>
      <c r="AI845" s="519"/>
      <c r="AJ845" s="601"/>
      <c r="AK845" s="160">
        <f t="shared" si="625"/>
        <v>0</v>
      </c>
      <c r="AL845" s="79" t="s">
        <v>3</v>
      </c>
      <c r="AM845" s="158" t="s">
        <v>3</v>
      </c>
      <c r="AN845" s="718"/>
      <c r="AO845" s="643"/>
      <c r="AP845" s="663"/>
      <c r="AQ845" s="683"/>
      <c r="AT845" s="1"/>
    </row>
    <row r="846" spans="1:46" s="44" customFormat="1" ht="18.600000000000001" customHeight="1" thickBot="1">
      <c r="A846" s="1">
        <v>3</v>
      </c>
      <c r="B846" s="337" t="str">
        <f t="shared" si="626"/>
        <v>区東北部</v>
      </c>
      <c r="C846" s="437" t="str">
        <f t="shared" si="627"/>
        <v>荒川区</v>
      </c>
      <c r="D846" s="305"/>
      <c r="E846" s="632"/>
      <c r="F846" s="337" t="s">
        <v>264</v>
      </c>
      <c r="G846" s="689"/>
      <c r="H846" s="121"/>
      <c r="I846" s="71"/>
      <c r="J846" s="71"/>
      <c r="K846" s="71"/>
      <c r="L846" s="71"/>
      <c r="M846" s="71"/>
      <c r="N846" s="71"/>
      <c r="O846" s="71"/>
      <c r="P846" s="71"/>
      <c r="Q846" s="71"/>
      <c r="R846" s="71"/>
      <c r="S846" s="71"/>
      <c r="T846" s="71"/>
      <c r="U846" s="71"/>
      <c r="V846" s="123"/>
      <c r="W846" s="208"/>
      <c r="X846" s="75"/>
      <c r="Y846" s="75"/>
      <c r="Z846" s="76"/>
      <c r="AA846" s="76"/>
      <c r="AB846" s="209"/>
      <c r="AC846" s="325">
        <f t="shared" si="624"/>
        <v>76</v>
      </c>
      <c r="AD846" s="520"/>
      <c r="AE846" s="520">
        <v>30</v>
      </c>
      <c r="AF846" s="520"/>
      <c r="AG846" s="520">
        <v>46</v>
      </c>
      <c r="AH846" s="520" t="s">
        <v>3</v>
      </c>
      <c r="AI846" s="520" t="s">
        <v>3</v>
      </c>
      <c r="AJ846" s="520" t="s">
        <v>3</v>
      </c>
      <c r="AK846" s="161">
        <f t="shared" si="625"/>
        <v>0</v>
      </c>
      <c r="AL846" s="81"/>
      <c r="AM846" s="187"/>
      <c r="AN846" s="719"/>
      <c r="AO846" s="643"/>
      <c r="AP846" s="663"/>
      <c r="AQ846" s="683"/>
      <c r="AT846" s="1"/>
    </row>
    <row r="847" spans="1:46" s="44" customFormat="1" ht="18" customHeight="1">
      <c r="A847" s="1">
        <v>1</v>
      </c>
      <c r="B847" s="309" t="s">
        <v>257</v>
      </c>
      <c r="C847" s="310" t="s">
        <v>258</v>
      </c>
      <c r="D847" s="567"/>
      <c r="E847" s="567" t="s">
        <v>914</v>
      </c>
      <c r="F847" s="733" t="s">
        <v>1218</v>
      </c>
      <c r="G847" s="691">
        <v>11301434</v>
      </c>
      <c r="H847" s="221"/>
      <c r="I847" s="73"/>
      <c r="J847" s="73"/>
      <c r="K847" s="73"/>
      <c r="L847" s="73"/>
      <c r="M847" s="73"/>
      <c r="N847" s="73"/>
      <c r="O847" s="73"/>
      <c r="P847" s="73"/>
      <c r="Q847" s="73"/>
      <c r="R847" s="73"/>
      <c r="S847" s="73"/>
      <c r="T847" s="73"/>
      <c r="U847" s="73"/>
      <c r="V847" s="222"/>
      <c r="W847" s="193"/>
      <c r="X847" s="74"/>
      <c r="Y847" s="74"/>
      <c r="Z847" s="74"/>
      <c r="AA847" s="74"/>
      <c r="AB847" s="194"/>
      <c r="AC847" s="323">
        <f>SUM(AD847:AJ847)</f>
        <v>57</v>
      </c>
      <c r="AD847" s="64"/>
      <c r="AE847" s="64">
        <v>57</v>
      </c>
      <c r="AF847" s="64"/>
      <c r="AG847" s="64"/>
      <c r="AH847" s="64"/>
      <c r="AI847" s="80"/>
      <c r="AJ847" s="80"/>
      <c r="AK847" s="166">
        <f>SUM(AL847:AM847)</f>
        <v>0</v>
      </c>
      <c r="AL847" s="80"/>
      <c r="AM847" s="186"/>
      <c r="AN847" s="753" t="s">
        <v>1235</v>
      </c>
      <c r="AO847" s="15"/>
      <c r="AP847" s="25"/>
      <c r="AQ847" s="683"/>
      <c r="AR847" s="44">
        <v>2</v>
      </c>
      <c r="AT847" s="1"/>
    </row>
    <row r="848" spans="1:46" s="44" customFormat="1" ht="18.600000000000001" customHeight="1">
      <c r="A848" s="1">
        <v>2</v>
      </c>
      <c r="B848" s="337" t="str">
        <f t="shared" ref="B848:B849" si="628">B847</f>
        <v>区東北部</v>
      </c>
      <c r="C848" s="437" t="str">
        <f t="shared" ref="C848:C849" si="629">C847</f>
        <v>荒川区</v>
      </c>
      <c r="D848" s="297"/>
      <c r="E848" s="573"/>
      <c r="F848" s="361" t="s">
        <v>265</v>
      </c>
      <c r="G848" s="690"/>
      <c r="H848" s="109"/>
      <c r="I848" s="82"/>
      <c r="J848" s="82"/>
      <c r="K848" s="82"/>
      <c r="L848" s="82" t="s">
        <v>629</v>
      </c>
      <c r="M848" s="82" t="s">
        <v>629</v>
      </c>
      <c r="N848" s="82" t="s">
        <v>916</v>
      </c>
      <c r="O848" s="82"/>
      <c r="P848" s="82"/>
      <c r="Q848" s="82"/>
      <c r="R848" s="82"/>
      <c r="S848" s="82" t="s">
        <v>629</v>
      </c>
      <c r="T848" s="82"/>
      <c r="U848" s="82" t="s">
        <v>629</v>
      </c>
      <c r="V848" s="102"/>
      <c r="W848" s="146">
        <f>SUM(X848:AB848)</f>
        <v>57</v>
      </c>
      <c r="X848" s="145">
        <v>57</v>
      </c>
      <c r="Y848" s="145"/>
      <c r="Z848" s="69"/>
      <c r="AA848" s="69"/>
      <c r="AB848" s="207"/>
      <c r="AC848" s="324">
        <f t="shared" ref="AC848:AC849" si="630">SUM(AD848:AJ848)</f>
        <v>57</v>
      </c>
      <c r="AD848" s="519"/>
      <c r="AE848" s="519">
        <v>57</v>
      </c>
      <c r="AF848" s="519"/>
      <c r="AG848" s="519"/>
      <c r="AH848" s="519"/>
      <c r="AI848" s="519"/>
      <c r="AJ848" s="601"/>
      <c r="AK848" s="160">
        <f t="shared" ref="AK848:AK849" si="631">SUM(AL848:AM848)</f>
        <v>15</v>
      </c>
      <c r="AL848" s="79">
        <v>8</v>
      </c>
      <c r="AM848" s="158">
        <v>7</v>
      </c>
      <c r="AN848" s="754"/>
      <c r="AO848" s="643"/>
      <c r="AP848" s="663"/>
      <c r="AQ848" s="683"/>
      <c r="AT848" s="1"/>
    </row>
    <row r="849" spans="1:46" s="44" customFormat="1" ht="18" customHeight="1" thickBot="1">
      <c r="A849" s="1">
        <v>3</v>
      </c>
      <c r="B849" s="337" t="str">
        <f t="shared" si="628"/>
        <v>区東北部</v>
      </c>
      <c r="C849" s="437" t="str">
        <f t="shared" si="629"/>
        <v>荒川区</v>
      </c>
      <c r="D849" s="305"/>
      <c r="E849" s="632"/>
      <c r="F849" s="337" t="s">
        <v>265</v>
      </c>
      <c r="G849" s="689"/>
      <c r="H849" s="121"/>
      <c r="I849" s="71"/>
      <c r="J849" s="71"/>
      <c r="K849" s="71"/>
      <c r="L849" s="37" t="s">
        <v>629</v>
      </c>
      <c r="M849" s="37" t="s">
        <v>629</v>
      </c>
      <c r="N849" s="37" t="s">
        <v>916</v>
      </c>
      <c r="O849" s="37"/>
      <c r="P849" s="37"/>
      <c r="Q849" s="37"/>
      <c r="R849" s="37"/>
      <c r="S849" s="37"/>
      <c r="T849" s="37"/>
      <c r="U849" s="37" t="s">
        <v>629</v>
      </c>
      <c r="V849" s="123"/>
      <c r="W849" s="208"/>
      <c r="X849" s="75"/>
      <c r="Y849" s="75"/>
      <c r="Z849" s="76"/>
      <c r="AA849" s="76"/>
      <c r="AB849" s="209"/>
      <c r="AC849" s="325">
        <f t="shared" si="630"/>
        <v>57</v>
      </c>
      <c r="AD849" s="520"/>
      <c r="AE849" s="520">
        <v>57</v>
      </c>
      <c r="AF849" s="520" t="s">
        <v>3</v>
      </c>
      <c r="AG849" s="520" t="s">
        <v>3</v>
      </c>
      <c r="AH849" s="520" t="s">
        <v>3</v>
      </c>
      <c r="AI849" s="520" t="s">
        <v>3</v>
      </c>
      <c r="AJ849" s="520" t="s">
        <v>3</v>
      </c>
      <c r="AK849" s="161">
        <f t="shared" si="631"/>
        <v>0</v>
      </c>
      <c r="AL849" s="81"/>
      <c r="AM849" s="187"/>
      <c r="AN849" s="755"/>
      <c r="AO849" s="643"/>
      <c r="AP849" s="663"/>
      <c r="AQ849" s="683"/>
      <c r="AT849" s="1"/>
    </row>
    <row r="850" spans="1:46" s="44" customFormat="1" ht="18.600000000000001" customHeight="1">
      <c r="A850" s="1">
        <v>1</v>
      </c>
      <c r="B850" s="309" t="s">
        <v>257</v>
      </c>
      <c r="C850" s="310" t="s">
        <v>258</v>
      </c>
      <c r="D850" s="567" t="s">
        <v>687</v>
      </c>
      <c r="E850" s="567" t="s">
        <v>963</v>
      </c>
      <c r="F850" s="445" t="s">
        <v>1018</v>
      </c>
      <c r="G850" s="691">
        <v>11304007</v>
      </c>
      <c r="H850" s="221"/>
      <c r="I850" s="73"/>
      <c r="J850" s="73"/>
      <c r="K850" s="73"/>
      <c r="L850" s="73"/>
      <c r="M850" s="73"/>
      <c r="N850" s="73"/>
      <c r="O850" s="73"/>
      <c r="P850" s="73"/>
      <c r="Q850" s="73"/>
      <c r="R850" s="73"/>
      <c r="S850" s="73"/>
      <c r="T850" s="73"/>
      <c r="U850" s="73"/>
      <c r="V850" s="222"/>
      <c r="W850" s="193"/>
      <c r="X850" s="74"/>
      <c r="Y850" s="74"/>
      <c r="Z850" s="74"/>
      <c r="AA850" s="74"/>
      <c r="AB850" s="194"/>
      <c r="AC850" s="323">
        <f t="shared" si="624"/>
        <v>495</v>
      </c>
      <c r="AD850" s="64">
        <v>495</v>
      </c>
      <c r="AE850" s="64"/>
      <c r="AF850" s="64"/>
      <c r="AG850" s="64"/>
      <c r="AH850" s="64"/>
      <c r="AI850" s="80"/>
      <c r="AJ850" s="80"/>
      <c r="AK850" s="166">
        <f t="shared" si="625"/>
        <v>0</v>
      </c>
      <c r="AL850" s="80"/>
      <c r="AM850" s="186"/>
      <c r="AN850" s="725"/>
      <c r="AO850" s="15"/>
      <c r="AP850" s="25"/>
      <c r="AQ850" s="683"/>
      <c r="AT850" s="1"/>
    </row>
    <row r="851" spans="1:46" s="44" customFormat="1" ht="18" customHeight="1">
      <c r="A851" s="1">
        <v>2</v>
      </c>
      <c r="B851" s="337" t="str">
        <f t="shared" ref="B851:B852" si="632">B850</f>
        <v>区東北部</v>
      </c>
      <c r="C851" s="437" t="str">
        <f t="shared" ref="C851:C852" si="633">C850</f>
        <v>荒川区</v>
      </c>
      <c r="D851" s="297"/>
      <c r="E851" s="573"/>
      <c r="F851" s="361" t="s">
        <v>266</v>
      </c>
      <c r="G851" s="690"/>
      <c r="H851" s="109" t="s">
        <v>964</v>
      </c>
      <c r="I851" s="82"/>
      <c r="J851" s="82" t="s">
        <v>629</v>
      </c>
      <c r="K851" s="82" t="s">
        <v>629</v>
      </c>
      <c r="L851" s="82" t="s">
        <v>629</v>
      </c>
      <c r="M851" s="82" t="s">
        <v>629</v>
      </c>
      <c r="N851" s="82" t="s">
        <v>965</v>
      </c>
      <c r="O851" s="82"/>
      <c r="P851" s="82" t="s">
        <v>636</v>
      </c>
      <c r="Q851" s="82" t="s">
        <v>966</v>
      </c>
      <c r="R851" s="82" t="s">
        <v>966</v>
      </c>
      <c r="S851" s="82" t="s">
        <v>652</v>
      </c>
      <c r="T851" s="546" t="s">
        <v>967</v>
      </c>
      <c r="U851" s="82"/>
      <c r="V851" s="102"/>
      <c r="W851" s="146">
        <f>SUM(X851:AB851)</f>
        <v>450</v>
      </c>
      <c r="X851" s="145">
        <v>450</v>
      </c>
      <c r="Y851" s="145"/>
      <c r="Z851" s="69"/>
      <c r="AA851" s="69"/>
      <c r="AB851" s="207"/>
      <c r="AC851" s="324">
        <f t="shared" si="624"/>
        <v>450</v>
      </c>
      <c r="AD851" s="519">
        <v>450</v>
      </c>
      <c r="AE851" s="519"/>
      <c r="AF851" s="519"/>
      <c r="AG851" s="519"/>
      <c r="AH851" s="519"/>
      <c r="AI851" s="519"/>
      <c r="AJ851" s="601"/>
      <c r="AK851" s="160">
        <f t="shared" si="625"/>
        <v>21</v>
      </c>
      <c r="AL851" s="79">
        <v>21</v>
      </c>
      <c r="AM851" s="158" t="s">
        <v>3</v>
      </c>
      <c r="AN851" s="718" t="s">
        <v>670</v>
      </c>
      <c r="AO851" s="643"/>
      <c r="AP851" s="663"/>
      <c r="AQ851" s="683"/>
      <c r="AT851" s="1"/>
    </row>
    <row r="852" spans="1:46" s="44" customFormat="1" ht="18.600000000000001" customHeight="1" thickBot="1">
      <c r="A852" s="1">
        <v>3</v>
      </c>
      <c r="B852" s="337" t="str">
        <f t="shared" si="632"/>
        <v>区東北部</v>
      </c>
      <c r="C852" s="437" t="str">
        <f t="shared" si="633"/>
        <v>荒川区</v>
      </c>
      <c r="D852" s="305"/>
      <c r="E852" s="632"/>
      <c r="F852" s="337" t="s">
        <v>266</v>
      </c>
      <c r="G852" s="689"/>
      <c r="H852" s="36" t="s">
        <v>964</v>
      </c>
      <c r="I852" s="37"/>
      <c r="J852" s="37" t="s">
        <v>629</v>
      </c>
      <c r="K852" s="37" t="s">
        <v>629</v>
      </c>
      <c r="L852" s="37" t="s">
        <v>629</v>
      </c>
      <c r="M852" s="37" t="s">
        <v>629</v>
      </c>
      <c r="N852" s="37" t="s">
        <v>965</v>
      </c>
      <c r="O852" s="37"/>
      <c r="P852" s="37" t="s">
        <v>636</v>
      </c>
      <c r="Q852" s="37" t="s">
        <v>968</v>
      </c>
      <c r="R852" s="37" t="s">
        <v>966</v>
      </c>
      <c r="S852" s="37" t="s">
        <v>652</v>
      </c>
      <c r="T852" s="538" t="s">
        <v>967</v>
      </c>
      <c r="U852" s="71"/>
      <c r="V852" s="123"/>
      <c r="W852" s="208"/>
      <c r="X852" s="75"/>
      <c r="Y852" s="75"/>
      <c r="Z852" s="76"/>
      <c r="AA852" s="76"/>
      <c r="AB852" s="209"/>
      <c r="AC852" s="325">
        <f t="shared" si="624"/>
        <v>450</v>
      </c>
      <c r="AD852" s="520">
        <v>450</v>
      </c>
      <c r="AE852" s="520" t="s">
        <v>3</v>
      </c>
      <c r="AF852" s="520" t="s">
        <v>3</v>
      </c>
      <c r="AG852" s="520" t="s">
        <v>3</v>
      </c>
      <c r="AH852" s="520" t="s">
        <v>3</v>
      </c>
      <c r="AI852" s="520" t="s">
        <v>3</v>
      </c>
      <c r="AJ852" s="520" t="s">
        <v>3</v>
      </c>
      <c r="AK852" s="161">
        <f t="shared" si="625"/>
        <v>0</v>
      </c>
      <c r="AL852" s="81"/>
      <c r="AM852" s="187"/>
      <c r="AN852" s="719"/>
      <c r="AO852" s="643"/>
      <c r="AP852" s="663"/>
      <c r="AQ852" s="683"/>
      <c r="AT852" s="1"/>
    </row>
    <row r="853" spans="1:46" s="44" customFormat="1" ht="18" customHeight="1">
      <c r="A853" s="1">
        <v>1</v>
      </c>
      <c r="B853" s="309" t="s">
        <v>257</v>
      </c>
      <c r="C853" s="310" t="s">
        <v>258</v>
      </c>
      <c r="D853" s="567"/>
      <c r="E853" s="567" t="s">
        <v>914</v>
      </c>
      <c r="F853" s="445" t="s">
        <v>267</v>
      </c>
      <c r="G853" s="691">
        <v>11301436</v>
      </c>
      <c r="H853" s="221"/>
      <c r="I853" s="73"/>
      <c r="J853" s="73"/>
      <c r="K853" s="73"/>
      <c r="L853" s="73"/>
      <c r="M853" s="73"/>
      <c r="N853" s="73"/>
      <c r="O853" s="73"/>
      <c r="P853" s="73"/>
      <c r="Q853" s="73"/>
      <c r="R853" s="73"/>
      <c r="S853" s="73"/>
      <c r="T853" s="73"/>
      <c r="U853" s="73"/>
      <c r="V853" s="222"/>
      <c r="W853" s="193"/>
      <c r="X853" s="74"/>
      <c r="Y853" s="74"/>
      <c r="Z853" s="74"/>
      <c r="AA853" s="74"/>
      <c r="AB853" s="194"/>
      <c r="AC853" s="323">
        <f t="shared" si="624"/>
        <v>86</v>
      </c>
      <c r="AD853" s="64"/>
      <c r="AE853" s="64">
        <v>30</v>
      </c>
      <c r="AF853" s="64"/>
      <c r="AG853" s="64">
        <v>56</v>
      </c>
      <c r="AH853" s="64"/>
      <c r="AI853" s="80"/>
      <c r="AJ853" s="80"/>
      <c r="AK853" s="166">
        <f t="shared" si="625"/>
        <v>0</v>
      </c>
      <c r="AL853" s="80"/>
      <c r="AM853" s="186"/>
      <c r="AN853" s="725"/>
      <c r="AO853" s="15"/>
      <c r="AP853" s="25"/>
      <c r="AQ853" s="683"/>
      <c r="AT853" s="1"/>
    </row>
    <row r="854" spans="1:46" s="44" customFormat="1" ht="18.600000000000001" customHeight="1">
      <c r="A854" s="1">
        <v>2</v>
      </c>
      <c r="B854" s="337" t="str">
        <f t="shared" ref="B854:B855" si="634">B853</f>
        <v>区東北部</v>
      </c>
      <c r="C854" s="437" t="str">
        <f t="shared" ref="C854:C855" si="635">C853</f>
        <v>荒川区</v>
      </c>
      <c r="D854" s="297"/>
      <c r="E854" s="573"/>
      <c r="F854" s="361" t="s">
        <v>267</v>
      </c>
      <c r="G854" s="690"/>
      <c r="H854" s="109"/>
      <c r="I854" s="82"/>
      <c r="J854" s="82"/>
      <c r="K854" s="82"/>
      <c r="L854" s="82"/>
      <c r="M854" s="82"/>
      <c r="N854" s="82"/>
      <c r="O854" s="82"/>
      <c r="P854" s="82"/>
      <c r="Q854" s="82"/>
      <c r="R854" s="82"/>
      <c r="S854" s="82"/>
      <c r="T854" s="82"/>
      <c r="U854" s="82"/>
      <c r="V854" s="102"/>
      <c r="W854" s="146">
        <f>SUM(X854:AB854)</f>
        <v>86</v>
      </c>
      <c r="X854" s="145">
        <v>30</v>
      </c>
      <c r="Y854" s="145">
        <v>56</v>
      </c>
      <c r="Z854" s="69"/>
      <c r="AA854" s="69"/>
      <c r="AB854" s="207"/>
      <c r="AC854" s="324">
        <f t="shared" si="624"/>
        <v>86</v>
      </c>
      <c r="AD854" s="519"/>
      <c r="AE854" s="519">
        <v>30</v>
      </c>
      <c r="AF854" s="519"/>
      <c r="AG854" s="519">
        <v>56</v>
      </c>
      <c r="AH854" s="519"/>
      <c r="AI854" s="519"/>
      <c r="AJ854" s="601"/>
      <c r="AK854" s="160">
        <f t="shared" si="625"/>
        <v>0</v>
      </c>
      <c r="AL854" s="79">
        <v>0</v>
      </c>
      <c r="AM854" s="158">
        <v>0</v>
      </c>
      <c r="AN854" s="718"/>
      <c r="AO854" s="643"/>
      <c r="AP854" s="663"/>
      <c r="AQ854" s="683"/>
      <c r="AT854" s="1"/>
    </row>
    <row r="855" spans="1:46" s="44" customFormat="1" ht="18" customHeight="1" thickBot="1">
      <c r="A855" s="1">
        <v>3</v>
      </c>
      <c r="B855" s="337" t="str">
        <f t="shared" si="634"/>
        <v>区東北部</v>
      </c>
      <c r="C855" s="437" t="str">
        <f t="shared" si="635"/>
        <v>荒川区</v>
      </c>
      <c r="D855" s="305"/>
      <c r="E855" s="632"/>
      <c r="F855" s="337" t="s">
        <v>267</v>
      </c>
      <c r="G855" s="689"/>
      <c r="H855" s="121"/>
      <c r="I855" s="71"/>
      <c r="J855" s="71"/>
      <c r="K855" s="71"/>
      <c r="L855" s="71"/>
      <c r="M855" s="71"/>
      <c r="N855" s="71"/>
      <c r="O855" s="71"/>
      <c r="P855" s="71"/>
      <c r="Q855" s="71"/>
      <c r="R855" s="71"/>
      <c r="S855" s="71"/>
      <c r="T855" s="71"/>
      <c r="U855" s="71"/>
      <c r="V855" s="123"/>
      <c r="W855" s="208"/>
      <c r="X855" s="75"/>
      <c r="Y855" s="75"/>
      <c r="Z855" s="76"/>
      <c r="AA855" s="76"/>
      <c r="AB855" s="209"/>
      <c r="AC855" s="325">
        <f t="shared" si="624"/>
        <v>86</v>
      </c>
      <c r="AD855" s="520"/>
      <c r="AE855" s="520">
        <v>30</v>
      </c>
      <c r="AF855" s="520" t="s">
        <v>3</v>
      </c>
      <c r="AG855" s="520">
        <v>56</v>
      </c>
      <c r="AH855" s="520" t="s">
        <v>3</v>
      </c>
      <c r="AI855" s="520" t="s">
        <v>3</v>
      </c>
      <c r="AJ855" s="520" t="s">
        <v>3</v>
      </c>
      <c r="AK855" s="161">
        <f t="shared" si="625"/>
        <v>0</v>
      </c>
      <c r="AL855" s="81"/>
      <c r="AM855" s="187"/>
      <c r="AN855" s="719"/>
      <c r="AO855" s="643"/>
      <c r="AP855" s="663"/>
      <c r="AQ855" s="683"/>
      <c r="AT855" s="1"/>
    </row>
    <row r="856" spans="1:46" s="44" customFormat="1" ht="18.600000000000001" customHeight="1">
      <c r="A856" s="1">
        <v>1</v>
      </c>
      <c r="B856" s="309" t="s">
        <v>257</v>
      </c>
      <c r="C856" s="310" t="s">
        <v>258</v>
      </c>
      <c r="D856" s="567"/>
      <c r="E856" s="567" t="s">
        <v>951</v>
      </c>
      <c r="F856" s="445" t="s">
        <v>268</v>
      </c>
      <c r="G856" s="691">
        <v>11301437</v>
      </c>
      <c r="H856" s="221"/>
      <c r="I856" s="73"/>
      <c r="J856" s="73"/>
      <c r="K856" s="73"/>
      <c r="L856" s="73"/>
      <c r="M856" s="73"/>
      <c r="N856" s="73"/>
      <c r="O856" s="73"/>
      <c r="P856" s="73"/>
      <c r="Q856" s="73"/>
      <c r="R856" s="73"/>
      <c r="S856" s="73"/>
      <c r="T856" s="73"/>
      <c r="U856" s="73"/>
      <c r="V856" s="222"/>
      <c r="W856" s="193"/>
      <c r="X856" s="74"/>
      <c r="Y856" s="74"/>
      <c r="Z856" s="74"/>
      <c r="AA856" s="74"/>
      <c r="AB856" s="194"/>
      <c r="AC856" s="323">
        <f t="shared" si="624"/>
        <v>47</v>
      </c>
      <c r="AD856" s="64"/>
      <c r="AE856" s="64">
        <v>47</v>
      </c>
      <c r="AF856" s="64"/>
      <c r="AG856" s="64"/>
      <c r="AH856" s="64"/>
      <c r="AI856" s="80"/>
      <c r="AJ856" s="80"/>
      <c r="AK856" s="166">
        <f t="shared" si="625"/>
        <v>0</v>
      </c>
      <c r="AL856" s="80"/>
      <c r="AM856" s="186"/>
      <c r="AN856" s="725"/>
      <c r="AO856" s="15"/>
      <c r="AP856" s="25"/>
      <c r="AQ856" s="684"/>
      <c r="AT856" s="1"/>
    </row>
    <row r="857" spans="1:46" s="44" customFormat="1" ht="18" customHeight="1">
      <c r="A857" s="1">
        <v>2</v>
      </c>
      <c r="B857" s="337" t="str">
        <f t="shared" ref="B857:B858" si="636">B856</f>
        <v>区東北部</v>
      </c>
      <c r="C857" s="437" t="str">
        <f t="shared" ref="C857:C858" si="637">C856</f>
        <v>荒川区</v>
      </c>
      <c r="D857" s="297"/>
      <c r="E857" s="573"/>
      <c r="F857" s="361" t="s">
        <v>268</v>
      </c>
      <c r="G857" s="690"/>
      <c r="H857" s="109"/>
      <c r="I857" s="82"/>
      <c r="J857" s="82"/>
      <c r="K857" s="82"/>
      <c r="L857" s="82"/>
      <c r="M857" s="82"/>
      <c r="N857" s="82"/>
      <c r="O857" s="82"/>
      <c r="P857" s="82"/>
      <c r="Q857" s="82"/>
      <c r="R857" s="82"/>
      <c r="S857" s="82"/>
      <c r="T857" s="82"/>
      <c r="U857" s="82"/>
      <c r="V857" s="102"/>
      <c r="W857" s="146">
        <f>SUM(X857:AB857)</f>
        <v>47</v>
      </c>
      <c r="X857" s="145">
        <v>47</v>
      </c>
      <c r="Y857" s="145"/>
      <c r="Z857" s="69"/>
      <c r="AA857" s="69"/>
      <c r="AB857" s="207"/>
      <c r="AC857" s="324">
        <f t="shared" si="624"/>
        <v>47</v>
      </c>
      <c r="AD857" s="519"/>
      <c r="AE857" s="519">
        <v>47</v>
      </c>
      <c r="AF857" s="519"/>
      <c r="AG857" s="519"/>
      <c r="AH857" s="519"/>
      <c r="AI857" s="519"/>
      <c r="AJ857" s="601"/>
      <c r="AK857" s="160">
        <f t="shared" si="625"/>
        <v>0</v>
      </c>
      <c r="AL857" s="79" t="s">
        <v>3</v>
      </c>
      <c r="AM857" s="158" t="s">
        <v>3</v>
      </c>
      <c r="AN857" s="718"/>
      <c r="AO857" s="643"/>
      <c r="AP857" s="663"/>
      <c r="AQ857" s="683"/>
      <c r="AT857" s="1"/>
    </row>
    <row r="858" spans="1:46" s="44" customFormat="1" ht="18.600000000000001" customHeight="1" thickBot="1">
      <c r="A858" s="1">
        <v>3</v>
      </c>
      <c r="B858" s="337" t="str">
        <f t="shared" si="636"/>
        <v>区東北部</v>
      </c>
      <c r="C858" s="437" t="str">
        <f t="shared" si="637"/>
        <v>荒川区</v>
      </c>
      <c r="D858" s="305"/>
      <c r="E858" s="632"/>
      <c r="F858" s="337" t="s">
        <v>268</v>
      </c>
      <c r="G858" s="689"/>
      <c r="H858" s="121"/>
      <c r="I858" s="71"/>
      <c r="J858" s="71"/>
      <c r="K858" s="71"/>
      <c r="L858" s="71"/>
      <c r="M858" s="71"/>
      <c r="N858" s="71"/>
      <c r="O858" s="71"/>
      <c r="P858" s="71"/>
      <c r="Q858" s="71"/>
      <c r="R858" s="71"/>
      <c r="S858" s="71"/>
      <c r="T858" s="71"/>
      <c r="U858" s="71"/>
      <c r="V858" s="123"/>
      <c r="W858" s="208"/>
      <c r="X858" s="75"/>
      <c r="Y858" s="75"/>
      <c r="Z858" s="76"/>
      <c r="AA858" s="76"/>
      <c r="AB858" s="209"/>
      <c r="AC858" s="325">
        <f t="shared" si="624"/>
        <v>47</v>
      </c>
      <c r="AD858" s="520"/>
      <c r="AE858" s="520"/>
      <c r="AF858" s="520">
        <v>47</v>
      </c>
      <c r="AG858" s="520" t="s">
        <v>3</v>
      </c>
      <c r="AH858" s="520" t="s">
        <v>3</v>
      </c>
      <c r="AI858" s="520" t="s">
        <v>3</v>
      </c>
      <c r="AJ858" s="520" t="s">
        <v>3</v>
      </c>
      <c r="AK858" s="161">
        <f t="shared" si="625"/>
        <v>0</v>
      </c>
      <c r="AL858" s="81"/>
      <c r="AM858" s="187"/>
      <c r="AN858" s="719"/>
      <c r="AO858" s="643"/>
      <c r="AP858" s="663"/>
      <c r="AQ858" s="683"/>
      <c r="AT858" s="1"/>
    </row>
    <row r="859" spans="1:46" s="44" customFormat="1" ht="18" customHeight="1">
      <c r="A859" s="1">
        <v>1</v>
      </c>
      <c r="B859" s="309" t="s">
        <v>257</v>
      </c>
      <c r="C859" s="310" t="s">
        <v>258</v>
      </c>
      <c r="D859" s="567"/>
      <c r="E859" s="567" t="s">
        <v>1045</v>
      </c>
      <c r="F859" s="734" t="s">
        <v>269</v>
      </c>
      <c r="G859" s="691">
        <v>1311870872</v>
      </c>
      <c r="H859" s="221"/>
      <c r="I859" s="73"/>
      <c r="J859" s="73"/>
      <c r="K859" s="73"/>
      <c r="L859" s="73"/>
      <c r="M859" s="73"/>
      <c r="N859" s="73"/>
      <c r="O859" s="73"/>
      <c r="P859" s="73"/>
      <c r="Q859" s="73"/>
      <c r="R859" s="73"/>
      <c r="S859" s="73"/>
      <c r="T859" s="73"/>
      <c r="U859" s="73"/>
      <c r="V859" s="222"/>
      <c r="W859" s="193"/>
      <c r="X859" s="74"/>
      <c r="Y859" s="74"/>
      <c r="Z859" s="74"/>
      <c r="AA859" s="74"/>
      <c r="AB859" s="194"/>
      <c r="AC859" s="323">
        <f t="shared" si="624"/>
        <v>153</v>
      </c>
      <c r="AD859" s="606"/>
      <c r="AE859" s="606"/>
      <c r="AF859" s="606"/>
      <c r="AG859" s="606">
        <v>153</v>
      </c>
      <c r="AH859" s="606"/>
      <c r="AI859" s="607"/>
      <c r="AJ859" s="607"/>
      <c r="AK859" s="166">
        <f t="shared" si="625"/>
        <v>0</v>
      </c>
      <c r="AL859" s="80"/>
      <c r="AM859" s="186"/>
      <c r="AN859" s="725" t="s">
        <v>1222</v>
      </c>
      <c r="AO859" s="15"/>
      <c r="AP859" s="25"/>
      <c r="AQ859" s="683"/>
      <c r="AR859" s="44">
        <v>1</v>
      </c>
      <c r="AT859" s="1"/>
    </row>
    <row r="860" spans="1:46" s="44" customFormat="1" ht="18.600000000000001" customHeight="1">
      <c r="A860" s="1">
        <v>2</v>
      </c>
      <c r="B860" s="337" t="str">
        <f t="shared" ref="B860:B861" si="638">B859</f>
        <v>区東北部</v>
      </c>
      <c r="C860" s="437" t="str">
        <f t="shared" ref="C860:C861" si="639">C859</f>
        <v>荒川区</v>
      </c>
      <c r="D860" s="297"/>
      <c r="E860" s="573"/>
      <c r="F860" s="361" t="s">
        <v>269</v>
      </c>
      <c r="G860" s="690"/>
      <c r="H860" s="109"/>
      <c r="I860" s="82"/>
      <c r="J860" s="82"/>
      <c r="K860" s="82"/>
      <c r="L860" s="82"/>
      <c r="M860" s="82"/>
      <c r="N860" s="82"/>
      <c r="O860" s="82"/>
      <c r="P860" s="82"/>
      <c r="Q860" s="82"/>
      <c r="R860" s="82"/>
      <c r="S860" s="82"/>
      <c r="T860" s="82"/>
      <c r="U860" s="82"/>
      <c r="V860" s="102"/>
      <c r="W860" s="146">
        <f>SUM(X860:AB860)</f>
        <v>153</v>
      </c>
      <c r="X860" s="145"/>
      <c r="Y860" s="145">
        <v>153</v>
      </c>
      <c r="Z860" s="69"/>
      <c r="AA860" s="69"/>
      <c r="AB860" s="207"/>
      <c r="AC860" s="324">
        <f t="shared" si="624"/>
        <v>153</v>
      </c>
      <c r="AD860" s="519"/>
      <c r="AE860" s="519"/>
      <c r="AF860" s="519"/>
      <c r="AG860" s="519">
        <v>153</v>
      </c>
      <c r="AH860" s="519"/>
      <c r="AI860" s="519"/>
      <c r="AJ860" s="601"/>
      <c r="AK860" s="160">
        <f t="shared" si="625"/>
        <v>0</v>
      </c>
      <c r="AL860" s="79" t="s">
        <v>3</v>
      </c>
      <c r="AM860" s="158" t="s">
        <v>3</v>
      </c>
      <c r="AN860" s="718"/>
      <c r="AO860" s="643"/>
      <c r="AP860" s="663"/>
      <c r="AQ860" s="683"/>
      <c r="AT860" s="1"/>
    </row>
    <row r="861" spans="1:46" s="44" customFormat="1" ht="18" customHeight="1" thickBot="1">
      <c r="A861" s="1">
        <v>3</v>
      </c>
      <c r="B861" s="337" t="str">
        <f t="shared" si="638"/>
        <v>区東北部</v>
      </c>
      <c r="C861" s="437" t="str">
        <f t="shared" si="639"/>
        <v>荒川区</v>
      </c>
      <c r="D861" s="305"/>
      <c r="E861" s="632"/>
      <c r="F861" s="337" t="s">
        <v>269</v>
      </c>
      <c r="G861" s="689"/>
      <c r="H861" s="121"/>
      <c r="I861" s="71"/>
      <c r="J861" s="71"/>
      <c r="K861" s="71"/>
      <c r="L861" s="71"/>
      <c r="M861" s="71"/>
      <c r="N861" s="71"/>
      <c r="O861" s="71"/>
      <c r="P861" s="71"/>
      <c r="Q861" s="71"/>
      <c r="R861" s="71"/>
      <c r="S861" s="71"/>
      <c r="T861" s="71"/>
      <c r="U861" s="71"/>
      <c r="V861" s="123"/>
      <c r="W861" s="208"/>
      <c r="X861" s="75"/>
      <c r="Y861" s="75"/>
      <c r="Z861" s="76"/>
      <c r="AA861" s="76"/>
      <c r="AB861" s="209"/>
      <c r="AC861" s="325">
        <f t="shared" si="624"/>
        <v>153</v>
      </c>
      <c r="AD861" s="520"/>
      <c r="AE861" s="520" t="s">
        <v>3</v>
      </c>
      <c r="AF861" s="520" t="s">
        <v>3</v>
      </c>
      <c r="AG861" s="520">
        <v>153</v>
      </c>
      <c r="AH861" s="520" t="s">
        <v>3</v>
      </c>
      <c r="AI861" s="520" t="s">
        <v>3</v>
      </c>
      <c r="AJ861" s="520" t="s">
        <v>3</v>
      </c>
      <c r="AK861" s="161">
        <f t="shared" si="625"/>
        <v>0</v>
      </c>
      <c r="AL861" s="81"/>
      <c r="AM861" s="187"/>
      <c r="AN861" s="719"/>
      <c r="AO861" s="643"/>
      <c r="AP861" s="663"/>
      <c r="AQ861" s="683"/>
      <c r="AT861" s="1"/>
    </row>
    <row r="862" spans="1:46" s="44" customFormat="1" ht="18.600000000000001" customHeight="1">
      <c r="A862" s="1">
        <v>1</v>
      </c>
      <c r="B862" s="309" t="s">
        <v>257</v>
      </c>
      <c r="C862" s="310" t="s">
        <v>271</v>
      </c>
      <c r="D862" s="567"/>
      <c r="E862" s="567" t="s">
        <v>1045</v>
      </c>
      <c r="F862" s="445" t="s">
        <v>270</v>
      </c>
      <c r="G862" s="691">
        <v>11301444</v>
      </c>
      <c r="H862" s="221"/>
      <c r="I862" s="73"/>
      <c r="J862" s="73"/>
      <c r="K862" s="73"/>
      <c r="L862" s="73"/>
      <c r="M862" s="73"/>
      <c r="N862" s="73"/>
      <c r="O862" s="73"/>
      <c r="P862" s="73"/>
      <c r="Q862" s="73"/>
      <c r="R862" s="73"/>
      <c r="S862" s="73"/>
      <c r="T862" s="73"/>
      <c r="U862" s="73"/>
      <c r="V862" s="222"/>
      <c r="W862" s="193"/>
      <c r="X862" s="74"/>
      <c r="Y862" s="74"/>
      <c r="Z862" s="74"/>
      <c r="AA862" s="74"/>
      <c r="AB862" s="194"/>
      <c r="AC862" s="323">
        <f t="shared" si="624"/>
        <v>90</v>
      </c>
      <c r="AD862" s="606"/>
      <c r="AE862" s="606"/>
      <c r="AF862" s="606">
        <v>90</v>
      </c>
      <c r="AG862" s="606"/>
      <c r="AH862" s="606"/>
      <c r="AI862" s="607"/>
      <c r="AJ862" s="607"/>
      <c r="AK862" s="166">
        <f t="shared" si="625"/>
        <v>0</v>
      </c>
      <c r="AL862" s="80"/>
      <c r="AM862" s="186"/>
      <c r="AN862" s="725"/>
      <c r="AO862" s="15"/>
      <c r="AP862" s="25"/>
      <c r="AQ862" s="683">
        <v>1</v>
      </c>
      <c r="AT862" s="1"/>
    </row>
    <row r="863" spans="1:46" s="44" customFormat="1" ht="18" customHeight="1">
      <c r="A863" s="1">
        <v>2</v>
      </c>
      <c r="B863" s="337" t="str">
        <f t="shared" ref="B863:B864" si="640">B862</f>
        <v>区東北部</v>
      </c>
      <c r="C863" s="437" t="str">
        <f t="shared" ref="C863:C864" si="641">C862</f>
        <v>足立区</v>
      </c>
      <c r="D863" s="297"/>
      <c r="E863" s="573"/>
      <c r="F863" s="361" t="s">
        <v>270</v>
      </c>
      <c r="G863" s="690"/>
      <c r="H863" s="109"/>
      <c r="I863" s="82"/>
      <c r="J863" s="82"/>
      <c r="K863" s="82"/>
      <c r="L863" s="82"/>
      <c r="M863" s="82"/>
      <c r="N863" s="82"/>
      <c r="O863" s="82"/>
      <c r="P863" s="82"/>
      <c r="Q863" s="82"/>
      <c r="R863" s="82"/>
      <c r="S863" s="82"/>
      <c r="T863" s="82"/>
      <c r="U863" s="82"/>
      <c r="V863" s="102"/>
      <c r="W863" s="146">
        <f>SUM(X863:AB863)</f>
        <v>90</v>
      </c>
      <c r="X863" s="145"/>
      <c r="Y863" s="145">
        <v>90</v>
      </c>
      <c r="Z863" s="69"/>
      <c r="AA863" s="69"/>
      <c r="AB863" s="207"/>
      <c r="AC863" s="324">
        <f t="shared" si="624"/>
        <v>90</v>
      </c>
      <c r="AD863" s="519"/>
      <c r="AE863" s="519"/>
      <c r="AF863" s="519">
        <v>90</v>
      </c>
      <c r="AG863" s="519"/>
      <c r="AH863" s="519"/>
      <c r="AI863" s="519"/>
      <c r="AJ863" s="601"/>
      <c r="AK863" s="160">
        <f t="shared" si="625"/>
        <v>0</v>
      </c>
      <c r="AL863" s="79" t="s">
        <v>3</v>
      </c>
      <c r="AM863" s="158" t="s">
        <v>3</v>
      </c>
      <c r="AN863" s="718"/>
      <c r="AO863" s="643"/>
      <c r="AP863" s="663"/>
      <c r="AQ863" s="683"/>
      <c r="AT863" s="1"/>
    </row>
    <row r="864" spans="1:46" s="44" customFormat="1" ht="18.600000000000001" customHeight="1" thickBot="1">
      <c r="A864" s="1">
        <v>3</v>
      </c>
      <c r="B864" s="337" t="str">
        <f t="shared" si="640"/>
        <v>区東北部</v>
      </c>
      <c r="C864" s="437" t="str">
        <f t="shared" si="641"/>
        <v>足立区</v>
      </c>
      <c r="D864" s="305"/>
      <c r="E864" s="632"/>
      <c r="F864" s="337" t="s">
        <v>270</v>
      </c>
      <c r="G864" s="689"/>
      <c r="H864" s="121"/>
      <c r="I864" s="71"/>
      <c r="J864" s="71"/>
      <c r="K864" s="71"/>
      <c r="L864" s="71"/>
      <c r="M864" s="71"/>
      <c r="N864" s="71"/>
      <c r="O864" s="71"/>
      <c r="P864" s="71"/>
      <c r="Q864" s="71"/>
      <c r="R864" s="71"/>
      <c r="S864" s="71"/>
      <c r="T864" s="71"/>
      <c r="U864" s="71"/>
      <c r="V864" s="123"/>
      <c r="W864" s="208"/>
      <c r="X864" s="75"/>
      <c r="Y864" s="75"/>
      <c r="Z864" s="76"/>
      <c r="AA864" s="76"/>
      <c r="AB864" s="209"/>
      <c r="AC864" s="325">
        <f t="shared" si="624"/>
        <v>90</v>
      </c>
      <c r="AD864" s="520"/>
      <c r="AE864" s="520" t="s">
        <v>3</v>
      </c>
      <c r="AF864" s="520">
        <v>90</v>
      </c>
      <c r="AG864" s="520" t="s">
        <v>3</v>
      </c>
      <c r="AH864" s="520" t="s">
        <v>3</v>
      </c>
      <c r="AI864" s="520" t="s">
        <v>3</v>
      </c>
      <c r="AJ864" s="520" t="s">
        <v>3</v>
      </c>
      <c r="AK864" s="161">
        <f t="shared" si="625"/>
        <v>0</v>
      </c>
      <c r="AL864" s="81"/>
      <c r="AM864" s="187"/>
      <c r="AN864" s="719"/>
      <c r="AO864" s="643"/>
      <c r="AP864" s="663"/>
      <c r="AQ864" s="683"/>
      <c r="AT864" s="1"/>
    </row>
    <row r="865" spans="1:46" s="44" customFormat="1" ht="18" customHeight="1">
      <c r="A865" s="1">
        <v>1</v>
      </c>
      <c r="B865" s="309" t="s">
        <v>257</v>
      </c>
      <c r="C865" s="310" t="s">
        <v>271</v>
      </c>
      <c r="D865" s="567"/>
      <c r="E865" s="567" t="s">
        <v>914</v>
      </c>
      <c r="F865" s="733" t="s">
        <v>272</v>
      </c>
      <c r="G865" s="691">
        <v>11301445</v>
      </c>
      <c r="H865" s="221"/>
      <c r="I865" s="73"/>
      <c r="J865" s="73"/>
      <c r="K865" s="73"/>
      <c r="L865" s="73"/>
      <c r="M865" s="73"/>
      <c r="N865" s="73"/>
      <c r="O865" s="73"/>
      <c r="P865" s="73"/>
      <c r="Q865" s="73"/>
      <c r="R865" s="73"/>
      <c r="S865" s="73"/>
      <c r="T865" s="73"/>
      <c r="U865" s="73"/>
      <c r="V865" s="222"/>
      <c r="W865" s="193"/>
      <c r="X865" s="74"/>
      <c r="Y865" s="74"/>
      <c r="Z865" s="74"/>
      <c r="AA865" s="74"/>
      <c r="AB865" s="194"/>
      <c r="AC865" s="323">
        <f t="shared" si="624"/>
        <v>140</v>
      </c>
      <c r="AD865" s="64"/>
      <c r="AE865" s="64">
        <v>95</v>
      </c>
      <c r="AF865" s="64"/>
      <c r="AG865" s="64">
        <v>45</v>
      </c>
      <c r="AH865" s="64"/>
      <c r="AI865" s="80"/>
      <c r="AJ865" s="80"/>
      <c r="AK865" s="166">
        <f t="shared" si="625"/>
        <v>0</v>
      </c>
      <c r="AL865" s="80"/>
      <c r="AM865" s="186"/>
      <c r="AN865" s="753" t="s">
        <v>1234</v>
      </c>
      <c r="AO865" s="15"/>
      <c r="AP865" s="25"/>
      <c r="AQ865" s="684"/>
      <c r="AR865" s="44">
        <v>2</v>
      </c>
      <c r="AT865" s="1"/>
    </row>
    <row r="866" spans="1:46" s="44" customFormat="1" ht="18.600000000000001" customHeight="1">
      <c r="A866" s="1">
        <v>2</v>
      </c>
      <c r="B866" s="337" t="str">
        <f t="shared" ref="B866:B867" si="642">B865</f>
        <v>区東北部</v>
      </c>
      <c r="C866" s="437" t="str">
        <f t="shared" ref="C866:C867" si="643">C865</f>
        <v>足立区</v>
      </c>
      <c r="D866" s="297"/>
      <c r="E866" s="573"/>
      <c r="F866" s="361" t="s">
        <v>272</v>
      </c>
      <c r="G866" s="690"/>
      <c r="H866" s="109"/>
      <c r="I866" s="82"/>
      <c r="J866" s="82"/>
      <c r="K866" s="82"/>
      <c r="L866" s="82" t="s">
        <v>629</v>
      </c>
      <c r="M866" s="82" t="s">
        <v>629</v>
      </c>
      <c r="N866" s="82" t="s">
        <v>916</v>
      </c>
      <c r="O866" s="82"/>
      <c r="P866" s="82"/>
      <c r="Q866" s="82"/>
      <c r="R866" s="82"/>
      <c r="S866" s="82" t="s">
        <v>629</v>
      </c>
      <c r="T866" s="82"/>
      <c r="U866" s="82" t="s">
        <v>629</v>
      </c>
      <c r="V866" s="102"/>
      <c r="W866" s="146">
        <f>SUM(X866:AB866)</f>
        <v>140</v>
      </c>
      <c r="X866" s="145">
        <v>140</v>
      </c>
      <c r="Y866" s="145"/>
      <c r="Z866" s="69"/>
      <c r="AA866" s="69"/>
      <c r="AB866" s="207"/>
      <c r="AC866" s="324">
        <f t="shared" si="624"/>
        <v>140</v>
      </c>
      <c r="AD866" s="519"/>
      <c r="AE866" s="519">
        <v>95</v>
      </c>
      <c r="AF866" s="519">
        <v>45</v>
      </c>
      <c r="AG866" s="519"/>
      <c r="AH866" s="519"/>
      <c r="AI866" s="519"/>
      <c r="AJ866" s="601"/>
      <c r="AK866" s="160">
        <f t="shared" si="625"/>
        <v>48</v>
      </c>
      <c r="AL866" s="79">
        <v>30</v>
      </c>
      <c r="AM866" s="158">
        <v>18</v>
      </c>
      <c r="AN866" s="754"/>
      <c r="AO866" s="643"/>
      <c r="AP866" s="663"/>
      <c r="AQ866" s="683"/>
      <c r="AT866" s="1"/>
    </row>
    <row r="867" spans="1:46" s="44" customFormat="1" ht="18" customHeight="1" thickBot="1">
      <c r="A867" s="1">
        <v>3</v>
      </c>
      <c r="B867" s="337" t="str">
        <f t="shared" si="642"/>
        <v>区東北部</v>
      </c>
      <c r="C867" s="437" t="str">
        <f t="shared" si="643"/>
        <v>足立区</v>
      </c>
      <c r="D867" s="305"/>
      <c r="E867" s="632"/>
      <c r="F867" s="337" t="s">
        <v>272</v>
      </c>
      <c r="G867" s="689"/>
      <c r="H867" s="121"/>
      <c r="I867" s="71"/>
      <c r="J867" s="71"/>
      <c r="K867" s="71"/>
      <c r="L867" s="37" t="s">
        <v>629</v>
      </c>
      <c r="M867" s="37" t="s">
        <v>629</v>
      </c>
      <c r="N867" s="37" t="s">
        <v>916</v>
      </c>
      <c r="O867" s="37"/>
      <c r="P867" s="37"/>
      <c r="Q867" s="37"/>
      <c r="R867" s="37"/>
      <c r="S867" s="37" t="s">
        <v>629</v>
      </c>
      <c r="T867" s="37"/>
      <c r="U867" s="37" t="s">
        <v>629</v>
      </c>
      <c r="V867" s="123"/>
      <c r="W867" s="208"/>
      <c r="X867" s="75"/>
      <c r="Y867" s="75"/>
      <c r="Z867" s="76"/>
      <c r="AA867" s="76"/>
      <c r="AB867" s="209"/>
      <c r="AC867" s="325">
        <f t="shared" si="624"/>
        <v>117</v>
      </c>
      <c r="AD867" s="520"/>
      <c r="AE867" s="520">
        <v>45</v>
      </c>
      <c r="AF867" s="520">
        <v>72</v>
      </c>
      <c r="AG867" s="520">
        <v>0</v>
      </c>
      <c r="AH867" s="520" t="s">
        <v>3</v>
      </c>
      <c r="AI867" s="520" t="s">
        <v>3</v>
      </c>
      <c r="AJ867" s="520" t="s">
        <v>3</v>
      </c>
      <c r="AK867" s="161">
        <f t="shared" si="625"/>
        <v>0</v>
      </c>
      <c r="AL867" s="81"/>
      <c r="AM867" s="187"/>
      <c r="AN867" s="755"/>
      <c r="AO867" s="643"/>
      <c r="AP867" s="663"/>
      <c r="AQ867" s="683"/>
      <c r="AT867" s="1"/>
    </row>
    <row r="868" spans="1:46" s="44" customFormat="1" ht="18.600000000000001" customHeight="1">
      <c r="A868" s="1">
        <v>1</v>
      </c>
      <c r="B868" s="309" t="s">
        <v>257</v>
      </c>
      <c r="C868" s="310" t="s">
        <v>271</v>
      </c>
      <c r="D868" s="567"/>
      <c r="E868" s="567" t="s">
        <v>950</v>
      </c>
      <c r="F868" s="445" t="s">
        <v>273</v>
      </c>
      <c r="G868" s="691">
        <v>11301446</v>
      </c>
      <c r="H868" s="221"/>
      <c r="I868" s="73"/>
      <c r="J868" s="73"/>
      <c r="K868" s="73"/>
      <c r="L868" s="73"/>
      <c r="M868" s="73"/>
      <c r="N868" s="73"/>
      <c r="O868" s="73"/>
      <c r="P868" s="73"/>
      <c r="Q868" s="73"/>
      <c r="R868" s="73"/>
      <c r="S868" s="73"/>
      <c r="T868" s="73"/>
      <c r="U868" s="73"/>
      <c r="V868" s="222"/>
      <c r="W868" s="193"/>
      <c r="X868" s="74"/>
      <c r="Y868" s="74"/>
      <c r="Z868" s="74"/>
      <c r="AA868" s="74"/>
      <c r="AB868" s="194"/>
      <c r="AC868" s="323">
        <f t="shared" si="624"/>
        <v>112</v>
      </c>
      <c r="AD868" s="64"/>
      <c r="AE868" s="64"/>
      <c r="AF868" s="64"/>
      <c r="AG868" s="64">
        <v>112</v>
      </c>
      <c r="AH868" s="64"/>
      <c r="AI868" s="80"/>
      <c r="AJ868" s="80"/>
      <c r="AK868" s="166">
        <f t="shared" si="625"/>
        <v>0</v>
      </c>
      <c r="AL868" s="80"/>
      <c r="AM868" s="186"/>
      <c r="AN868" s="725"/>
      <c r="AO868" s="15"/>
      <c r="AP868" s="25"/>
      <c r="AQ868" s="683"/>
      <c r="AT868" s="1"/>
    </row>
    <row r="869" spans="1:46" s="44" customFormat="1" ht="18" customHeight="1">
      <c r="A869" s="1">
        <v>2</v>
      </c>
      <c r="B869" s="337" t="str">
        <f t="shared" ref="B869:B870" si="644">B868</f>
        <v>区東北部</v>
      </c>
      <c r="C869" s="437" t="str">
        <f t="shared" ref="C869:C870" si="645">C868</f>
        <v>足立区</v>
      </c>
      <c r="D869" s="297"/>
      <c r="E869" s="573"/>
      <c r="F869" s="361" t="s">
        <v>273</v>
      </c>
      <c r="G869" s="690"/>
      <c r="H869" s="109"/>
      <c r="I869" s="82"/>
      <c r="J869" s="82"/>
      <c r="K869" s="82"/>
      <c r="L869" s="82"/>
      <c r="M869" s="82"/>
      <c r="N869" s="82"/>
      <c r="O869" s="82"/>
      <c r="P869" s="82"/>
      <c r="Q869" s="82"/>
      <c r="R869" s="82"/>
      <c r="S869" s="82"/>
      <c r="T869" s="82"/>
      <c r="U869" s="82"/>
      <c r="V869" s="102"/>
      <c r="W869" s="146">
        <f>SUM(X869:AB869)</f>
        <v>112</v>
      </c>
      <c r="X869" s="145"/>
      <c r="Y869" s="145">
        <v>112</v>
      </c>
      <c r="Z869" s="69"/>
      <c r="AA869" s="69"/>
      <c r="AB869" s="207"/>
      <c r="AC869" s="324">
        <f t="shared" si="624"/>
        <v>112</v>
      </c>
      <c r="AD869" s="519"/>
      <c r="AE869" s="519"/>
      <c r="AF869" s="519"/>
      <c r="AG869" s="519">
        <v>112</v>
      </c>
      <c r="AH869" s="519"/>
      <c r="AI869" s="519"/>
      <c r="AJ869" s="601"/>
      <c r="AK869" s="160">
        <f t="shared" si="625"/>
        <v>0</v>
      </c>
      <c r="AL869" s="79" t="s">
        <v>3</v>
      </c>
      <c r="AM869" s="158" t="s">
        <v>3</v>
      </c>
      <c r="AN869" s="718"/>
      <c r="AO869" s="643"/>
      <c r="AP869" s="663"/>
      <c r="AQ869" s="683"/>
      <c r="AT869" s="1"/>
    </row>
    <row r="870" spans="1:46" s="44" customFormat="1" ht="18.600000000000001" customHeight="1" thickBot="1">
      <c r="A870" s="1">
        <v>3</v>
      </c>
      <c r="B870" s="337" t="str">
        <f t="shared" si="644"/>
        <v>区東北部</v>
      </c>
      <c r="C870" s="437" t="str">
        <f t="shared" si="645"/>
        <v>足立区</v>
      </c>
      <c r="D870" s="305"/>
      <c r="E870" s="632"/>
      <c r="F870" s="337" t="s">
        <v>273</v>
      </c>
      <c r="G870" s="689"/>
      <c r="H870" s="121"/>
      <c r="I870" s="71"/>
      <c r="J870" s="71"/>
      <c r="K870" s="71"/>
      <c r="L870" s="71"/>
      <c r="M870" s="71"/>
      <c r="N870" s="71"/>
      <c r="O870" s="71"/>
      <c r="P870" s="71"/>
      <c r="Q870" s="71"/>
      <c r="R870" s="71"/>
      <c r="S870" s="71"/>
      <c r="T870" s="71"/>
      <c r="U870" s="71"/>
      <c r="V870" s="123"/>
      <c r="W870" s="208"/>
      <c r="X870" s="75"/>
      <c r="Y870" s="75"/>
      <c r="Z870" s="76"/>
      <c r="AA870" s="76"/>
      <c r="AB870" s="209"/>
      <c r="AC870" s="325">
        <f t="shared" si="624"/>
        <v>112</v>
      </c>
      <c r="AD870" s="520"/>
      <c r="AE870" s="520" t="s">
        <v>3</v>
      </c>
      <c r="AF870" s="520" t="s">
        <v>3</v>
      </c>
      <c r="AG870" s="520">
        <v>112</v>
      </c>
      <c r="AH870" s="520" t="s">
        <v>3</v>
      </c>
      <c r="AI870" s="520" t="s">
        <v>3</v>
      </c>
      <c r="AJ870" s="520" t="s">
        <v>3</v>
      </c>
      <c r="AK870" s="161">
        <f t="shared" si="625"/>
        <v>0</v>
      </c>
      <c r="AL870" s="81"/>
      <c r="AM870" s="187"/>
      <c r="AN870" s="719"/>
      <c r="AO870" s="643"/>
      <c r="AP870" s="663"/>
      <c r="AQ870" s="683"/>
      <c r="AT870" s="1"/>
    </row>
    <row r="871" spans="1:46" s="44" customFormat="1" ht="18" customHeight="1">
      <c r="A871" s="1">
        <v>1</v>
      </c>
      <c r="B871" s="309" t="s">
        <v>257</v>
      </c>
      <c r="C871" s="310" t="s">
        <v>271</v>
      </c>
      <c r="D871" s="567"/>
      <c r="E871" s="567"/>
      <c r="F871" s="368" t="s">
        <v>274</v>
      </c>
      <c r="G871" s="691"/>
      <c r="H871" s="221"/>
      <c r="I871" s="73"/>
      <c r="J871" s="73"/>
      <c r="K871" s="73"/>
      <c r="L871" s="73"/>
      <c r="M871" s="73"/>
      <c r="N871" s="73"/>
      <c r="O871" s="73"/>
      <c r="P871" s="73"/>
      <c r="Q871" s="73"/>
      <c r="R871" s="73"/>
      <c r="S871" s="73"/>
      <c r="T871" s="73"/>
      <c r="U871" s="73"/>
      <c r="V871" s="222"/>
      <c r="W871" s="193"/>
      <c r="X871" s="74"/>
      <c r="Y871" s="74"/>
      <c r="Z871" s="74"/>
      <c r="AA871" s="74"/>
      <c r="AB871" s="194"/>
      <c r="AC871" s="323">
        <f t="shared" si="624"/>
        <v>0</v>
      </c>
      <c r="AD871" s="606"/>
      <c r="AE871" s="606"/>
      <c r="AF871" s="606"/>
      <c r="AG871" s="606"/>
      <c r="AH871" s="606"/>
      <c r="AI871" s="607"/>
      <c r="AJ871" s="607"/>
      <c r="AK871" s="166">
        <f t="shared" si="625"/>
        <v>0</v>
      </c>
      <c r="AL871" s="80"/>
      <c r="AM871" s="186"/>
      <c r="AN871" s="725"/>
      <c r="AO871" s="15"/>
      <c r="AP871" s="25"/>
      <c r="AQ871" s="683"/>
      <c r="AT871" s="1"/>
    </row>
    <row r="872" spans="1:46" s="44" customFormat="1" ht="18.600000000000001" customHeight="1">
      <c r="A872" s="1">
        <v>2</v>
      </c>
      <c r="B872" s="337" t="str">
        <f t="shared" ref="B872:B873" si="646">B871</f>
        <v>区東北部</v>
      </c>
      <c r="C872" s="437" t="str">
        <f t="shared" ref="C872:C873" si="647">C871</f>
        <v>足立区</v>
      </c>
      <c r="D872" s="297"/>
      <c r="E872" s="573"/>
      <c r="F872" s="361" t="s">
        <v>274</v>
      </c>
      <c r="G872" s="690"/>
      <c r="H872" s="109"/>
      <c r="I872" s="82"/>
      <c r="J872" s="82"/>
      <c r="K872" s="82"/>
      <c r="L872" s="82"/>
      <c r="M872" s="82" t="s">
        <v>629</v>
      </c>
      <c r="N872" s="82" t="s">
        <v>630</v>
      </c>
      <c r="O872" s="82"/>
      <c r="P872" s="82"/>
      <c r="Q872" s="82"/>
      <c r="R872" s="82"/>
      <c r="S872" s="82" t="s">
        <v>629</v>
      </c>
      <c r="T872" s="82"/>
      <c r="U872" s="82" t="s">
        <v>629</v>
      </c>
      <c r="V872" s="102"/>
      <c r="W872" s="146">
        <f>SUM(X872:AB872)</f>
        <v>90</v>
      </c>
      <c r="X872" s="145">
        <v>90</v>
      </c>
      <c r="Y872" s="145"/>
      <c r="Z872" s="69"/>
      <c r="AA872" s="69"/>
      <c r="AB872" s="207"/>
      <c r="AC872" s="324">
        <f t="shared" si="624"/>
        <v>0</v>
      </c>
      <c r="AD872" s="519"/>
      <c r="AE872" s="519"/>
      <c r="AF872" s="519"/>
      <c r="AG872" s="519"/>
      <c r="AH872" s="519"/>
      <c r="AI872" s="519"/>
      <c r="AJ872" s="601"/>
      <c r="AK872" s="160">
        <f t="shared" si="625"/>
        <v>5</v>
      </c>
      <c r="AL872" s="79">
        <v>3</v>
      </c>
      <c r="AM872" s="158">
        <v>2</v>
      </c>
      <c r="AN872" s="718"/>
      <c r="AO872" s="643"/>
      <c r="AP872" s="663"/>
      <c r="AQ872" s="683"/>
      <c r="AT872" s="1"/>
    </row>
    <row r="873" spans="1:46" s="44" customFormat="1" ht="18" customHeight="1" thickBot="1">
      <c r="A873" s="1">
        <v>3</v>
      </c>
      <c r="B873" s="337" t="str">
        <f t="shared" si="646"/>
        <v>区東北部</v>
      </c>
      <c r="C873" s="437" t="str">
        <f t="shared" si="647"/>
        <v>足立区</v>
      </c>
      <c r="D873" s="305"/>
      <c r="E873" s="632"/>
      <c r="F873" s="337" t="s">
        <v>274</v>
      </c>
      <c r="G873" s="689"/>
      <c r="H873" s="121"/>
      <c r="I873" s="71"/>
      <c r="J873" s="71"/>
      <c r="K873" s="71"/>
      <c r="L873" s="71"/>
      <c r="M873" s="37" t="s">
        <v>629</v>
      </c>
      <c r="N873" s="37" t="s">
        <v>630</v>
      </c>
      <c r="O873" s="37"/>
      <c r="P873" s="37"/>
      <c r="Q873" s="37"/>
      <c r="R873" s="37"/>
      <c r="S873" s="37" t="s">
        <v>629</v>
      </c>
      <c r="T873" s="37"/>
      <c r="U873" s="37" t="s">
        <v>629</v>
      </c>
      <c r="V873" s="123"/>
      <c r="W873" s="208"/>
      <c r="X873" s="75"/>
      <c r="Y873" s="75"/>
      <c r="Z873" s="76"/>
      <c r="AA873" s="76"/>
      <c r="AB873" s="209"/>
      <c r="AC873" s="325">
        <f t="shared" si="624"/>
        <v>0</v>
      </c>
      <c r="AD873" s="520"/>
      <c r="AE873" s="520"/>
      <c r="AF873" s="520"/>
      <c r="AG873" s="520" t="s">
        <v>3</v>
      </c>
      <c r="AH873" s="520" t="s">
        <v>3</v>
      </c>
      <c r="AI873" s="520" t="s">
        <v>3</v>
      </c>
      <c r="AJ873" s="520" t="s">
        <v>3</v>
      </c>
      <c r="AK873" s="161">
        <f t="shared" si="625"/>
        <v>0</v>
      </c>
      <c r="AL873" s="81"/>
      <c r="AM873" s="187"/>
      <c r="AN873" s="719"/>
      <c r="AO873" s="643"/>
      <c r="AP873" s="663"/>
      <c r="AQ873" s="683"/>
      <c r="AT873" s="1"/>
    </row>
    <row r="874" spans="1:46" s="44" customFormat="1" ht="18.600000000000001" customHeight="1">
      <c r="A874" s="1">
        <v>1</v>
      </c>
      <c r="B874" s="309" t="s">
        <v>257</v>
      </c>
      <c r="C874" s="310" t="s">
        <v>271</v>
      </c>
      <c r="D874" s="567"/>
      <c r="E874" s="567" t="s">
        <v>950</v>
      </c>
      <c r="F874" s="445" t="s">
        <v>275</v>
      </c>
      <c r="G874" s="691">
        <v>11301448</v>
      </c>
      <c r="H874" s="221"/>
      <c r="I874" s="73"/>
      <c r="J874" s="73"/>
      <c r="K874" s="73"/>
      <c r="L874" s="73"/>
      <c r="M874" s="73"/>
      <c r="N874" s="73"/>
      <c r="O874" s="73"/>
      <c r="P874" s="73"/>
      <c r="Q874" s="73"/>
      <c r="R874" s="73"/>
      <c r="S874" s="73"/>
      <c r="T874" s="73"/>
      <c r="U874" s="73"/>
      <c r="V874" s="222"/>
      <c r="W874" s="193"/>
      <c r="X874" s="74"/>
      <c r="Y874" s="74"/>
      <c r="Z874" s="74"/>
      <c r="AA874" s="74"/>
      <c r="AB874" s="194"/>
      <c r="AC874" s="323">
        <f t="shared" si="624"/>
        <v>54</v>
      </c>
      <c r="AD874" s="64"/>
      <c r="AE874" s="64">
        <v>54</v>
      </c>
      <c r="AF874" s="64"/>
      <c r="AG874" s="64"/>
      <c r="AH874" s="64"/>
      <c r="AI874" s="80"/>
      <c r="AJ874" s="80"/>
      <c r="AK874" s="166">
        <f t="shared" si="625"/>
        <v>0</v>
      </c>
      <c r="AL874" s="80"/>
      <c r="AM874" s="186"/>
      <c r="AN874" s="725"/>
      <c r="AO874" s="15"/>
      <c r="AP874" s="25"/>
      <c r="AQ874" s="683"/>
      <c r="AT874" s="1"/>
    </row>
    <row r="875" spans="1:46" s="44" customFormat="1" ht="18" customHeight="1">
      <c r="A875" s="1">
        <v>2</v>
      </c>
      <c r="B875" s="337" t="str">
        <f t="shared" ref="B875:B876" si="648">B874</f>
        <v>区東北部</v>
      </c>
      <c r="C875" s="437" t="str">
        <f t="shared" ref="C875:C876" si="649">C874</f>
        <v>足立区</v>
      </c>
      <c r="D875" s="297"/>
      <c r="E875" s="573"/>
      <c r="F875" s="361" t="s">
        <v>275</v>
      </c>
      <c r="G875" s="690"/>
      <c r="H875" s="109"/>
      <c r="I875" s="82"/>
      <c r="J875" s="82"/>
      <c r="K875" s="82"/>
      <c r="L875" s="82"/>
      <c r="M875" s="82"/>
      <c r="N875" s="82"/>
      <c r="O875" s="82"/>
      <c r="P875" s="82"/>
      <c r="Q875" s="82"/>
      <c r="R875" s="82"/>
      <c r="S875" s="82"/>
      <c r="T875" s="82"/>
      <c r="U875" s="82"/>
      <c r="V875" s="102"/>
      <c r="W875" s="146">
        <f>SUM(X875:AB875)</f>
        <v>54</v>
      </c>
      <c r="X875" s="145">
        <v>54</v>
      </c>
      <c r="Y875" s="145"/>
      <c r="Z875" s="69"/>
      <c r="AA875" s="69"/>
      <c r="AB875" s="207"/>
      <c r="AC875" s="324">
        <f t="shared" si="624"/>
        <v>54</v>
      </c>
      <c r="AD875" s="519"/>
      <c r="AE875" s="519">
        <v>54</v>
      </c>
      <c r="AF875" s="519"/>
      <c r="AG875" s="519"/>
      <c r="AH875" s="519"/>
      <c r="AI875" s="519"/>
      <c r="AJ875" s="601"/>
      <c r="AK875" s="160">
        <f t="shared" si="625"/>
        <v>0</v>
      </c>
      <c r="AL875" s="79" t="s">
        <v>3</v>
      </c>
      <c r="AM875" s="158" t="s">
        <v>3</v>
      </c>
      <c r="AN875" s="718"/>
      <c r="AO875" s="643"/>
      <c r="AP875" s="663"/>
      <c r="AQ875" s="683"/>
      <c r="AT875" s="1"/>
    </row>
    <row r="876" spans="1:46" s="44" customFormat="1" ht="18.600000000000001" customHeight="1" thickBot="1">
      <c r="A876" s="1">
        <v>3</v>
      </c>
      <c r="B876" s="337" t="str">
        <f t="shared" si="648"/>
        <v>区東北部</v>
      </c>
      <c r="C876" s="437" t="str">
        <f t="shared" si="649"/>
        <v>足立区</v>
      </c>
      <c r="D876" s="305"/>
      <c r="E876" s="632"/>
      <c r="F876" s="337" t="s">
        <v>275</v>
      </c>
      <c r="G876" s="689"/>
      <c r="H876" s="121"/>
      <c r="I876" s="71"/>
      <c r="J876" s="71"/>
      <c r="K876" s="71"/>
      <c r="L876" s="71"/>
      <c r="M876" s="71"/>
      <c r="N876" s="71"/>
      <c r="O876" s="71"/>
      <c r="P876" s="71"/>
      <c r="Q876" s="71"/>
      <c r="R876" s="71"/>
      <c r="S876" s="71"/>
      <c r="T876" s="71"/>
      <c r="U876" s="71"/>
      <c r="V876" s="123"/>
      <c r="W876" s="208"/>
      <c r="X876" s="75"/>
      <c r="Y876" s="75"/>
      <c r="Z876" s="76"/>
      <c r="AA876" s="76"/>
      <c r="AB876" s="209"/>
      <c r="AC876" s="325">
        <f t="shared" si="624"/>
        <v>54</v>
      </c>
      <c r="AD876" s="520"/>
      <c r="AE876" s="520">
        <v>54</v>
      </c>
      <c r="AF876" s="520" t="s">
        <v>3</v>
      </c>
      <c r="AG876" s="520" t="s">
        <v>3</v>
      </c>
      <c r="AH876" s="520" t="s">
        <v>3</v>
      </c>
      <c r="AI876" s="520" t="s">
        <v>3</v>
      </c>
      <c r="AJ876" s="520" t="s">
        <v>3</v>
      </c>
      <c r="AK876" s="161">
        <f t="shared" si="625"/>
        <v>0</v>
      </c>
      <c r="AL876" s="81"/>
      <c r="AM876" s="187"/>
      <c r="AN876" s="719"/>
      <c r="AO876" s="643"/>
      <c r="AP876" s="663"/>
      <c r="AQ876" s="683"/>
      <c r="AT876" s="1"/>
    </row>
    <row r="877" spans="1:46" s="44" customFormat="1" ht="18" customHeight="1">
      <c r="A877" s="1">
        <v>1</v>
      </c>
      <c r="B877" s="309" t="s">
        <v>257</v>
      </c>
      <c r="C877" s="310" t="s">
        <v>271</v>
      </c>
      <c r="D877" s="567"/>
      <c r="E877" s="567"/>
      <c r="F877" s="368" t="s">
        <v>276</v>
      </c>
      <c r="G877" s="691"/>
      <c r="H877" s="221"/>
      <c r="I877" s="73"/>
      <c r="J877" s="73"/>
      <c r="K877" s="73"/>
      <c r="L877" s="73"/>
      <c r="M877" s="73"/>
      <c r="N877" s="73"/>
      <c r="O877" s="73"/>
      <c r="P877" s="73"/>
      <c r="Q877" s="73"/>
      <c r="R877" s="73"/>
      <c r="S877" s="73"/>
      <c r="T877" s="73"/>
      <c r="U877" s="73"/>
      <c r="V877" s="222"/>
      <c r="W877" s="193"/>
      <c r="X877" s="74"/>
      <c r="Y877" s="74"/>
      <c r="Z877" s="74"/>
      <c r="AA877" s="74"/>
      <c r="AB877" s="194"/>
      <c r="AC877" s="323">
        <f t="shared" si="624"/>
        <v>0</v>
      </c>
      <c r="AD877" s="606"/>
      <c r="AE877" s="606"/>
      <c r="AF877" s="606"/>
      <c r="AG877" s="606"/>
      <c r="AH877" s="606"/>
      <c r="AI877" s="607"/>
      <c r="AJ877" s="607"/>
      <c r="AK877" s="166">
        <f t="shared" si="625"/>
        <v>0</v>
      </c>
      <c r="AL877" s="80"/>
      <c r="AM877" s="186"/>
      <c r="AN877" s="725"/>
      <c r="AO877" s="15"/>
      <c r="AP877" s="25"/>
      <c r="AQ877" s="683"/>
      <c r="AT877" s="1"/>
    </row>
    <row r="878" spans="1:46" s="44" customFormat="1" ht="18.600000000000001" customHeight="1">
      <c r="A878" s="1">
        <v>2</v>
      </c>
      <c r="B878" s="337" t="str">
        <f t="shared" ref="B878:B879" si="650">B877</f>
        <v>区東北部</v>
      </c>
      <c r="C878" s="437" t="str">
        <f t="shared" ref="C878:C879" si="651">C877</f>
        <v>足立区</v>
      </c>
      <c r="D878" s="297"/>
      <c r="E878" s="573"/>
      <c r="F878" s="361" t="s">
        <v>276</v>
      </c>
      <c r="G878" s="690"/>
      <c r="H878" s="109"/>
      <c r="I878" s="82"/>
      <c r="J878" s="82"/>
      <c r="K878" s="82"/>
      <c r="L878" s="82"/>
      <c r="M878" s="82"/>
      <c r="N878" s="82"/>
      <c r="O878" s="82"/>
      <c r="P878" s="82"/>
      <c r="Q878" s="82"/>
      <c r="R878" s="82"/>
      <c r="S878" s="82"/>
      <c r="T878" s="82"/>
      <c r="U878" s="82" t="s">
        <v>629</v>
      </c>
      <c r="V878" s="102"/>
      <c r="W878" s="146">
        <f>SUM(X878:AB878)</f>
        <v>120</v>
      </c>
      <c r="X878" s="145"/>
      <c r="Y878" s="145">
        <v>120</v>
      </c>
      <c r="Z878" s="69"/>
      <c r="AA878" s="69"/>
      <c r="AB878" s="207"/>
      <c r="AC878" s="324">
        <f t="shared" si="624"/>
        <v>0</v>
      </c>
      <c r="AD878" s="519"/>
      <c r="AE878" s="519"/>
      <c r="AF878" s="519"/>
      <c r="AG878" s="519"/>
      <c r="AH878" s="519"/>
      <c r="AI878" s="519"/>
      <c r="AJ878" s="601"/>
      <c r="AK878" s="160">
        <f t="shared" si="625"/>
        <v>0</v>
      </c>
      <c r="AL878" s="79" t="s">
        <v>3</v>
      </c>
      <c r="AM878" s="158" t="s">
        <v>3</v>
      </c>
      <c r="AN878" s="718"/>
      <c r="AO878" s="643"/>
      <c r="AP878" s="663"/>
      <c r="AQ878" s="683"/>
      <c r="AT878" s="1"/>
    </row>
    <row r="879" spans="1:46" s="44" customFormat="1" ht="18" customHeight="1" thickBot="1">
      <c r="A879" s="1">
        <v>3</v>
      </c>
      <c r="B879" s="337" t="str">
        <f t="shared" si="650"/>
        <v>区東北部</v>
      </c>
      <c r="C879" s="437" t="str">
        <f t="shared" si="651"/>
        <v>足立区</v>
      </c>
      <c r="D879" s="305"/>
      <c r="E879" s="632"/>
      <c r="F879" s="337" t="s">
        <v>276</v>
      </c>
      <c r="G879" s="689"/>
      <c r="H879" s="121"/>
      <c r="I879" s="71"/>
      <c r="J879" s="71"/>
      <c r="K879" s="71"/>
      <c r="L879" s="71"/>
      <c r="M879" s="71"/>
      <c r="N879" s="71"/>
      <c r="O879" s="71"/>
      <c r="P879" s="71"/>
      <c r="Q879" s="71"/>
      <c r="R879" s="71"/>
      <c r="S879" s="71"/>
      <c r="T879" s="71"/>
      <c r="U879" s="37" t="s">
        <v>629</v>
      </c>
      <c r="V879" s="123"/>
      <c r="W879" s="208"/>
      <c r="X879" s="75"/>
      <c r="Y879" s="75"/>
      <c r="Z879" s="76"/>
      <c r="AA879" s="76"/>
      <c r="AB879" s="209"/>
      <c r="AC879" s="325">
        <f t="shared" si="624"/>
        <v>0</v>
      </c>
      <c r="AD879" s="520"/>
      <c r="AE879" s="520" t="s">
        <v>3</v>
      </c>
      <c r="AF879" s="520"/>
      <c r="AG879" s="520"/>
      <c r="AH879" s="520" t="s">
        <v>3</v>
      </c>
      <c r="AI879" s="520" t="s">
        <v>3</v>
      </c>
      <c r="AJ879" s="520" t="s">
        <v>3</v>
      </c>
      <c r="AK879" s="161">
        <f t="shared" si="625"/>
        <v>0</v>
      </c>
      <c r="AL879" s="81"/>
      <c r="AM879" s="187"/>
      <c r="AN879" s="719"/>
      <c r="AO879" s="643"/>
      <c r="AP879" s="663"/>
      <c r="AQ879" s="683"/>
      <c r="AT879" s="1"/>
    </row>
    <row r="880" spans="1:46" s="44" customFormat="1" ht="18.600000000000001" customHeight="1">
      <c r="A880" s="1">
        <v>1</v>
      </c>
      <c r="B880" s="309" t="s">
        <v>257</v>
      </c>
      <c r="C880" s="310" t="s">
        <v>271</v>
      </c>
      <c r="D880" s="567"/>
      <c r="E880" s="567" t="s">
        <v>914</v>
      </c>
      <c r="F880" s="445" t="s">
        <v>277</v>
      </c>
      <c r="G880" s="691">
        <v>11301450</v>
      </c>
      <c r="H880" s="221"/>
      <c r="I880" s="73"/>
      <c r="J880" s="73"/>
      <c r="K880" s="73"/>
      <c r="L880" s="73"/>
      <c r="M880" s="73"/>
      <c r="N880" s="73"/>
      <c r="O880" s="73"/>
      <c r="P880" s="73"/>
      <c r="Q880" s="73"/>
      <c r="R880" s="73"/>
      <c r="S880" s="73"/>
      <c r="T880" s="73"/>
      <c r="U880" s="73"/>
      <c r="V880" s="222"/>
      <c r="W880" s="193"/>
      <c r="X880" s="74"/>
      <c r="Y880" s="74"/>
      <c r="Z880" s="74"/>
      <c r="AA880" s="74"/>
      <c r="AB880" s="194"/>
      <c r="AC880" s="323">
        <f t="shared" si="624"/>
        <v>120</v>
      </c>
      <c r="AD880" s="64"/>
      <c r="AE880" s="64"/>
      <c r="AF880" s="64">
        <v>120</v>
      </c>
      <c r="AG880" s="64"/>
      <c r="AH880" s="64"/>
      <c r="AI880" s="80"/>
      <c r="AJ880" s="80"/>
      <c r="AK880" s="166">
        <f t="shared" si="625"/>
        <v>0</v>
      </c>
      <c r="AL880" s="80"/>
      <c r="AM880" s="186"/>
      <c r="AN880" s="725"/>
      <c r="AO880" s="15"/>
      <c r="AP880" s="25"/>
      <c r="AQ880" s="684"/>
      <c r="AR880" s="574"/>
      <c r="AT880" s="1"/>
    </row>
    <row r="881" spans="1:46" s="44" customFormat="1" ht="18" customHeight="1">
      <c r="A881" s="1">
        <v>2</v>
      </c>
      <c r="B881" s="337" t="str">
        <f t="shared" ref="B881:B882" si="652">B880</f>
        <v>区東北部</v>
      </c>
      <c r="C881" s="437" t="str">
        <f t="shared" ref="C881:C882" si="653">C880</f>
        <v>足立区</v>
      </c>
      <c r="D881" s="297"/>
      <c r="E881" s="573"/>
      <c r="F881" s="361" t="s">
        <v>277</v>
      </c>
      <c r="G881" s="690"/>
      <c r="H881" s="109"/>
      <c r="I881" s="82"/>
      <c r="J881" s="82"/>
      <c r="K881" s="82"/>
      <c r="L881" s="82"/>
      <c r="M881" s="82"/>
      <c r="N881" s="82"/>
      <c r="O881" s="82"/>
      <c r="P881" s="82"/>
      <c r="Q881" s="82"/>
      <c r="R881" s="82"/>
      <c r="S881" s="82"/>
      <c r="T881" s="82"/>
      <c r="U881" s="82"/>
      <c r="V881" s="102"/>
      <c r="W881" s="522">
        <f>SUM(X881:AB881)</f>
        <v>120</v>
      </c>
      <c r="X881" s="523">
        <v>120</v>
      </c>
      <c r="Y881" s="523"/>
      <c r="Z881" s="69"/>
      <c r="AA881" s="69"/>
      <c r="AB881" s="207"/>
      <c r="AC881" s="324">
        <f t="shared" si="624"/>
        <v>120</v>
      </c>
      <c r="AD881" s="519"/>
      <c r="AE881" s="519"/>
      <c r="AF881" s="519">
        <v>120</v>
      </c>
      <c r="AG881" s="519"/>
      <c r="AH881" s="519"/>
      <c r="AI881" s="519"/>
      <c r="AJ881" s="601"/>
      <c r="AK881" s="160">
        <f t="shared" si="625"/>
        <v>0</v>
      </c>
      <c r="AL881" s="79" t="s">
        <v>3</v>
      </c>
      <c r="AM881" s="158" t="s">
        <v>3</v>
      </c>
      <c r="AN881" s="718"/>
      <c r="AO881" s="643"/>
      <c r="AP881" s="663"/>
      <c r="AQ881" s="683"/>
      <c r="AT881" s="1"/>
    </row>
    <row r="882" spans="1:46" s="44" customFormat="1" ht="18.600000000000001" customHeight="1" thickBot="1">
      <c r="A882" s="1">
        <v>3</v>
      </c>
      <c r="B882" s="337" t="str">
        <f t="shared" si="652"/>
        <v>区東北部</v>
      </c>
      <c r="C882" s="437" t="str">
        <f t="shared" si="653"/>
        <v>足立区</v>
      </c>
      <c r="D882" s="305"/>
      <c r="E882" s="632"/>
      <c r="F882" s="337" t="s">
        <v>277</v>
      </c>
      <c r="G882" s="689"/>
      <c r="H882" s="121"/>
      <c r="I882" s="71"/>
      <c r="J882" s="71"/>
      <c r="K882" s="71"/>
      <c r="L882" s="71"/>
      <c r="M882" s="71"/>
      <c r="N882" s="71"/>
      <c r="O882" s="71"/>
      <c r="P882" s="71"/>
      <c r="Q882" s="71"/>
      <c r="R882" s="71"/>
      <c r="S882" s="71"/>
      <c r="T882" s="71"/>
      <c r="U882" s="71"/>
      <c r="V882" s="123"/>
      <c r="W882" s="208"/>
      <c r="X882" s="75"/>
      <c r="Y882" s="75"/>
      <c r="Z882" s="76"/>
      <c r="AA882" s="76"/>
      <c r="AB882" s="209"/>
      <c r="AC882" s="325">
        <f t="shared" si="624"/>
        <v>240</v>
      </c>
      <c r="AD882" s="520"/>
      <c r="AE882" s="520" t="s">
        <v>3</v>
      </c>
      <c r="AF882" s="520">
        <v>240</v>
      </c>
      <c r="AG882" s="520" t="s">
        <v>3</v>
      </c>
      <c r="AH882" s="520" t="s">
        <v>3</v>
      </c>
      <c r="AI882" s="520" t="s">
        <v>3</v>
      </c>
      <c r="AJ882" s="520" t="s">
        <v>3</v>
      </c>
      <c r="AK882" s="161">
        <f t="shared" si="625"/>
        <v>0</v>
      </c>
      <c r="AL882" s="81"/>
      <c r="AM882" s="187"/>
      <c r="AN882" s="719"/>
      <c r="AO882" s="643"/>
      <c r="AP882" s="663"/>
      <c r="AQ882" s="683"/>
      <c r="AT882" s="1"/>
    </row>
    <row r="883" spans="1:46" s="44" customFormat="1" ht="18" customHeight="1">
      <c r="A883" s="1">
        <v>1</v>
      </c>
      <c r="B883" s="309" t="s">
        <v>257</v>
      </c>
      <c r="C883" s="310" t="s">
        <v>271</v>
      </c>
      <c r="D883" s="567"/>
      <c r="E883" s="567" t="s">
        <v>914</v>
      </c>
      <c r="F883" s="445" t="s">
        <v>278</v>
      </c>
      <c r="G883" s="691">
        <v>11301451</v>
      </c>
      <c r="H883" s="221"/>
      <c r="I883" s="73"/>
      <c r="J883" s="73"/>
      <c r="K883" s="73"/>
      <c r="L883" s="73"/>
      <c r="M883" s="73"/>
      <c r="N883" s="73"/>
      <c r="O883" s="73"/>
      <c r="P883" s="73"/>
      <c r="Q883" s="73"/>
      <c r="R883" s="73"/>
      <c r="S883" s="73"/>
      <c r="T883" s="73"/>
      <c r="U883" s="73"/>
      <c r="V883" s="222"/>
      <c r="W883" s="193"/>
      <c r="X883" s="74"/>
      <c r="Y883" s="74"/>
      <c r="Z883" s="74"/>
      <c r="AA883" s="74"/>
      <c r="AB883" s="194"/>
      <c r="AC883" s="323">
        <f>SUM(AD883:AJ883)</f>
        <v>144</v>
      </c>
      <c r="AD883" s="64"/>
      <c r="AE883" s="64">
        <v>54</v>
      </c>
      <c r="AF883" s="64">
        <v>90</v>
      </c>
      <c r="AG883" s="64"/>
      <c r="AH883" s="64"/>
      <c r="AI883" s="80"/>
      <c r="AJ883" s="80"/>
      <c r="AK883" s="166">
        <f t="shared" si="625"/>
        <v>0</v>
      </c>
      <c r="AL883" s="80"/>
      <c r="AM883" s="186"/>
      <c r="AN883" s="725"/>
      <c r="AO883" s="15"/>
      <c r="AP883" s="25"/>
      <c r="AQ883" s="683"/>
      <c r="AR883" s="574"/>
      <c r="AT883" s="1"/>
    </row>
    <row r="884" spans="1:46" s="44" customFormat="1" ht="18.600000000000001" customHeight="1">
      <c r="A884" s="1">
        <v>2</v>
      </c>
      <c r="B884" s="337" t="str">
        <f t="shared" ref="B884:B885" si="654">B883</f>
        <v>区東北部</v>
      </c>
      <c r="C884" s="437" t="str">
        <f t="shared" ref="C884:C885" si="655">C883</f>
        <v>足立区</v>
      </c>
      <c r="D884" s="297"/>
      <c r="E884" s="573"/>
      <c r="F884" s="361" t="s">
        <v>278</v>
      </c>
      <c r="G884" s="690"/>
      <c r="H884" s="109"/>
      <c r="I884" s="82"/>
      <c r="J884" s="82"/>
      <c r="K884" s="82"/>
      <c r="L884" s="82" t="s">
        <v>629</v>
      </c>
      <c r="M884" s="82" t="s">
        <v>629</v>
      </c>
      <c r="N884" s="82" t="s">
        <v>916</v>
      </c>
      <c r="O884" s="82"/>
      <c r="P884" s="82"/>
      <c r="Q884" s="82"/>
      <c r="R884" s="82"/>
      <c r="S884" s="82" t="s">
        <v>629</v>
      </c>
      <c r="T884" s="82"/>
      <c r="U884" s="82" t="s">
        <v>629</v>
      </c>
      <c r="V884" s="102"/>
      <c r="W884" s="146">
        <f>SUM(X884:AB884)</f>
        <v>144</v>
      </c>
      <c r="X884" s="145">
        <v>54</v>
      </c>
      <c r="Y884" s="145">
        <v>90</v>
      </c>
      <c r="Z884" s="69"/>
      <c r="AA884" s="69"/>
      <c r="AB884" s="207"/>
      <c r="AC884" s="752">
        <f>SUM(AD884:AJ884)</f>
        <v>144</v>
      </c>
      <c r="AD884" s="519"/>
      <c r="AE884" s="519">
        <v>54</v>
      </c>
      <c r="AF884" s="519">
        <v>90</v>
      </c>
      <c r="AG884" s="519"/>
      <c r="AH884" s="519"/>
      <c r="AI884" s="519"/>
      <c r="AJ884" s="601"/>
      <c r="AK884" s="160">
        <f t="shared" si="625"/>
        <v>0</v>
      </c>
      <c r="AL884" s="79" t="s">
        <v>3</v>
      </c>
      <c r="AM884" s="158" t="s">
        <v>3</v>
      </c>
      <c r="AN884" s="718"/>
      <c r="AO884" s="643"/>
      <c r="AP884" s="663"/>
      <c r="AQ884" s="683"/>
      <c r="AT884" s="1"/>
    </row>
    <row r="885" spans="1:46" s="44" customFormat="1" ht="18" customHeight="1" thickBot="1">
      <c r="A885" s="1">
        <v>3</v>
      </c>
      <c r="B885" s="337" t="str">
        <f t="shared" si="654"/>
        <v>区東北部</v>
      </c>
      <c r="C885" s="437" t="str">
        <f t="shared" si="655"/>
        <v>足立区</v>
      </c>
      <c r="D885" s="305"/>
      <c r="E885" s="632"/>
      <c r="F885" s="337" t="s">
        <v>278</v>
      </c>
      <c r="G885" s="689"/>
      <c r="H885" s="121"/>
      <c r="I885" s="71"/>
      <c r="J885" s="71"/>
      <c r="K885" s="71"/>
      <c r="L885" s="37" t="s">
        <v>629</v>
      </c>
      <c r="M885" s="37" t="s">
        <v>629</v>
      </c>
      <c r="N885" s="37" t="s">
        <v>916</v>
      </c>
      <c r="O885" s="37"/>
      <c r="P885" s="37"/>
      <c r="Q885" s="37"/>
      <c r="R885" s="37"/>
      <c r="S885" s="37" t="s">
        <v>629</v>
      </c>
      <c r="T885" s="37"/>
      <c r="U885" s="37" t="s">
        <v>629</v>
      </c>
      <c r="V885" s="123"/>
      <c r="W885" s="208"/>
      <c r="X885" s="75"/>
      <c r="Y885" s="75"/>
      <c r="Z885" s="76"/>
      <c r="AA885" s="76"/>
      <c r="AB885" s="209"/>
      <c r="AC885" s="325">
        <f>SUM(AD885:AJ885)</f>
        <v>174</v>
      </c>
      <c r="AD885" s="520"/>
      <c r="AE885" s="520">
        <v>84</v>
      </c>
      <c r="AF885" s="520">
        <v>90</v>
      </c>
      <c r="AG885" s="520" t="s">
        <v>3</v>
      </c>
      <c r="AH885" s="520" t="s">
        <v>3</v>
      </c>
      <c r="AI885" s="520" t="s">
        <v>3</v>
      </c>
      <c r="AJ885" s="520" t="s">
        <v>3</v>
      </c>
      <c r="AK885" s="161">
        <f t="shared" si="625"/>
        <v>0</v>
      </c>
      <c r="AL885" s="81"/>
      <c r="AM885" s="187"/>
      <c r="AN885" s="719"/>
      <c r="AO885" s="643"/>
      <c r="AP885" s="663"/>
      <c r="AQ885" s="683"/>
      <c r="AT885" s="1"/>
    </row>
    <row r="886" spans="1:46" s="44" customFormat="1" ht="18.600000000000001" customHeight="1">
      <c r="A886" s="1">
        <v>1</v>
      </c>
      <c r="B886" s="309" t="s">
        <v>257</v>
      </c>
      <c r="C886" s="310" t="s">
        <v>271</v>
      </c>
      <c r="D886" s="567"/>
      <c r="E886" s="567" t="s">
        <v>950</v>
      </c>
      <c r="F886" s="734" t="s">
        <v>1163</v>
      </c>
      <c r="G886" s="691">
        <v>11301452</v>
      </c>
      <c r="H886" s="221"/>
      <c r="I886" s="73"/>
      <c r="J886" s="73"/>
      <c r="K886" s="73"/>
      <c r="L886" s="73"/>
      <c r="M886" s="73"/>
      <c r="N886" s="73"/>
      <c r="O886" s="73"/>
      <c r="P886" s="73"/>
      <c r="Q886" s="73"/>
      <c r="R886" s="73"/>
      <c r="S886" s="73"/>
      <c r="T886" s="73"/>
      <c r="U886" s="73"/>
      <c r="V886" s="222"/>
      <c r="W886" s="193"/>
      <c r="X886" s="74"/>
      <c r="Y886" s="74"/>
      <c r="Z886" s="74"/>
      <c r="AA886" s="74"/>
      <c r="AB886" s="194"/>
      <c r="AC886" s="323">
        <f t="shared" si="624"/>
        <v>95</v>
      </c>
      <c r="AD886" s="606"/>
      <c r="AE886" s="606">
        <v>95</v>
      </c>
      <c r="AF886" s="606"/>
      <c r="AG886" s="606"/>
      <c r="AH886" s="606"/>
      <c r="AI886" s="607"/>
      <c r="AJ886" s="607"/>
      <c r="AK886" s="166">
        <f t="shared" si="625"/>
        <v>0</v>
      </c>
      <c r="AL886" s="80"/>
      <c r="AM886" s="186"/>
      <c r="AN886" s="725" t="s">
        <v>1222</v>
      </c>
      <c r="AO886" s="15"/>
      <c r="AP886" s="25"/>
      <c r="AQ886" s="683"/>
      <c r="AR886" s="44">
        <v>1</v>
      </c>
      <c r="AT886" s="1"/>
    </row>
    <row r="887" spans="1:46" s="44" customFormat="1" ht="18" customHeight="1">
      <c r="A887" s="1">
        <v>2</v>
      </c>
      <c r="B887" s="337" t="str">
        <f t="shared" ref="B887:B888" si="656">B886</f>
        <v>区東北部</v>
      </c>
      <c r="C887" s="437" t="str">
        <f t="shared" ref="C887:C888" si="657">C886</f>
        <v>足立区</v>
      </c>
      <c r="D887" s="297"/>
      <c r="E887" s="573"/>
      <c r="F887" s="361" t="s">
        <v>279</v>
      </c>
      <c r="G887" s="690"/>
      <c r="H887" s="109"/>
      <c r="I887" s="82"/>
      <c r="J887" s="82"/>
      <c r="K887" s="82"/>
      <c r="L887" s="82" t="s">
        <v>629</v>
      </c>
      <c r="M887" s="82" t="s">
        <v>629</v>
      </c>
      <c r="N887" s="82"/>
      <c r="O887" s="82"/>
      <c r="P887" s="82"/>
      <c r="Q887" s="82"/>
      <c r="R887" s="82"/>
      <c r="S887" s="82"/>
      <c r="T887" s="82"/>
      <c r="U887" s="82" t="s">
        <v>629</v>
      </c>
      <c r="V887" s="102"/>
      <c r="W887" s="146">
        <f>SUM(X887:AB887)</f>
        <v>95</v>
      </c>
      <c r="X887" s="145">
        <v>95</v>
      </c>
      <c r="Y887" s="145"/>
      <c r="Z887" s="69"/>
      <c r="AA887" s="69"/>
      <c r="AB887" s="207"/>
      <c r="AC887" s="324">
        <f t="shared" si="624"/>
        <v>95</v>
      </c>
      <c r="AD887" s="519"/>
      <c r="AE887" s="519">
        <v>95</v>
      </c>
      <c r="AF887" s="519"/>
      <c r="AG887" s="519"/>
      <c r="AH887" s="519"/>
      <c r="AI887" s="519"/>
      <c r="AJ887" s="601"/>
      <c r="AK887" s="160">
        <f t="shared" si="625"/>
        <v>0</v>
      </c>
      <c r="AL887" s="79"/>
      <c r="AM887" s="158" t="s">
        <v>3</v>
      </c>
      <c r="AN887" s="718"/>
      <c r="AO887" s="643"/>
      <c r="AP887" s="663"/>
      <c r="AQ887" s="683"/>
      <c r="AT887" s="1"/>
    </row>
    <row r="888" spans="1:46" s="44" customFormat="1" ht="18.600000000000001" customHeight="1" thickBot="1">
      <c r="A888" s="1">
        <v>3</v>
      </c>
      <c r="B888" s="337" t="str">
        <f t="shared" si="656"/>
        <v>区東北部</v>
      </c>
      <c r="C888" s="437" t="str">
        <f t="shared" si="657"/>
        <v>足立区</v>
      </c>
      <c r="D888" s="305"/>
      <c r="E888" s="632"/>
      <c r="F888" s="337" t="s">
        <v>279</v>
      </c>
      <c r="G888" s="689"/>
      <c r="H888" s="121"/>
      <c r="I888" s="71"/>
      <c r="J888" s="71"/>
      <c r="K888" s="71"/>
      <c r="L888" s="37" t="s">
        <v>629</v>
      </c>
      <c r="M888" s="37" t="s">
        <v>629</v>
      </c>
      <c r="N888" s="37"/>
      <c r="O888" s="37"/>
      <c r="P888" s="37"/>
      <c r="Q888" s="37"/>
      <c r="R888" s="37"/>
      <c r="S888" s="37"/>
      <c r="T888" s="37"/>
      <c r="U888" s="37" t="s">
        <v>629</v>
      </c>
      <c r="V888" s="123"/>
      <c r="W888" s="208"/>
      <c r="X888" s="75"/>
      <c r="Y888" s="75"/>
      <c r="Z888" s="76"/>
      <c r="AA888" s="76"/>
      <c r="AB888" s="209"/>
      <c r="AC888" s="325">
        <f t="shared" si="624"/>
        <v>95</v>
      </c>
      <c r="AD888" s="520"/>
      <c r="AE888" s="520">
        <v>95</v>
      </c>
      <c r="AF888" s="520" t="s">
        <v>3</v>
      </c>
      <c r="AG888" s="520" t="s">
        <v>3</v>
      </c>
      <c r="AH888" s="520" t="s">
        <v>3</v>
      </c>
      <c r="AI888" s="520" t="s">
        <v>3</v>
      </c>
      <c r="AJ888" s="520" t="s">
        <v>3</v>
      </c>
      <c r="AK888" s="161">
        <f t="shared" si="625"/>
        <v>0</v>
      </c>
      <c r="AL888" s="81"/>
      <c r="AM888" s="187"/>
      <c r="AN888" s="719"/>
      <c r="AO888" s="643"/>
      <c r="AP888" s="663"/>
      <c r="AQ888" s="683"/>
      <c r="AT888" s="1"/>
    </row>
    <row r="889" spans="1:46" s="44" customFormat="1" ht="18" customHeight="1">
      <c r="A889" s="1">
        <v>1</v>
      </c>
      <c r="B889" s="309" t="s">
        <v>257</v>
      </c>
      <c r="C889" s="310" t="s">
        <v>271</v>
      </c>
      <c r="D889" s="567"/>
      <c r="E889" s="567" t="s">
        <v>950</v>
      </c>
      <c r="F889" s="445" t="s">
        <v>280</v>
      </c>
      <c r="G889" s="691">
        <v>11301453</v>
      </c>
      <c r="H889" s="221"/>
      <c r="I889" s="73"/>
      <c r="J889" s="73"/>
      <c r="K889" s="73"/>
      <c r="L889" s="73"/>
      <c r="M889" s="73"/>
      <c r="N889" s="73"/>
      <c r="O889" s="73"/>
      <c r="P889" s="73"/>
      <c r="Q889" s="73"/>
      <c r="R889" s="73"/>
      <c r="S889" s="73"/>
      <c r="T889" s="73"/>
      <c r="U889" s="73"/>
      <c r="V889" s="222"/>
      <c r="W889" s="193"/>
      <c r="X889" s="74"/>
      <c r="Y889" s="74"/>
      <c r="Z889" s="74"/>
      <c r="AA889" s="74"/>
      <c r="AB889" s="194"/>
      <c r="AC889" s="323">
        <f t="shared" si="624"/>
        <v>221</v>
      </c>
      <c r="AD889" s="64">
        <v>20</v>
      </c>
      <c r="AE889" s="64">
        <v>201</v>
      </c>
      <c r="AF889" s="64"/>
      <c r="AG889" s="64"/>
      <c r="AH889" s="64"/>
      <c r="AI889" s="80"/>
      <c r="AJ889" s="80"/>
      <c r="AK889" s="166">
        <f t="shared" si="625"/>
        <v>0</v>
      </c>
      <c r="AL889" s="80"/>
      <c r="AM889" s="186"/>
      <c r="AN889" s="725"/>
      <c r="AO889" s="15"/>
      <c r="AP889" s="25"/>
      <c r="AQ889" s="683"/>
      <c r="AT889" s="1"/>
    </row>
    <row r="890" spans="1:46" s="44" customFormat="1" ht="18.600000000000001" customHeight="1">
      <c r="A890" s="1">
        <v>2</v>
      </c>
      <c r="B890" s="337" t="str">
        <f t="shared" ref="B890:B891" si="658">B889</f>
        <v>区東北部</v>
      </c>
      <c r="C890" s="437" t="str">
        <f t="shared" ref="C890:C891" si="659">C889</f>
        <v>足立区</v>
      </c>
      <c r="D890" s="297"/>
      <c r="E890" s="573"/>
      <c r="F890" s="361" t="s">
        <v>280</v>
      </c>
      <c r="G890" s="690"/>
      <c r="H890" s="109" t="s">
        <v>628</v>
      </c>
      <c r="I890" s="82"/>
      <c r="J890" s="82"/>
      <c r="K890" s="82"/>
      <c r="L890" s="82" t="s">
        <v>629</v>
      </c>
      <c r="M890" s="82" t="s">
        <v>629</v>
      </c>
      <c r="N890" s="82" t="s">
        <v>826</v>
      </c>
      <c r="O890" s="82"/>
      <c r="P890" s="82"/>
      <c r="Q890" s="82"/>
      <c r="R890" s="82"/>
      <c r="S890" s="82" t="s">
        <v>652</v>
      </c>
      <c r="T890" s="82" t="s">
        <v>629</v>
      </c>
      <c r="U890" s="82"/>
      <c r="V890" s="102"/>
      <c r="W890" s="146">
        <f>SUM(X890:AB890)</f>
        <v>221</v>
      </c>
      <c r="X890" s="145">
        <v>221</v>
      </c>
      <c r="Y890" s="145"/>
      <c r="Z890" s="69"/>
      <c r="AA890" s="69"/>
      <c r="AB890" s="207"/>
      <c r="AC890" s="324">
        <f t="shared" si="624"/>
        <v>221</v>
      </c>
      <c r="AD890" s="519">
        <v>26</v>
      </c>
      <c r="AE890" s="519">
        <v>195</v>
      </c>
      <c r="AF890" s="519"/>
      <c r="AG890" s="519"/>
      <c r="AH890" s="519"/>
      <c r="AI890" s="519"/>
      <c r="AJ890" s="601"/>
      <c r="AK890" s="160">
        <f t="shared" si="625"/>
        <v>42</v>
      </c>
      <c r="AL890" s="79">
        <v>16</v>
      </c>
      <c r="AM890" s="158">
        <v>26</v>
      </c>
      <c r="AN890" s="718"/>
      <c r="AO890" s="643"/>
      <c r="AP890" s="663"/>
      <c r="AQ890" s="683"/>
      <c r="AT890" s="1"/>
    </row>
    <row r="891" spans="1:46" s="44" customFormat="1" ht="18" customHeight="1" thickBot="1">
      <c r="A891" s="1">
        <v>3</v>
      </c>
      <c r="B891" s="337" t="str">
        <f t="shared" si="658"/>
        <v>区東北部</v>
      </c>
      <c r="C891" s="437" t="str">
        <f t="shared" si="659"/>
        <v>足立区</v>
      </c>
      <c r="D891" s="305"/>
      <c r="E891" s="632"/>
      <c r="F891" s="337" t="s">
        <v>280</v>
      </c>
      <c r="G891" s="689"/>
      <c r="H891" s="36" t="s">
        <v>628</v>
      </c>
      <c r="I891" s="37"/>
      <c r="J891" s="37"/>
      <c r="K891" s="37"/>
      <c r="L891" s="37" t="s">
        <v>629</v>
      </c>
      <c r="M891" s="37" t="s">
        <v>629</v>
      </c>
      <c r="N891" s="37" t="s">
        <v>826</v>
      </c>
      <c r="O891" s="37"/>
      <c r="P891" s="37"/>
      <c r="Q891" s="37"/>
      <c r="R891" s="37"/>
      <c r="S891" s="37" t="s">
        <v>652</v>
      </c>
      <c r="T891" s="37" t="s">
        <v>629</v>
      </c>
      <c r="U891" s="71"/>
      <c r="V891" s="123"/>
      <c r="W891" s="208"/>
      <c r="X891" s="75"/>
      <c r="Y891" s="75"/>
      <c r="Z891" s="76"/>
      <c r="AA891" s="76"/>
      <c r="AB891" s="209"/>
      <c r="AC891" s="325">
        <f t="shared" si="624"/>
        <v>221</v>
      </c>
      <c r="AD891" s="520">
        <v>26</v>
      </c>
      <c r="AE891" s="520">
        <v>195</v>
      </c>
      <c r="AF891" s="520" t="s">
        <v>3</v>
      </c>
      <c r="AG891" s="520" t="s">
        <v>3</v>
      </c>
      <c r="AH891" s="520" t="s">
        <v>3</v>
      </c>
      <c r="AI891" s="520" t="s">
        <v>3</v>
      </c>
      <c r="AJ891" s="520" t="s">
        <v>3</v>
      </c>
      <c r="AK891" s="161">
        <f t="shared" si="625"/>
        <v>0</v>
      </c>
      <c r="AL891" s="81"/>
      <c r="AM891" s="187"/>
      <c r="AN891" s="719"/>
      <c r="AO891" s="643"/>
      <c r="AP891" s="663"/>
      <c r="AQ891" s="683"/>
      <c r="AT891" s="1"/>
    </row>
    <row r="892" spans="1:46" s="44" customFormat="1" ht="18.600000000000001" customHeight="1">
      <c r="A892" s="1">
        <v>1</v>
      </c>
      <c r="B892" s="309" t="s">
        <v>257</v>
      </c>
      <c r="C892" s="310" t="s">
        <v>271</v>
      </c>
      <c r="D892" s="567"/>
      <c r="E892" s="567" t="s">
        <v>788</v>
      </c>
      <c r="F892" s="445" t="s">
        <v>281</v>
      </c>
      <c r="G892" s="691">
        <v>11301454</v>
      </c>
      <c r="H892" s="221"/>
      <c r="I892" s="73"/>
      <c r="J892" s="73"/>
      <c r="K892" s="73"/>
      <c r="L892" s="73"/>
      <c r="M892" s="73"/>
      <c r="N892" s="73"/>
      <c r="O892" s="73"/>
      <c r="P892" s="73"/>
      <c r="Q892" s="73"/>
      <c r="R892" s="73"/>
      <c r="S892" s="73"/>
      <c r="T892" s="73"/>
      <c r="U892" s="73"/>
      <c r="V892" s="222"/>
      <c r="W892" s="193"/>
      <c r="X892" s="74"/>
      <c r="Y892" s="74"/>
      <c r="Z892" s="74"/>
      <c r="AA892" s="74"/>
      <c r="AB892" s="194"/>
      <c r="AC892" s="323">
        <f t="shared" si="624"/>
        <v>60</v>
      </c>
      <c r="AD892" s="64"/>
      <c r="AE892" s="64">
        <v>60</v>
      </c>
      <c r="AF892" s="64"/>
      <c r="AG892" s="64"/>
      <c r="AH892" s="64"/>
      <c r="AI892" s="80"/>
      <c r="AJ892" s="80"/>
      <c r="AK892" s="166">
        <f t="shared" si="625"/>
        <v>0</v>
      </c>
      <c r="AL892" s="80"/>
      <c r="AM892" s="186"/>
      <c r="AN892" s="725"/>
      <c r="AO892" s="15"/>
      <c r="AP892" s="25"/>
      <c r="AQ892" s="683"/>
      <c r="AT892" s="1"/>
    </row>
    <row r="893" spans="1:46" s="44" customFormat="1" ht="18" customHeight="1">
      <c r="A893" s="1">
        <v>2</v>
      </c>
      <c r="B893" s="337" t="str">
        <f t="shared" ref="B893:B894" si="660">B892</f>
        <v>区東北部</v>
      </c>
      <c r="C893" s="437" t="str">
        <f t="shared" ref="C893:C894" si="661">C892</f>
        <v>足立区</v>
      </c>
      <c r="D893" s="297"/>
      <c r="E893" s="573"/>
      <c r="F893" s="361" t="s">
        <v>281</v>
      </c>
      <c r="G893" s="690"/>
      <c r="H893" s="109"/>
      <c r="I893" s="82"/>
      <c r="J893" s="82"/>
      <c r="K893" s="82"/>
      <c r="L893" s="82"/>
      <c r="M893" s="82"/>
      <c r="N893" s="82"/>
      <c r="O893" s="82"/>
      <c r="P893" s="82"/>
      <c r="Q893" s="82"/>
      <c r="R893" s="82"/>
      <c r="S893" s="82"/>
      <c r="T893" s="82"/>
      <c r="U893" s="82" t="s">
        <v>629</v>
      </c>
      <c r="V893" s="102"/>
      <c r="W893" s="146">
        <f>SUM(X893:AB893)</f>
        <v>60</v>
      </c>
      <c r="X893" s="145">
        <v>60</v>
      </c>
      <c r="Y893" s="145"/>
      <c r="Z893" s="69"/>
      <c r="AA893" s="69"/>
      <c r="AB893" s="207"/>
      <c r="AC893" s="324">
        <f t="shared" si="624"/>
        <v>60</v>
      </c>
      <c r="AD893" s="519"/>
      <c r="AE893" s="519"/>
      <c r="AF893" s="519">
        <v>60</v>
      </c>
      <c r="AG893" s="519"/>
      <c r="AH893" s="519"/>
      <c r="AI893" s="519"/>
      <c r="AJ893" s="601"/>
      <c r="AK893" s="160">
        <f t="shared" si="625"/>
        <v>0</v>
      </c>
      <c r="AL893" s="79" t="s">
        <v>3</v>
      </c>
      <c r="AM893" s="158" t="s">
        <v>3</v>
      </c>
      <c r="AN893" s="718"/>
      <c r="AO893" s="643"/>
      <c r="AP893" s="663"/>
      <c r="AQ893" s="683"/>
      <c r="AT893" s="1"/>
    </row>
    <row r="894" spans="1:46" s="44" customFormat="1" ht="18.600000000000001" customHeight="1" thickBot="1">
      <c r="A894" s="1">
        <v>3</v>
      </c>
      <c r="B894" s="337" t="str">
        <f t="shared" si="660"/>
        <v>区東北部</v>
      </c>
      <c r="C894" s="437" t="str">
        <f t="shared" si="661"/>
        <v>足立区</v>
      </c>
      <c r="D894" s="305"/>
      <c r="E894" s="632"/>
      <c r="F894" s="337" t="s">
        <v>281</v>
      </c>
      <c r="G894" s="689"/>
      <c r="H894" s="121"/>
      <c r="I894" s="71"/>
      <c r="J894" s="71"/>
      <c r="K894" s="71"/>
      <c r="L894" s="71"/>
      <c r="M894" s="71"/>
      <c r="N894" s="71"/>
      <c r="O894" s="71"/>
      <c r="P894" s="71"/>
      <c r="Q894" s="71"/>
      <c r="R894" s="71"/>
      <c r="S894" s="71"/>
      <c r="T894" s="71"/>
      <c r="U894" s="37" t="s">
        <v>629</v>
      </c>
      <c r="V894" s="123"/>
      <c r="W894" s="208"/>
      <c r="X894" s="75"/>
      <c r="Y894" s="75"/>
      <c r="Z894" s="76"/>
      <c r="AA894" s="76"/>
      <c r="AB894" s="209"/>
      <c r="AC894" s="325">
        <f t="shared" si="624"/>
        <v>60</v>
      </c>
      <c r="AD894" s="520"/>
      <c r="AE894" s="520" t="s">
        <v>3</v>
      </c>
      <c r="AF894" s="520">
        <v>60</v>
      </c>
      <c r="AG894" s="520" t="s">
        <v>3</v>
      </c>
      <c r="AH894" s="520" t="s">
        <v>3</v>
      </c>
      <c r="AI894" s="520" t="s">
        <v>3</v>
      </c>
      <c r="AJ894" s="520" t="s">
        <v>3</v>
      </c>
      <c r="AK894" s="161">
        <f t="shared" si="625"/>
        <v>0</v>
      </c>
      <c r="AL894" s="81"/>
      <c r="AM894" s="187"/>
      <c r="AN894" s="719"/>
      <c r="AO894" s="643"/>
      <c r="AP894" s="663"/>
      <c r="AQ894" s="683"/>
      <c r="AT894" s="1"/>
    </row>
    <row r="895" spans="1:46" s="44" customFormat="1" ht="18" customHeight="1">
      <c r="A895" s="1">
        <v>1</v>
      </c>
      <c r="B895" s="309" t="s">
        <v>257</v>
      </c>
      <c r="C895" s="310" t="s">
        <v>271</v>
      </c>
      <c r="D895" s="567"/>
      <c r="E895" s="567" t="s">
        <v>788</v>
      </c>
      <c r="F895" s="445" t="s">
        <v>282</v>
      </c>
      <c r="G895" s="691" t="s">
        <v>883</v>
      </c>
      <c r="H895" s="221"/>
      <c r="I895" s="73"/>
      <c r="J895" s="73"/>
      <c r="K895" s="73"/>
      <c r="L895" s="73"/>
      <c r="M895" s="73"/>
      <c r="N895" s="73"/>
      <c r="O895" s="73"/>
      <c r="P895" s="73"/>
      <c r="Q895" s="73"/>
      <c r="R895" s="73"/>
      <c r="S895" s="73"/>
      <c r="T895" s="73"/>
      <c r="U895" s="73"/>
      <c r="V895" s="222"/>
      <c r="W895" s="193"/>
      <c r="X895" s="74"/>
      <c r="Y895" s="74"/>
      <c r="Z895" s="74"/>
      <c r="AA895" s="74"/>
      <c r="AB895" s="194"/>
      <c r="AC895" s="323">
        <f t="shared" si="624"/>
        <v>299</v>
      </c>
      <c r="AD895" s="64"/>
      <c r="AE895" s="64">
        <v>192</v>
      </c>
      <c r="AF895" s="64"/>
      <c r="AG895" s="64">
        <v>107</v>
      </c>
      <c r="AH895" s="64"/>
      <c r="AI895" s="80"/>
      <c r="AJ895" s="80"/>
      <c r="AK895" s="166">
        <f t="shared" si="625"/>
        <v>0</v>
      </c>
      <c r="AL895" s="80"/>
      <c r="AM895" s="186"/>
      <c r="AN895" s="725"/>
      <c r="AO895" s="15"/>
      <c r="AP895" s="25"/>
      <c r="AQ895" s="683"/>
      <c r="AT895" s="1"/>
    </row>
    <row r="896" spans="1:46" s="44" customFormat="1" ht="18.600000000000001" customHeight="1">
      <c r="A896" s="1">
        <v>2</v>
      </c>
      <c r="B896" s="337" t="str">
        <f t="shared" ref="B896:B897" si="662">B895</f>
        <v>区東北部</v>
      </c>
      <c r="C896" s="437" t="str">
        <f t="shared" ref="C896:C897" si="663">C895</f>
        <v>足立区</v>
      </c>
      <c r="D896" s="297"/>
      <c r="E896" s="573"/>
      <c r="F896" s="361" t="s">
        <v>282</v>
      </c>
      <c r="G896" s="690"/>
      <c r="H896" s="109"/>
      <c r="I896" s="82"/>
      <c r="J896" s="82"/>
      <c r="K896" s="82"/>
      <c r="L896" s="82"/>
      <c r="M896" s="82" t="s">
        <v>629</v>
      </c>
      <c r="N896" s="82" t="s">
        <v>630</v>
      </c>
      <c r="O896" s="82"/>
      <c r="P896" s="82"/>
      <c r="Q896" s="82"/>
      <c r="R896" s="82"/>
      <c r="S896" s="82"/>
      <c r="T896" s="82"/>
      <c r="U896" s="82"/>
      <c r="V896" s="102" t="s">
        <v>1042</v>
      </c>
      <c r="W896" s="146">
        <f>SUM(X896:AB896)</f>
        <v>299</v>
      </c>
      <c r="X896" s="145">
        <v>192</v>
      </c>
      <c r="Y896" s="145">
        <v>107</v>
      </c>
      <c r="Z896" s="69"/>
      <c r="AA896" s="69"/>
      <c r="AB896" s="207"/>
      <c r="AC896" s="324">
        <f t="shared" si="624"/>
        <v>299</v>
      </c>
      <c r="AD896" s="519"/>
      <c r="AE896" s="519">
        <v>192</v>
      </c>
      <c r="AF896" s="519"/>
      <c r="AG896" s="519">
        <v>107</v>
      </c>
      <c r="AH896" s="519"/>
      <c r="AI896" s="519"/>
      <c r="AJ896" s="601"/>
      <c r="AK896" s="160">
        <f t="shared" si="625"/>
        <v>27</v>
      </c>
      <c r="AL896" s="79">
        <v>27</v>
      </c>
      <c r="AM896" s="158" t="s">
        <v>3</v>
      </c>
      <c r="AN896" s="718"/>
      <c r="AO896" s="643"/>
      <c r="AP896" s="663"/>
      <c r="AQ896" s="683"/>
      <c r="AT896" s="1"/>
    </row>
    <row r="897" spans="1:46" s="44" customFormat="1" ht="18" customHeight="1" thickBot="1">
      <c r="A897" s="1">
        <v>3</v>
      </c>
      <c r="B897" s="337" t="str">
        <f t="shared" si="662"/>
        <v>区東北部</v>
      </c>
      <c r="C897" s="437" t="str">
        <f t="shared" si="663"/>
        <v>足立区</v>
      </c>
      <c r="D897" s="305"/>
      <c r="E897" s="632"/>
      <c r="F897" s="337" t="s">
        <v>282</v>
      </c>
      <c r="G897" s="689"/>
      <c r="H897" s="121"/>
      <c r="I897" s="71"/>
      <c r="J897" s="71"/>
      <c r="K897" s="71"/>
      <c r="L897" s="71"/>
      <c r="M897" s="37" t="s">
        <v>629</v>
      </c>
      <c r="N897" s="37" t="s">
        <v>630</v>
      </c>
      <c r="O897" s="71"/>
      <c r="P897" s="71"/>
      <c r="Q897" s="71"/>
      <c r="R897" s="71"/>
      <c r="S897" s="71"/>
      <c r="T897" s="71"/>
      <c r="U897" s="71"/>
      <c r="V897" s="123" t="s">
        <v>910</v>
      </c>
      <c r="W897" s="208"/>
      <c r="X897" s="75"/>
      <c r="Y897" s="75"/>
      <c r="Z897" s="76"/>
      <c r="AA897" s="76"/>
      <c r="AB897" s="209"/>
      <c r="AC897" s="325">
        <f t="shared" si="624"/>
        <v>299</v>
      </c>
      <c r="AD897" s="520"/>
      <c r="AE897" s="520">
        <v>192</v>
      </c>
      <c r="AF897" s="520" t="s">
        <v>3</v>
      </c>
      <c r="AG897" s="520">
        <v>107</v>
      </c>
      <c r="AH897" s="520" t="s">
        <v>3</v>
      </c>
      <c r="AI897" s="520" t="s">
        <v>3</v>
      </c>
      <c r="AJ897" s="520" t="s">
        <v>3</v>
      </c>
      <c r="AK897" s="161">
        <f t="shared" si="625"/>
        <v>0</v>
      </c>
      <c r="AL897" s="81"/>
      <c r="AM897" s="187"/>
      <c r="AN897" s="719"/>
      <c r="AO897" s="643"/>
      <c r="AP897" s="663"/>
      <c r="AQ897" s="683"/>
      <c r="AT897" s="1"/>
    </row>
    <row r="898" spans="1:46" s="44" customFormat="1" ht="18.600000000000001" customHeight="1">
      <c r="A898" s="1">
        <v>1</v>
      </c>
      <c r="B898" s="309" t="s">
        <v>257</v>
      </c>
      <c r="C898" s="310" t="s">
        <v>271</v>
      </c>
      <c r="D898" s="567"/>
      <c r="E898" s="567" t="s">
        <v>914</v>
      </c>
      <c r="F898" s="445" t="s">
        <v>283</v>
      </c>
      <c r="G898" s="691" t="s">
        <v>1115</v>
      </c>
      <c r="H898" s="221"/>
      <c r="I898" s="73"/>
      <c r="J898" s="73"/>
      <c r="K898" s="73"/>
      <c r="L898" s="73"/>
      <c r="M898" s="73"/>
      <c r="N898" s="73"/>
      <c r="O898" s="73"/>
      <c r="P898" s="73"/>
      <c r="Q898" s="73"/>
      <c r="R898" s="73"/>
      <c r="S898" s="73"/>
      <c r="T898" s="73"/>
      <c r="U898" s="73"/>
      <c r="V898" s="222"/>
      <c r="W898" s="193"/>
      <c r="X898" s="74"/>
      <c r="Y898" s="74"/>
      <c r="Z898" s="74"/>
      <c r="AA898" s="74"/>
      <c r="AB898" s="194"/>
      <c r="AC898" s="323">
        <f t="shared" si="624"/>
        <v>68</v>
      </c>
      <c r="AD898" s="606"/>
      <c r="AE898" s="606">
        <v>28</v>
      </c>
      <c r="AF898" s="606"/>
      <c r="AG898" s="606">
        <v>40</v>
      </c>
      <c r="AH898" s="606"/>
      <c r="AI898" s="607"/>
      <c r="AJ898" s="607"/>
      <c r="AK898" s="166">
        <f t="shared" si="625"/>
        <v>0</v>
      </c>
      <c r="AL898" s="80"/>
      <c r="AM898" s="186"/>
      <c r="AN898" s="725"/>
      <c r="AO898" s="15"/>
      <c r="AP898" s="25"/>
      <c r="AQ898" s="683">
        <v>1</v>
      </c>
      <c r="AT898" s="1"/>
    </row>
    <row r="899" spans="1:46" s="44" customFormat="1" ht="18" customHeight="1">
      <c r="A899" s="1">
        <v>2</v>
      </c>
      <c r="B899" s="337" t="str">
        <f t="shared" ref="B899:B900" si="664">B898</f>
        <v>区東北部</v>
      </c>
      <c r="C899" s="437" t="str">
        <f t="shared" ref="C899:C900" si="665">C898</f>
        <v>足立区</v>
      </c>
      <c r="D899" s="297"/>
      <c r="E899" s="573"/>
      <c r="F899" s="361" t="s">
        <v>283</v>
      </c>
      <c r="G899" s="690"/>
      <c r="H899" s="109"/>
      <c r="I899" s="82"/>
      <c r="J899" s="82"/>
      <c r="K899" s="82"/>
      <c r="L899" s="82"/>
      <c r="M899" s="82" t="s">
        <v>629</v>
      </c>
      <c r="N899" s="82"/>
      <c r="O899" s="82"/>
      <c r="P899" s="82"/>
      <c r="Q899" s="82"/>
      <c r="R899" s="82"/>
      <c r="S899" s="82"/>
      <c r="T899" s="82"/>
      <c r="U899" s="82" t="s">
        <v>629</v>
      </c>
      <c r="V899" s="102"/>
      <c r="W899" s="146">
        <f>SUM(X899:AB899)</f>
        <v>68</v>
      </c>
      <c r="X899" s="145">
        <v>28</v>
      </c>
      <c r="Y899" s="145">
        <v>40</v>
      </c>
      <c r="Z899" s="69"/>
      <c r="AA899" s="69"/>
      <c r="AB899" s="207"/>
      <c r="AC899" s="324">
        <f t="shared" si="624"/>
        <v>68</v>
      </c>
      <c r="AD899" s="519"/>
      <c r="AE899" s="519">
        <v>28</v>
      </c>
      <c r="AF899" s="519"/>
      <c r="AG899" s="519">
        <v>40</v>
      </c>
      <c r="AH899" s="519"/>
      <c r="AI899" s="519"/>
      <c r="AJ899" s="601"/>
      <c r="AK899" s="160">
        <f t="shared" si="625"/>
        <v>0</v>
      </c>
      <c r="AL899" s="79" t="s">
        <v>3</v>
      </c>
      <c r="AM899" s="158" t="s">
        <v>3</v>
      </c>
      <c r="AN899" s="718"/>
      <c r="AO899" s="643"/>
      <c r="AP899" s="663"/>
      <c r="AQ899" s="683"/>
      <c r="AT899" s="1"/>
    </row>
    <row r="900" spans="1:46" s="44" customFormat="1" ht="18.600000000000001" customHeight="1" thickBot="1">
      <c r="A900" s="1">
        <v>3</v>
      </c>
      <c r="B900" s="337" t="str">
        <f t="shared" si="664"/>
        <v>区東北部</v>
      </c>
      <c r="C900" s="437" t="str">
        <f t="shared" si="665"/>
        <v>足立区</v>
      </c>
      <c r="D900" s="305"/>
      <c r="E900" s="632"/>
      <c r="F900" s="337" t="s">
        <v>283</v>
      </c>
      <c r="G900" s="689"/>
      <c r="H900" s="121"/>
      <c r="I900" s="71"/>
      <c r="J900" s="71"/>
      <c r="K900" s="71"/>
      <c r="L900" s="71"/>
      <c r="M900" s="37" t="s">
        <v>629</v>
      </c>
      <c r="N900" s="37"/>
      <c r="O900" s="37"/>
      <c r="P900" s="37"/>
      <c r="Q900" s="37"/>
      <c r="R900" s="37"/>
      <c r="S900" s="37"/>
      <c r="T900" s="37"/>
      <c r="U900" s="37" t="s">
        <v>629</v>
      </c>
      <c r="V900" s="123"/>
      <c r="W900" s="208"/>
      <c r="X900" s="75"/>
      <c r="Y900" s="75"/>
      <c r="Z900" s="76"/>
      <c r="AA900" s="76"/>
      <c r="AB900" s="209"/>
      <c r="AC900" s="325">
        <f t="shared" si="624"/>
        <v>68</v>
      </c>
      <c r="AD900" s="520"/>
      <c r="AE900" s="520">
        <v>28</v>
      </c>
      <c r="AF900" s="520" t="s">
        <v>3</v>
      </c>
      <c r="AG900" s="520">
        <v>40</v>
      </c>
      <c r="AH900" s="520" t="s">
        <v>3</v>
      </c>
      <c r="AI900" s="520" t="s">
        <v>3</v>
      </c>
      <c r="AJ900" s="520" t="s">
        <v>3</v>
      </c>
      <c r="AK900" s="161">
        <f t="shared" si="625"/>
        <v>0</v>
      </c>
      <c r="AL900" s="81"/>
      <c r="AM900" s="187"/>
      <c r="AN900" s="719"/>
      <c r="AO900" s="643"/>
      <c r="AP900" s="663"/>
      <c r="AQ900" s="683"/>
      <c r="AT900" s="1"/>
    </row>
    <row r="901" spans="1:46" s="44" customFormat="1" ht="18" customHeight="1">
      <c r="A901" s="1">
        <v>1</v>
      </c>
      <c r="B901" s="309" t="s">
        <v>257</v>
      </c>
      <c r="C901" s="310" t="s">
        <v>271</v>
      </c>
      <c r="D901" s="567"/>
      <c r="E901" s="567" t="s">
        <v>914</v>
      </c>
      <c r="F901" s="445" t="s">
        <v>284</v>
      </c>
      <c r="G901" s="691">
        <v>11301457</v>
      </c>
      <c r="H901" s="221"/>
      <c r="I901" s="73"/>
      <c r="J901" s="73"/>
      <c r="K901" s="73"/>
      <c r="L901" s="73"/>
      <c r="M901" s="73"/>
      <c r="N901" s="73"/>
      <c r="O901" s="73"/>
      <c r="P901" s="73"/>
      <c r="Q901" s="73"/>
      <c r="R901" s="73"/>
      <c r="S901" s="73"/>
      <c r="T901" s="73"/>
      <c r="U901" s="73"/>
      <c r="V901" s="222"/>
      <c r="W901" s="193"/>
      <c r="X901" s="74"/>
      <c r="Y901" s="74"/>
      <c r="Z901" s="74"/>
      <c r="AA901" s="74"/>
      <c r="AB901" s="194"/>
      <c r="AC901" s="323">
        <f t="shared" si="624"/>
        <v>138</v>
      </c>
      <c r="AD901" s="64"/>
      <c r="AE901" s="64">
        <v>108</v>
      </c>
      <c r="AF901" s="64">
        <v>30</v>
      </c>
      <c r="AG901" s="64"/>
      <c r="AH901" s="64"/>
      <c r="AI901" s="80"/>
      <c r="AJ901" s="80"/>
      <c r="AK901" s="166">
        <f t="shared" si="625"/>
        <v>0</v>
      </c>
      <c r="AL901" s="80"/>
      <c r="AM901" s="186"/>
      <c r="AN901" s="725"/>
      <c r="AO901" s="15"/>
      <c r="AP901" s="25"/>
      <c r="AQ901" s="683"/>
      <c r="AT901" s="1"/>
    </row>
    <row r="902" spans="1:46" s="44" customFormat="1" ht="18.600000000000001" customHeight="1">
      <c r="A902" s="1">
        <v>2</v>
      </c>
      <c r="B902" s="337" t="str">
        <f t="shared" ref="B902:B903" si="666">B901</f>
        <v>区東北部</v>
      </c>
      <c r="C902" s="437" t="str">
        <f t="shared" ref="C902:C903" si="667">C901</f>
        <v>足立区</v>
      </c>
      <c r="D902" s="297"/>
      <c r="E902" s="573"/>
      <c r="F902" s="361" t="s">
        <v>284</v>
      </c>
      <c r="G902" s="690"/>
      <c r="H902" s="109" t="s">
        <v>628</v>
      </c>
      <c r="I902" s="82"/>
      <c r="J902" s="82"/>
      <c r="K902" s="82"/>
      <c r="L902" s="82" t="s">
        <v>629</v>
      </c>
      <c r="M902" s="82" t="s">
        <v>629</v>
      </c>
      <c r="N902" s="82"/>
      <c r="O902" s="82"/>
      <c r="P902" s="82"/>
      <c r="Q902" s="82"/>
      <c r="R902" s="82"/>
      <c r="S902" s="82" t="s">
        <v>652</v>
      </c>
      <c r="T902" s="82"/>
      <c r="U902" s="82"/>
      <c r="V902" s="102"/>
      <c r="W902" s="146">
        <f>SUM(X902:AB902)</f>
        <v>138</v>
      </c>
      <c r="X902" s="145">
        <v>138</v>
      </c>
      <c r="Y902" s="145"/>
      <c r="Z902" s="69"/>
      <c r="AA902" s="69"/>
      <c r="AB902" s="207"/>
      <c r="AC902" s="324">
        <f t="shared" si="624"/>
        <v>138</v>
      </c>
      <c r="AD902" s="519"/>
      <c r="AE902" s="519">
        <v>108</v>
      </c>
      <c r="AF902" s="519">
        <v>30</v>
      </c>
      <c r="AG902" s="519"/>
      <c r="AH902" s="519"/>
      <c r="AI902" s="519"/>
      <c r="AJ902" s="601"/>
      <c r="AK902" s="160">
        <f t="shared" si="625"/>
        <v>0</v>
      </c>
      <c r="AL902" s="79">
        <v>0</v>
      </c>
      <c r="AM902" s="158">
        <v>0</v>
      </c>
      <c r="AN902" s="718"/>
      <c r="AO902" s="643"/>
      <c r="AP902" s="663"/>
      <c r="AQ902" s="683"/>
      <c r="AT902" s="1"/>
    </row>
    <row r="903" spans="1:46" s="44" customFormat="1" ht="18" customHeight="1" thickBot="1">
      <c r="A903" s="1">
        <v>3</v>
      </c>
      <c r="B903" s="337" t="str">
        <f t="shared" si="666"/>
        <v>区東北部</v>
      </c>
      <c r="C903" s="437" t="str">
        <f t="shared" si="667"/>
        <v>足立区</v>
      </c>
      <c r="D903" s="305"/>
      <c r="E903" s="632"/>
      <c r="F903" s="337" t="s">
        <v>284</v>
      </c>
      <c r="G903" s="689"/>
      <c r="H903" s="36" t="s">
        <v>628</v>
      </c>
      <c r="I903" s="37"/>
      <c r="J903" s="37"/>
      <c r="K903" s="37"/>
      <c r="L903" s="37" t="s">
        <v>629</v>
      </c>
      <c r="M903" s="37" t="s">
        <v>629</v>
      </c>
      <c r="N903" s="37"/>
      <c r="O903" s="37"/>
      <c r="P903" s="37"/>
      <c r="Q903" s="37"/>
      <c r="R903" s="37"/>
      <c r="S903" s="37" t="s">
        <v>652</v>
      </c>
      <c r="T903" s="71"/>
      <c r="U903" s="71"/>
      <c r="V903" s="123"/>
      <c r="W903" s="208"/>
      <c r="X903" s="75"/>
      <c r="Y903" s="75"/>
      <c r="Z903" s="76"/>
      <c r="AA903" s="76"/>
      <c r="AB903" s="209"/>
      <c r="AC903" s="325">
        <f t="shared" si="624"/>
        <v>138</v>
      </c>
      <c r="AD903" s="520"/>
      <c r="AE903" s="520">
        <v>108</v>
      </c>
      <c r="AF903" s="520">
        <v>30</v>
      </c>
      <c r="AG903" s="520" t="s">
        <v>3</v>
      </c>
      <c r="AH903" s="520" t="s">
        <v>3</v>
      </c>
      <c r="AI903" s="520" t="s">
        <v>3</v>
      </c>
      <c r="AJ903" s="520" t="s">
        <v>3</v>
      </c>
      <c r="AK903" s="161">
        <f t="shared" si="625"/>
        <v>0</v>
      </c>
      <c r="AL903" s="81"/>
      <c r="AM903" s="187"/>
      <c r="AN903" s="719"/>
      <c r="AO903" s="643"/>
      <c r="AP903" s="663"/>
      <c r="AQ903" s="683"/>
      <c r="AT903" s="1"/>
    </row>
    <row r="904" spans="1:46" s="44" customFormat="1" ht="18.600000000000001" customHeight="1">
      <c r="A904" s="1">
        <v>1</v>
      </c>
      <c r="B904" s="309" t="s">
        <v>257</v>
      </c>
      <c r="C904" s="310" t="s">
        <v>271</v>
      </c>
      <c r="D904" s="567"/>
      <c r="E904" s="567" t="s">
        <v>914</v>
      </c>
      <c r="F904" s="445" t="s">
        <v>285</v>
      </c>
      <c r="G904" s="691">
        <v>11301458</v>
      </c>
      <c r="H904" s="221"/>
      <c r="I904" s="73"/>
      <c r="J904" s="73"/>
      <c r="K904" s="73"/>
      <c r="L904" s="73"/>
      <c r="M904" s="73"/>
      <c r="N904" s="73"/>
      <c r="O904" s="73"/>
      <c r="P904" s="73"/>
      <c r="Q904" s="73"/>
      <c r="R904" s="73"/>
      <c r="S904" s="73"/>
      <c r="T904" s="73"/>
      <c r="U904" s="73"/>
      <c r="V904" s="222"/>
      <c r="W904" s="193"/>
      <c r="X904" s="74"/>
      <c r="Y904" s="74"/>
      <c r="Z904" s="74"/>
      <c r="AA904" s="74"/>
      <c r="AB904" s="194"/>
      <c r="AC904" s="323">
        <f t="shared" si="624"/>
        <v>100</v>
      </c>
      <c r="AD904" s="64"/>
      <c r="AE904" s="64"/>
      <c r="AF904" s="64">
        <v>51</v>
      </c>
      <c r="AG904" s="64">
        <v>49</v>
      </c>
      <c r="AH904" s="64"/>
      <c r="AI904" s="80"/>
      <c r="AJ904" s="80"/>
      <c r="AK904" s="166">
        <f t="shared" si="625"/>
        <v>0</v>
      </c>
      <c r="AL904" s="80"/>
      <c r="AM904" s="186"/>
      <c r="AN904" s="725"/>
      <c r="AO904" s="15"/>
      <c r="AP904" s="25"/>
      <c r="AQ904" s="683"/>
      <c r="AT904" s="1"/>
    </row>
    <row r="905" spans="1:46" s="44" customFormat="1" ht="18" customHeight="1">
      <c r="A905" s="1">
        <v>2</v>
      </c>
      <c r="B905" s="337" t="str">
        <f t="shared" ref="B905:B906" si="668">B904</f>
        <v>区東北部</v>
      </c>
      <c r="C905" s="437" t="str">
        <f t="shared" ref="C905:C906" si="669">C904</f>
        <v>足立区</v>
      </c>
      <c r="D905" s="297"/>
      <c r="E905" s="573"/>
      <c r="F905" s="361" t="s">
        <v>285</v>
      </c>
      <c r="G905" s="690"/>
      <c r="H905" s="109"/>
      <c r="I905" s="82"/>
      <c r="J905" s="82"/>
      <c r="K905" s="82"/>
      <c r="L905" s="82"/>
      <c r="M905" s="82"/>
      <c r="N905" s="82"/>
      <c r="O905" s="82"/>
      <c r="P905" s="82"/>
      <c r="Q905" s="82"/>
      <c r="R905" s="82"/>
      <c r="S905" s="82"/>
      <c r="T905" s="82"/>
      <c r="U905" s="82"/>
      <c r="V905" s="102"/>
      <c r="W905" s="146">
        <f>SUM(X905:AB905)</f>
        <v>110</v>
      </c>
      <c r="X905" s="145">
        <v>110</v>
      </c>
      <c r="Y905" s="145"/>
      <c r="Z905" s="69"/>
      <c r="AA905" s="69"/>
      <c r="AB905" s="207"/>
      <c r="AC905" s="324">
        <f t="shared" si="624"/>
        <v>110</v>
      </c>
      <c r="AD905" s="519"/>
      <c r="AE905" s="519"/>
      <c r="AF905" s="519">
        <v>60</v>
      </c>
      <c r="AG905" s="519">
        <v>50</v>
      </c>
      <c r="AH905" s="519"/>
      <c r="AI905" s="519"/>
      <c r="AJ905" s="601"/>
      <c r="AK905" s="160">
        <f t="shared" si="625"/>
        <v>0</v>
      </c>
      <c r="AL905" s="79" t="s">
        <v>3</v>
      </c>
      <c r="AM905" s="158" t="s">
        <v>3</v>
      </c>
      <c r="AN905" s="718"/>
      <c r="AO905" s="643"/>
      <c r="AP905" s="663"/>
      <c r="AQ905" s="683"/>
      <c r="AT905" s="1"/>
    </row>
    <row r="906" spans="1:46" s="44" customFormat="1" ht="18.600000000000001" customHeight="1" thickBot="1">
      <c r="A906" s="1">
        <v>3</v>
      </c>
      <c r="B906" s="337" t="str">
        <f t="shared" si="668"/>
        <v>区東北部</v>
      </c>
      <c r="C906" s="437" t="str">
        <f t="shared" si="669"/>
        <v>足立区</v>
      </c>
      <c r="D906" s="305"/>
      <c r="E906" s="632"/>
      <c r="F906" s="337" t="s">
        <v>285</v>
      </c>
      <c r="G906" s="689"/>
      <c r="H906" s="121"/>
      <c r="I906" s="71"/>
      <c r="J906" s="71"/>
      <c r="K906" s="71"/>
      <c r="L906" s="71"/>
      <c r="M906" s="71"/>
      <c r="N906" s="71"/>
      <c r="O906" s="71"/>
      <c r="P906" s="71"/>
      <c r="Q906" s="71"/>
      <c r="R906" s="71"/>
      <c r="S906" s="71"/>
      <c r="T906" s="71"/>
      <c r="U906" s="71"/>
      <c r="V906" s="123"/>
      <c r="W906" s="208"/>
      <c r="X906" s="75"/>
      <c r="Y906" s="75"/>
      <c r="Z906" s="76"/>
      <c r="AA906" s="76"/>
      <c r="AB906" s="209"/>
      <c r="AC906" s="325">
        <f t="shared" ref="AC906" si="670">SUM(AD906:AJ906)</f>
        <v>110</v>
      </c>
      <c r="AD906" s="520"/>
      <c r="AE906" s="520" t="s">
        <v>3</v>
      </c>
      <c r="AF906" s="520">
        <v>60</v>
      </c>
      <c r="AG906" s="520">
        <v>50</v>
      </c>
      <c r="AH906" s="520" t="s">
        <v>3</v>
      </c>
      <c r="AI906" s="520" t="s">
        <v>3</v>
      </c>
      <c r="AJ906" s="520" t="s">
        <v>3</v>
      </c>
      <c r="AK906" s="161">
        <f t="shared" si="625"/>
        <v>0</v>
      </c>
      <c r="AL906" s="81"/>
      <c r="AM906" s="187"/>
      <c r="AN906" s="719"/>
      <c r="AO906" s="643"/>
      <c r="AP906" s="663"/>
      <c r="AQ906" s="683"/>
      <c r="AT906" s="1"/>
    </row>
    <row r="907" spans="1:46" s="44" customFormat="1" ht="18" customHeight="1">
      <c r="A907" s="1">
        <v>1</v>
      </c>
      <c r="B907" s="309" t="s">
        <v>257</v>
      </c>
      <c r="C907" s="310" t="s">
        <v>271</v>
      </c>
      <c r="D907" s="567"/>
      <c r="E907" s="567" t="s">
        <v>1045</v>
      </c>
      <c r="F907" s="445" t="s">
        <v>286</v>
      </c>
      <c r="G907" s="691" t="s">
        <v>1081</v>
      </c>
      <c r="H907" s="221"/>
      <c r="I907" s="73"/>
      <c r="J907" s="73"/>
      <c r="K907" s="73"/>
      <c r="L907" s="73"/>
      <c r="M907" s="73"/>
      <c r="N907" s="73"/>
      <c r="O907" s="73"/>
      <c r="P907" s="73"/>
      <c r="Q907" s="73"/>
      <c r="R907" s="73"/>
      <c r="S907" s="73"/>
      <c r="T907" s="73"/>
      <c r="U907" s="73"/>
      <c r="V907" s="222"/>
      <c r="W907" s="193"/>
      <c r="X907" s="74"/>
      <c r="Y907" s="74"/>
      <c r="Z907" s="74"/>
      <c r="AA907" s="74"/>
      <c r="AB907" s="194"/>
      <c r="AC907" s="323">
        <f t="shared" ref="AC907:AC969" si="671">SUM(AD907:AJ907)</f>
        <v>0</v>
      </c>
      <c r="AD907" s="606"/>
      <c r="AE907" s="606"/>
      <c r="AF907" s="606"/>
      <c r="AG907" s="606"/>
      <c r="AH907" s="606"/>
      <c r="AI907" s="607"/>
      <c r="AJ907" s="607"/>
      <c r="AK907" s="166">
        <f t="shared" ref="AK907:AK970" si="672">SUM(AL907:AM907)</f>
        <v>0</v>
      </c>
      <c r="AL907" s="80"/>
      <c r="AM907" s="186"/>
      <c r="AN907" s="725"/>
      <c r="AO907" s="15"/>
      <c r="AP907" s="25"/>
      <c r="AQ907" s="683"/>
      <c r="AT907" s="1"/>
    </row>
    <row r="908" spans="1:46" s="44" customFormat="1" ht="18.600000000000001" customHeight="1">
      <c r="A908" s="1">
        <v>2</v>
      </c>
      <c r="B908" s="337" t="str">
        <f t="shared" ref="B908:B909" si="673">B907</f>
        <v>区東北部</v>
      </c>
      <c r="C908" s="437" t="str">
        <f t="shared" ref="C908:C909" si="674">C907</f>
        <v>足立区</v>
      </c>
      <c r="D908" s="297"/>
      <c r="E908" s="573"/>
      <c r="F908" s="361" t="s">
        <v>286</v>
      </c>
      <c r="G908" s="690"/>
      <c r="H908" s="109"/>
      <c r="I908" s="82"/>
      <c r="J908" s="82"/>
      <c r="K908" s="82"/>
      <c r="L908" s="82" t="s">
        <v>629</v>
      </c>
      <c r="M908" s="82" t="s">
        <v>629</v>
      </c>
      <c r="N908" s="82" t="s">
        <v>826</v>
      </c>
      <c r="O908" s="82"/>
      <c r="P908" s="82"/>
      <c r="Q908" s="82"/>
      <c r="R908" s="82"/>
      <c r="S908" s="82" t="s">
        <v>652</v>
      </c>
      <c r="T908" s="82"/>
      <c r="U908" s="82" t="s">
        <v>629</v>
      </c>
      <c r="V908" s="102"/>
      <c r="W908" s="146">
        <f>SUM(X908:AB908)</f>
        <v>196</v>
      </c>
      <c r="X908" s="145">
        <v>150</v>
      </c>
      <c r="Y908" s="145">
        <v>46</v>
      </c>
      <c r="Z908" s="69"/>
      <c r="AA908" s="69"/>
      <c r="AB908" s="207"/>
      <c r="AC908" s="324">
        <f t="shared" si="671"/>
        <v>196</v>
      </c>
      <c r="AD908" s="519"/>
      <c r="AE908" s="519">
        <v>68</v>
      </c>
      <c r="AF908" s="519">
        <v>60</v>
      </c>
      <c r="AG908" s="519">
        <v>46</v>
      </c>
      <c r="AH908" s="519">
        <v>22</v>
      </c>
      <c r="AI908" s="519"/>
      <c r="AJ908" s="601"/>
      <c r="AK908" s="160">
        <f t="shared" si="672"/>
        <v>107</v>
      </c>
      <c r="AL908" s="79">
        <v>43</v>
      </c>
      <c r="AM908" s="158">
        <v>64</v>
      </c>
      <c r="AN908" s="718"/>
      <c r="AO908" s="643"/>
      <c r="AP908" s="663">
        <v>1</v>
      </c>
      <c r="AQ908" s="683"/>
      <c r="AT908" s="1"/>
    </row>
    <row r="909" spans="1:46" s="44" customFormat="1" ht="18" customHeight="1" thickBot="1">
      <c r="A909" s="1">
        <v>3</v>
      </c>
      <c r="B909" s="337" t="str">
        <f t="shared" si="673"/>
        <v>区東北部</v>
      </c>
      <c r="C909" s="437" t="str">
        <f t="shared" si="674"/>
        <v>足立区</v>
      </c>
      <c r="D909" s="305"/>
      <c r="E909" s="632"/>
      <c r="F909" s="337" t="s">
        <v>286</v>
      </c>
      <c r="G909" s="689"/>
      <c r="H909" s="121"/>
      <c r="I909" s="71"/>
      <c r="J909" s="71"/>
      <c r="K909" s="71"/>
      <c r="L909" s="37" t="s">
        <v>629</v>
      </c>
      <c r="M909" s="37" t="s">
        <v>629</v>
      </c>
      <c r="N909" s="37" t="s">
        <v>826</v>
      </c>
      <c r="O909" s="37"/>
      <c r="P909" s="37"/>
      <c r="Q909" s="37"/>
      <c r="R909" s="37"/>
      <c r="S909" s="37" t="s">
        <v>652</v>
      </c>
      <c r="T909" s="37"/>
      <c r="U909" s="37" t="s">
        <v>629</v>
      </c>
      <c r="V909" s="123"/>
      <c r="W909" s="208"/>
      <c r="X909" s="75"/>
      <c r="Y909" s="75"/>
      <c r="Z909" s="76"/>
      <c r="AA909" s="76"/>
      <c r="AB909" s="209"/>
      <c r="AC909" s="325">
        <f t="shared" si="671"/>
        <v>196</v>
      </c>
      <c r="AD909" s="520"/>
      <c r="AE909" s="520">
        <v>80</v>
      </c>
      <c r="AF909" s="520">
        <v>60</v>
      </c>
      <c r="AG909" s="520">
        <v>56</v>
      </c>
      <c r="AH909" s="520">
        <v>0</v>
      </c>
      <c r="AI909" s="520" t="s">
        <v>3</v>
      </c>
      <c r="AJ909" s="520" t="s">
        <v>3</v>
      </c>
      <c r="AK909" s="161">
        <f t="shared" si="672"/>
        <v>0</v>
      </c>
      <c r="AL909" s="81"/>
      <c r="AM909" s="187"/>
      <c r="AN909" s="719"/>
      <c r="AO909" s="643"/>
      <c r="AP909" s="663"/>
      <c r="AQ909" s="683"/>
      <c r="AT909" s="1"/>
    </row>
    <row r="910" spans="1:46" s="44" customFormat="1" ht="18.600000000000001" customHeight="1">
      <c r="A910" s="1">
        <v>1</v>
      </c>
      <c r="B910" s="309" t="s">
        <v>257</v>
      </c>
      <c r="C910" s="310" t="s">
        <v>271</v>
      </c>
      <c r="D910" s="567"/>
      <c r="E910" s="567" t="s">
        <v>1045</v>
      </c>
      <c r="F910" s="445" t="s">
        <v>287</v>
      </c>
      <c r="G910" s="691">
        <v>11301460</v>
      </c>
      <c r="H910" s="221"/>
      <c r="I910" s="73"/>
      <c r="J910" s="73"/>
      <c r="K910" s="73"/>
      <c r="L910" s="73"/>
      <c r="M910" s="73"/>
      <c r="N910" s="73"/>
      <c r="O910" s="73"/>
      <c r="P910" s="73"/>
      <c r="Q910" s="73"/>
      <c r="R910" s="73"/>
      <c r="S910" s="73"/>
      <c r="T910" s="73"/>
      <c r="U910" s="73"/>
      <c r="V910" s="222"/>
      <c r="W910" s="193"/>
      <c r="X910" s="74"/>
      <c r="Y910" s="74"/>
      <c r="Z910" s="74"/>
      <c r="AA910" s="74"/>
      <c r="AB910" s="194"/>
      <c r="AC910" s="323">
        <f t="shared" si="671"/>
        <v>141</v>
      </c>
      <c r="AD910" s="606"/>
      <c r="AE910" s="606"/>
      <c r="AF910" s="606"/>
      <c r="AG910" s="606">
        <v>141</v>
      </c>
      <c r="AH910" s="606"/>
      <c r="AI910" s="607"/>
      <c r="AJ910" s="607"/>
      <c r="AK910" s="166">
        <f t="shared" si="672"/>
        <v>0</v>
      </c>
      <c r="AL910" s="80"/>
      <c r="AM910" s="186"/>
      <c r="AN910" s="725"/>
      <c r="AO910" s="15"/>
      <c r="AP910" s="25"/>
      <c r="AQ910" s="683">
        <v>1</v>
      </c>
      <c r="AT910" s="1"/>
    </row>
    <row r="911" spans="1:46" s="44" customFormat="1" ht="18" customHeight="1">
      <c r="A911" s="1">
        <v>2</v>
      </c>
      <c r="B911" s="337" t="str">
        <f t="shared" ref="B911:B912" si="675">B910</f>
        <v>区東北部</v>
      </c>
      <c r="C911" s="437" t="str">
        <f t="shared" ref="C911:C912" si="676">C910</f>
        <v>足立区</v>
      </c>
      <c r="D911" s="297"/>
      <c r="E911" s="573"/>
      <c r="F911" s="361" t="s">
        <v>287</v>
      </c>
      <c r="G911" s="690"/>
      <c r="H911" s="109"/>
      <c r="I911" s="82"/>
      <c r="J911" s="82"/>
      <c r="K911" s="82"/>
      <c r="L911" s="82"/>
      <c r="M911" s="82"/>
      <c r="N911" s="82"/>
      <c r="O911" s="82"/>
      <c r="P911" s="82"/>
      <c r="Q911" s="82"/>
      <c r="R911" s="82"/>
      <c r="S911" s="82"/>
      <c r="T911" s="82"/>
      <c r="U911" s="82" t="s">
        <v>629</v>
      </c>
      <c r="V911" s="102"/>
      <c r="W911" s="146">
        <f>SUM(X911:AB911)</f>
        <v>141</v>
      </c>
      <c r="X911" s="145">
        <v>141</v>
      </c>
      <c r="Y911" s="145"/>
      <c r="Z911" s="69"/>
      <c r="AA911" s="69"/>
      <c r="AB911" s="207"/>
      <c r="AC911" s="324">
        <f t="shared" si="671"/>
        <v>141</v>
      </c>
      <c r="AD911" s="519"/>
      <c r="AE911" s="519"/>
      <c r="AF911" s="519"/>
      <c r="AG911" s="519">
        <v>141</v>
      </c>
      <c r="AH911" s="519"/>
      <c r="AI911" s="519"/>
      <c r="AJ911" s="601"/>
      <c r="AK911" s="160">
        <f t="shared" si="672"/>
        <v>0</v>
      </c>
      <c r="AL911" s="79" t="s">
        <v>3</v>
      </c>
      <c r="AM911" s="158" t="s">
        <v>3</v>
      </c>
      <c r="AN911" s="718"/>
      <c r="AO911" s="643"/>
      <c r="AP911" s="663"/>
      <c r="AQ911" s="683"/>
      <c r="AT911" s="1"/>
    </row>
    <row r="912" spans="1:46" s="44" customFormat="1" ht="18.600000000000001" customHeight="1" thickBot="1">
      <c r="A912" s="1">
        <v>3</v>
      </c>
      <c r="B912" s="337" t="str">
        <f t="shared" si="675"/>
        <v>区東北部</v>
      </c>
      <c r="C912" s="437" t="str">
        <f t="shared" si="676"/>
        <v>足立区</v>
      </c>
      <c r="D912" s="305"/>
      <c r="E912" s="632"/>
      <c r="F912" s="337" t="s">
        <v>287</v>
      </c>
      <c r="G912" s="689"/>
      <c r="H912" s="121"/>
      <c r="I912" s="71"/>
      <c r="J912" s="71"/>
      <c r="K912" s="71"/>
      <c r="L912" s="71"/>
      <c r="M912" s="71"/>
      <c r="N912" s="71"/>
      <c r="O912" s="71"/>
      <c r="P912" s="71"/>
      <c r="Q912" s="71"/>
      <c r="R912" s="71"/>
      <c r="S912" s="71"/>
      <c r="T912" s="71"/>
      <c r="U912" s="37" t="s">
        <v>629</v>
      </c>
      <c r="V912" s="123"/>
      <c r="W912" s="208"/>
      <c r="X912" s="75"/>
      <c r="Y912" s="75"/>
      <c r="Z912" s="76"/>
      <c r="AA912" s="76"/>
      <c r="AB912" s="209"/>
      <c r="AC912" s="325">
        <f t="shared" si="671"/>
        <v>141</v>
      </c>
      <c r="AD912" s="520"/>
      <c r="AE912" s="520" t="s">
        <v>3</v>
      </c>
      <c r="AF912" s="520"/>
      <c r="AG912" s="520">
        <v>141</v>
      </c>
      <c r="AH912" s="520" t="s">
        <v>3</v>
      </c>
      <c r="AI912" s="520" t="s">
        <v>3</v>
      </c>
      <c r="AJ912" s="520" t="s">
        <v>3</v>
      </c>
      <c r="AK912" s="161">
        <f t="shared" si="672"/>
        <v>0</v>
      </c>
      <c r="AL912" s="81"/>
      <c r="AM912" s="187"/>
      <c r="AN912" s="719"/>
      <c r="AO912" s="643"/>
      <c r="AP912" s="663"/>
      <c r="AQ912" s="683"/>
      <c r="AT912" s="1"/>
    </row>
    <row r="913" spans="1:46" s="44" customFormat="1" ht="18" customHeight="1">
      <c r="A913" s="1">
        <v>1</v>
      </c>
      <c r="B913" s="309" t="s">
        <v>257</v>
      </c>
      <c r="C913" s="310" t="s">
        <v>271</v>
      </c>
      <c r="D913" s="567"/>
      <c r="E913" s="567" t="s">
        <v>951</v>
      </c>
      <c r="F913" s="734" t="s">
        <v>1193</v>
      </c>
      <c r="G913" s="691" t="s">
        <v>1192</v>
      </c>
      <c r="H913" s="221"/>
      <c r="I913" s="73"/>
      <c r="J913" s="73"/>
      <c r="K913" s="73"/>
      <c r="L913" s="73"/>
      <c r="M913" s="73"/>
      <c r="N913" s="73"/>
      <c r="O913" s="73"/>
      <c r="P913" s="73"/>
      <c r="Q913" s="73"/>
      <c r="R913" s="73"/>
      <c r="S913" s="73"/>
      <c r="T913" s="73"/>
      <c r="U913" s="73"/>
      <c r="V913" s="222"/>
      <c r="W913" s="193"/>
      <c r="X913" s="74"/>
      <c r="Y913" s="74"/>
      <c r="Z913" s="74"/>
      <c r="AA913" s="74"/>
      <c r="AB913" s="194"/>
      <c r="AC913" s="323">
        <f t="shared" si="671"/>
        <v>0</v>
      </c>
      <c r="AD913" s="606"/>
      <c r="AE913" s="606"/>
      <c r="AF913" s="606"/>
      <c r="AG913" s="606"/>
      <c r="AH913" s="606"/>
      <c r="AI913" s="607"/>
      <c r="AJ913" s="607"/>
      <c r="AK913" s="166">
        <f t="shared" si="672"/>
        <v>0</v>
      </c>
      <c r="AL913" s="80"/>
      <c r="AM913" s="186"/>
      <c r="AN913" s="725" t="s">
        <v>1222</v>
      </c>
      <c r="AO913" s="15"/>
      <c r="AP913" s="25"/>
      <c r="AQ913" s="683"/>
      <c r="AR913" s="44">
        <v>1</v>
      </c>
      <c r="AT913" s="1"/>
    </row>
    <row r="914" spans="1:46" s="44" customFormat="1" ht="18.600000000000001" customHeight="1">
      <c r="A914" s="1">
        <v>2</v>
      </c>
      <c r="B914" s="337" t="str">
        <f t="shared" ref="B914:B915" si="677">B913</f>
        <v>区東北部</v>
      </c>
      <c r="C914" s="437" t="str">
        <f t="shared" ref="C914:C915" si="678">C913</f>
        <v>足立区</v>
      </c>
      <c r="D914" s="297"/>
      <c r="E914" s="573"/>
      <c r="F914" s="361" t="s">
        <v>288</v>
      </c>
      <c r="G914" s="690"/>
      <c r="H914" s="109"/>
      <c r="I914" s="82"/>
      <c r="J914" s="82"/>
      <c r="K914" s="82"/>
      <c r="L914" s="82" t="s">
        <v>629</v>
      </c>
      <c r="M914" s="82" t="s">
        <v>629</v>
      </c>
      <c r="N914" s="82"/>
      <c r="O914" s="82"/>
      <c r="P914" s="82"/>
      <c r="Q914" s="82"/>
      <c r="R914" s="82"/>
      <c r="S914" s="82" t="s">
        <v>652</v>
      </c>
      <c r="T914" s="82"/>
      <c r="U914" s="82" t="s">
        <v>629</v>
      </c>
      <c r="V914" s="102"/>
      <c r="W914" s="146">
        <f>SUM(X914:AB914)</f>
        <v>128</v>
      </c>
      <c r="X914" s="145">
        <v>128</v>
      </c>
      <c r="Y914" s="145"/>
      <c r="Z914" s="69"/>
      <c r="AA914" s="69"/>
      <c r="AB914" s="207"/>
      <c r="AC914" s="324">
        <f t="shared" si="671"/>
        <v>128</v>
      </c>
      <c r="AD914" s="519"/>
      <c r="AE914" s="519">
        <v>128</v>
      </c>
      <c r="AF914" s="519"/>
      <c r="AG914" s="519"/>
      <c r="AH914" s="519"/>
      <c r="AI914" s="519"/>
      <c r="AJ914" s="601"/>
      <c r="AK914" s="160">
        <f t="shared" si="672"/>
        <v>0</v>
      </c>
      <c r="AL914" s="79" t="s">
        <v>3</v>
      </c>
      <c r="AM914" s="158" t="s">
        <v>3</v>
      </c>
      <c r="AN914" s="718"/>
      <c r="AO914" s="643"/>
      <c r="AP914" s="663"/>
      <c r="AQ914" s="683"/>
      <c r="AT914" s="1"/>
    </row>
    <row r="915" spans="1:46" s="44" customFormat="1" ht="18" customHeight="1" thickBot="1">
      <c r="A915" s="1">
        <v>3</v>
      </c>
      <c r="B915" s="337" t="str">
        <f t="shared" si="677"/>
        <v>区東北部</v>
      </c>
      <c r="C915" s="437" t="str">
        <f t="shared" si="678"/>
        <v>足立区</v>
      </c>
      <c r="D915" s="305"/>
      <c r="E915" s="632"/>
      <c r="F915" s="337" t="s">
        <v>288</v>
      </c>
      <c r="G915" s="689"/>
      <c r="H915" s="121"/>
      <c r="I915" s="71"/>
      <c r="J915" s="71"/>
      <c r="K915" s="71"/>
      <c r="L915" s="37" t="s">
        <v>629</v>
      </c>
      <c r="M915" s="37" t="s">
        <v>629</v>
      </c>
      <c r="N915" s="37"/>
      <c r="O915" s="37"/>
      <c r="P915" s="37"/>
      <c r="Q915" s="37"/>
      <c r="R915" s="37"/>
      <c r="S915" s="37" t="s">
        <v>652</v>
      </c>
      <c r="T915" s="37"/>
      <c r="U915" s="37" t="s">
        <v>629</v>
      </c>
      <c r="V915" s="123"/>
      <c r="W915" s="208"/>
      <c r="X915" s="75"/>
      <c r="Y915" s="75"/>
      <c r="Z915" s="76"/>
      <c r="AA915" s="76"/>
      <c r="AB915" s="209"/>
      <c r="AC915" s="325">
        <f t="shared" si="671"/>
        <v>128</v>
      </c>
      <c r="AD915" s="520"/>
      <c r="AE915" s="520">
        <v>128</v>
      </c>
      <c r="AF915" s="520" t="s">
        <v>3</v>
      </c>
      <c r="AG915" s="520" t="s">
        <v>3</v>
      </c>
      <c r="AH915" s="520" t="s">
        <v>3</v>
      </c>
      <c r="AI915" s="520" t="s">
        <v>3</v>
      </c>
      <c r="AJ915" s="520" t="s">
        <v>3</v>
      </c>
      <c r="AK915" s="161">
        <f t="shared" si="672"/>
        <v>0</v>
      </c>
      <c r="AL915" s="81"/>
      <c r="AM915" s="187"/>
      <c r="AN915" s="719"/>
      <c r="AO915" s="643"/>
      <c r="AP915" s="663"/>
      <c r="AQ915" s="683"/>
      <c r="AT915" s="1"/>
    </row>
    <row r="916" spans="1:46" s="44" customFormat="1" ht="18.600000000000001" customHeight="1">
      <c r="A916" s="1">
        <v>1</v>
      </c>
      <c r="B916" s="309" t="s">
        <v>257</v>
      </c>
      <c r="C916" s="310" t="s">
        <v>271</v>
      </c>
      <c r="D916" s="567"/>
      <c r="E916" s="567" t="s">
        <v>951</v>
      </c>
      <c r="F916" s="445" t="s">
        <v>289</v>
      </c>
      <c r="G916" s="691">
        <v>11301462</v>
      </c>
      <c r="H916" s="221"/>
      <c r="I916" s="73"/>
      <c r="J916" s="73"/>
      <c r="K916" s="73"/>
      <c r="L916" s="73"/>
      <c r="M916" s="73"/>
      <c r="N916" s="73"/>
      <c r="O916" s="73"/>
      <c r="P916" s="73"/>
      <c r="Q916" s="73"/>
      <c r="R916" s="73"/>
      <c r="S916" s="73"/>
      <c r="T916" s="73"/>
      <c r="U916" s="73"/>
      <c r="V916" s="222"/>
      <c r="W916" s="193"/>
      <c r="X916" s="74"/>
      <c r="Y916" s="74"/>
      <c r="Z916" s="74"/>
      <c r="AA916" s="74"/>
      <c r="AB916" s="194"/>
      <c r="AC916" s="323">
        <f t="shared" si="671"/>
        <v>50</v>
      </c>
      <c r="AD916" s="64"/>
      <c r="AE916" s="64">
        <v>50</v>
      </c>
      <c r="AF916" s="64"/>
      <c r="AG916" s="64"/>
      <c r="AH916" s="64"/>
      <c r="AI916" s="80"/>
      <c r="AJ916" s="80"/>
      <c r="AK916" s="166">
        <f t="shared" si="672"/>
        <v>0</v>
      </c>
      <c r="AL916" s="80"/>
      <c r="AM916" s="186"/>
      <c r="AN916" s="725"/>
      <c r="AO916" s="15"/>
      <c r="AP916" s="25"/>
      <c r="AQ916" s="683"/>
      <c r="AT916" s="1"/>
    </row>
    <row r="917" spans="1:46" s="44" customFormat="1" ht="18" customHeight="1">
      <c r="A917" s="1">
        <v>2</v>
      </c>
      <c r="B917" s="337" t="str">
        <f t="shared" ref="B917:B918" si="679">B916</f>
        <v>区東北部</v>
      </c>
      <c r="C917" s="437" t="str">
        <f t="shared" ref="C917:C918" si="680">C916</f>
        <v>足立区</v>
      </c>
      <c r="D917" s="297"/>
      <c r="E917" s="573"/>
      <c r="F917" s="361" t="s">
        <v>289</v>
      </c>
      <c r="G917" s="690"/>
      <c r="H917" s="109"/>
      <c r="I917" s="82"/>
      <c r="J917" s="82"/>
      <c r="K917" s="82"/>
      <c r="L917" s="82"/>
      <c r="M917" s="82" t="s">
        <v>629</v>
      </c>
      <c r="N917" s="82"/>
      <c r="O917" s="82"/>
      <c r="P917" s="82"/>
      <c r="Q917" s="82"/>
      <c r="R917" s="82"/>
      <c r="S917" s="82"/>
      <c r="T917" s="82"/>
      <c r="U917" s="82"/>
      <c r="V917" s="102"/>
      <c r="W917" s="146">
        <f>SUM(X917:AB917)</f>
        <v>50</v>
      </c>
      <c r="X917" s="145">
        <v>50</v>
      </c>
      <c r="Y917" s="145"/>
      <c r="Z917" s="69"/>
      <c r="AA917" s="69"/>
      <c r="AB917" s="207"/>
      <c r="AC917" s="324">
        <f t="shared" si="671"/>
        <v>50</v>
      </c>
      <c r="AD917" s="519"/>
      <c r="AE917" s="519">
        <v>50</v>
      </c>
      <c r="AF917" s="519"/>
      <c r="AG917" s="519"/>
      <c r="AH917" s="519"/>
      <c r="AI917" s="519"/>
      <c r="AJ917" s="601"/>
      <c r="AK917" s="160">
        <f t="shared" si="672"/>
        <v>0</v>
      </c>
      <c r="AL917" s="79" t="s">
        <v>3</v>
      </c>
      <c r="AM917" s="158" t="s">
        <v>3</v>
      </c>
      <c r="AN917" s="718"/>
      <c r="AO917" s="643"/>
      <c r="AP917" s="663"/>
      <c r="AQ917" s="683"/>
      <c r="AT917" s="1"/>
    </row>
    <row r="918" spans="1:46" s="44" customFormat="1" ht="18.600000000000001" customHeight="1" thickBot="1">
      <c r="A918" s="1">
        <v>3</v>
      </c>
      <c r="B918" s="337" t="str">
        <f t="shared" si="679"/>
        <v>区東北部</v>
      </c>
      <c r="C918" s="437" t="str">
        <f t="shared" si="680"/>
        <v>足立区</v>
      </c>
      <c r="D918" s="305"/>
      <c r="E918" s="632"/>
      <c r="F918" s="337" t="s">
        <v>289</v>
      </c>
      <c r="G918" s="689"/>
      <c r="H918" s="121"/>
      <c r="I918" s="71"/>
      <c r="J918" s="71"/>
      <c r="K918" s="71"/>
      <c r="L918" s="71"/>
      <c r="M918" s="37" t="s">
        <v>629</v>
      </c>
      <c r="N918" s="71"/>
      <c r="O918" s="71"/>
      <c r="P918" s="71"/>
      <c r="Q918" s="71"/>
      <c r="R918" s="71"/>
      <c r="S918" s="71"/>
      <c r="T918" s="71"/>
      <c r="U918" s="71"/>
      <c r="V918" s="123"/>
      <c r="W918" s="208"/>
      <c r="X918" s="75"/>
      <c r="Y918" s="75"/>
      <c r="Z918" s="76"/>
      <c r="AA918" s="76"/>
      <c r="AB918" s="209"/>
      <c r="AC918" s="325">
        <f t="shared" si="671"/>
        <v>50</v>
      </c>
      <c r="AD918" s="520"/>
      <c r="AE918" s="520">
        <v>50</v>
      </c>
      <c r="AF918" s="520" t="s">
        <v>3</v>
      </c>
      <c r="AG918" s="520" t="s">
        <v>3</v>
      </c>
      <c r="AH918" s="520" t="s">
        <v>3</v>
      </c>
      <c r="AI918" s="520" t="s">
        <v>3</v>
      </c>
      <c r="AJ918" s="520" t="s">
        <v>3</v>
      </c>
      <c r="AK918" s="161">
        <f t="shared" si="672"/>
        <v>0</v>
      </c>
      <c r="AL918" s="81"/>
      <c r="AM918" s="187"/>
      <c r="AN918" s="719"/>
      <c r="AO918" s="643"/>
      <c r="AP918" s="663"/>
      <c r="AQ918" s="683"/>
      <c r="AT918" s="1"/>
    </row>
    <row r="919" spans="1:46" s="44" customFormat="1" ht="18" customHeight="1">
      <c r="A919" s="1">
        <v>1</v>
      </c>
      <c r="B919" s="309" t="s">
        <v>257</v>
      </c>
      <c r="C919" s="310" t="s">
        <v>271</v>
      </c>
      <c r="D919" s="567"/>
      <c r="E919" s="567" t="s">
        <v>914</v>
      </c>
      <c r="F919" s="445" t="s">
        <v>290</v>
      </c>
      <c r="G919" s="691">
        <v>11301463</v>
      </c>
      <c r="H919" s="221"/>
      <c r="I919" s="73"/>
      <c r="J919" s="73"/>
      <c r="K919" s="73"/>
      <c r="L919" s="73"/>
      <c r="M919" s="73"/>
      <c r="N919" s="73"/>
      <c r="O919" s="73"/>
      <c r="P919" s="73"/>
      <c r="Q919" s="73"/>
      <c r="R919" s="73"/>
      <c r="S919" s="73"/>
      <c r="T919" s="73"/>
      <c r="U919" s="73"/>
      <c r="V919" s="222"/>
      <c r="W919" s="193"/>
      <c r="X919" s="74"/>
      <c r="Y919" s="74"/>
      <c r="Z919" s="74"/>
      <c r="AA919" s="74"/>
      <c r="AB919" s="194"/>
      <c r="AC919" s="323">
        <f t="shared" si="671"/>
        <v>76</v>
      </c>
      <c r="AD919" s="64">
        <v>16</v>
      </c>
      <c r="AE919" s="64">
        <v>60</v>
      </c>
      <c r="AF919" s="64"/>
      <c r="AG919" s="64"/>
      <c r="AH919" s="64"/>
      <c r="AI919" s="80"/>
      <c r="AJ919" s="80"/>
      <c r="AK919" s="166">
        <f t="shared" si="672"/>
        <v>0</v>
      </c>
      <c r="AL919" s="80"/>
      <c r="AM919" s="186"/>
      <c r="AN919" s="725"/>
      <c r="AO919" s="15"/>
      <c r="AP919" s="25"/>
      <c r="AQ919" s="683">
        <v>2</v>
      </c>
      <c r="AT919" s="1"/>
    </row>
    <row r="920" spans="1:46" s="44" customFormat="1" ht="18.600000000000001" customHeight="1">
      <c r="A920" s="1">
        <v>2</v>
      </c>
      <c r="B920" s="337" t="str">
        <f t="shared" ref="B920:B921" si="681">B919</f>
        <v>区東北部</v>
      </c>
      <c r="C920" s="437" t="str">
        <f t="shared" ref="C920:C921" si="682">C919</f>
        <v>足立区</v>
      </c>
      <c r="D920" s="297"/>
      <c r="E920" s="573"/>
      <c r="F920" s="361" t="s">
        <v>290</v>
      </c>
      <c r="G920" s="690"/>
      <c r="H920" s="109" t="s">
        <v>628</v>
      </c>
      <c r="I920" s="82"/>
      <c r="J920" s="82"/>
      <c r="K920" s="82"/>
      <c r="L920" s="82" t="s">
        <v>629</v>
      </c>
      <c r="M920" s="82" t="s">
        <v>629</v>
      </c>
      <c r="N920" s="82" t="s">
        <v>916</v>
      </c>
      <c r="O920" s="82"/>
      <c r="P920" s="82"/>
      <c r="Q920" s="82"/>
      <c r="R920" s="82"/>
      <c r="S920" s="82"/>
      <c r="T920" s="82" t="s">
        <v>629</v>
      </c>
      <c r="U920" s="82"/>
      <c r="V920" s="102"/>
      <c r="W920" s="146">
        <f>SUM(X920:AB920)</f>
        <v>76</v>
      </c>
      <c r="X920" s="145">
        <v>76</v>
      </c>
      <c r="Y920" s="145"/>
      <c r="Z920" s="69"/>
      <c r="AA920" s="69"/>
      <c r="AB920" s="207"/>
      <c r="AC920" s="324">
        <f t="shared" si="671"/>
        <v>76</v>
      </c>
      <c r="AD920" s="519">
        <v>18</v>
      </c>
      <c r="AE920" s="519">
        <v>58</v>
      </c>
      <c r="AF920" s="519"/>
      <c r="AG920" s="519"/>
      <c r="AH920" s="519"/>
      <c r="AI920" s="519"/>
      <c r="AJ920" s="601"/>
      <c r="AK920" s="160">
        <f t="shared" si="672"/>
        <v>7</v>
      </c>
      <c r="AL920" s="79">
        <v>5</v>
      </c>
      <c r="AM920" s="158">
        <v>2</v>
      </c>
      <c r="AN920" s="718"/>
      <c r="AO920" s="643"/>
      <c r="AP920" s="663"/>
      <c r="AQ920" s="683"/>
      <c r="AT920" s="1"/>
    </row>
    <row r="921" spans="1:46" s="44" customFormat="1" ht="18" customHeight="1" thickBot="1">
      <c r="A921" s="1">
        <v>3</v>
      </c>
      <c r="B921" s="337" t="str">
        <f t="shared" si="681"/>
        <v>区東北部</v>
      </c>
      <c r="C921" s="437" t="str">
        <f t="shared" si="682"/>
        <v>足立区</v>
      </c>
      <c r="D921" s="305"/>
      <c r="E921" s="632"/>
      <c r="F921" s="337" t="s">
        <v>290</v>
      </c>
      <c r="G921" s="689"/>
      <c r="H921" s="36" t="s">
        <v>628</v>
      </c>
      <c r="I921" s="37"/>
      <c r="J921" s="37"/>
      <c r="K921" s="37"/>
      <c r="L921" s="37" t="s">
        <v>629</v>
      </c>
      <c r="M921" s="37" t="s">
        <v>629</v>
      </c>
      <c r="N921" s="37" t="s">
        <v>916</v>
      </c>
      <c r="O921" s="37"/>
      <c r="P921" s="37"/>
      <c r="Q921" s="37"/>
      <c r="R921" s="37"/>
      <c r="S921" s="37"/>
      <c r="T921" s="37" t="s">
        <v>629</v>
      </c>
      <c r="U921" s="71"/>
      <c r="V921" s="123"/>
      <c r="W921" s="208"/>
      <c r="X921" s="75"/>
      <c r="Y921" s="75"/>
      <c r="Z921" s="76"/>
      <c r="AA921" s="76"/>
      <c r="AB921" s="209"/>
      <c r="AC921" s="325">
        <f t="shared" si="671"/>
        <v>76</v>
      </c>
      <c r="AD921" s="520">
        <v>16</v>
      </c>
      <c r="AE921" s="520">
        <v>60</v>
      </c>
      <c r="AF921" s="520" t="s">
        <v>3</v>
      </c>
      <c r="AG921" s="520" t="s">
        <v>3</v>
      </c>
      <c r="AH921" s="520" t="s">
        <v>3</v>
      </c>
      <c r="AI921" s="520" t="s">
        <v>3</v>
      </c>
      <c r="AJ921" s="520" t="s">
        <v>3</v>
      </c>
      <c r="AK921" s="161">
        <f t="shared" si="672"/>
        <v>0</v>
      </c>
      <c r="AL921" s="81"/>
      <c r="AM921" s="187"/>
      <c r="AN921" s="719"/>
      <c r="AO921" s="643"/>
      <c r="AP921" s="663"/>
      <c r="AQ921" s="683"/>
      <c r="AT921" s="1"/>
    </row>
    <row r="922" spans="1:46" s="44" customFormat="1" ht="18.600000000000001" customHeight="1">
      <c r="A922" s="1">
        <v>1</v>
      </c>
      <c r="B922" s="309" t="s">
        <v>257</v>
      </c>
      <c r="C922" s="310" t="s">
        <v>271</v>
      </c>
      <c r="D922" s="567"/>
      <c r="E922" s="567" t="s">
        <v>1045</v>
      </c>
      <c r="F922" s="445" t="s">
        <v>291</v>
      </c>
      <c r="G922" s="691">
        <v>11301464</v>
      </c>
      <c r="H922" s="221"/>
      <c r="I922" s="73"/>
      <c r="J922" s="73"/>
      <c r="K922" s="73"/>
      <c r="L922" s="73"/>
      <c r="M922" s="73"/>
      <c r="N922" s="73"/>
      <c r="O922" s="73"/>
      <c r="P922" s="73"/>
      <c r="Q922" s="73"/>
      <c r="R922" s="73"/>
      <c r="S922" s="73"/>
      <c r="T922" s="73"/>
      <c r="U922" s="73"/>
      <c r="V922" s="222"/>
      <c r="W922" s="193"/>
      <c r="X922" s="74"/>
      <c r="Y922" s="74"/>
      <c r="Z922" s="74"/>
      <c r="AA922" s="74"/>
      <c r="AB922" s="194"/>
      <c r="AC922" s="323">
        <f t="shared" si="671"/>
        <v>190</v>
      </c>
      <c r="AD922" s="606"/>
      <c r="AE922" s="606">
        <v>110</v>
      </c>
      <c r="AF922" s="606">
        <v>30</v>
      </c>
      <c r="AG922" s="606">
        <v>20</v>
      </c>
      <c r="AH922" s="606">
        <v>30</v>
      </c>
      <c r="AI922" s="607"/>
      <c r="AJ922" s="607"/>
      <c r="AK922" s="166">
        <f t="shared" si="672"/>
        <v>0</v>
      </c>
      <c r="AL922" s="80"/>
      <c r="AM922" s="186"/>
      <c r="AN922" s="725"/>
      <c r="AO922" s="15"/>
      <c r="AP922" s="25"/>
      <c r="AQ922" s="683">
        <v>1</v>
      </c>
      <c r="AT922" s="1"/>
    </row>
    <row r="923" spans="1:46" s="44" customFormat="1" ht="18" customHeight="1">
      <c r="A923" s="1">
        <v>2</v>
      </c>
      <c r="B923" s="337" t="str">
        <f t="shared" ref="B923:B924" si="683">B922</f>
        <v>区東北部</v>
      </c>
      <c r="C923" s="437" t="str">
        <f t="shared" ref="C923:C924" si="684">C922</f>
        <v>足立区</v>
      </c>
      <c r="D923" s="297"/>
      <c r="E923" s="573"/>
      <c r="F923" s="361" t="s">
        <v>291</v>
      </c>
      <c r="G923" s="690"/>
      <c r="H923" s="109"/>
      <c r="I923" s="82"/>
      <c r="J923" s="82"/>
      <c r="K923" s="82"/>
      <c r="L923" s="82" t="s">
        <v>629</v>
      </c>
      <c r="M923" s="82" t="s">
        <v>629</v>
      </c>
      <c r="N923" s="82"/>
      <c r="O923" s="82"/>
      <c r="P923" s="82"/>
      <c r="Q923" s="82"/>
      <c r="R923" s="82"/>
      <c r="S923" s="82" t="s">
        <v>629</v>
      </c>
      <c r="T923" s="82"/>
      <c r="U923" s="82" t="s">
        <v>629</v>
      </c>
      <c r="V923" s="102"/>
      <c r="W923" s="146">
        <f>SUM(X923:AB923)</f>
        <v>190</v>
      </c>
      <c r="X923" s="145">
        <v>170</v>
      </c>
      <c r="Y923" s="145">
        <v>20</v>
      </c>
      <c r="Z923" s="69"/>
      <c r="AA923" s="69"/>
      <c r="AB923" s="207"/>
      <c r="AC923" s="324">
        <f t="shared" si="671"/>
        <v>190</v>
      </c>
      <c r="AD923" s="519"/>
      <c r="AE923" s="519">
        <v>110</v>
      </c>
      <c r="AF923" s="519">
        <v>30</v>
      </c>
      <c r="AG923" s="519">
        <v>20</v>
      </c>
      <c r="AH923" s="519">
        <v>30</v>
      </c>
      <c r="AI923" s="519"/>
      <c r="AJ923" s="601"/>
      <c r="AK923" s="160">
        <f t="shared" si="672"/>
        <v>0</v>
      </c>
      <c r="AL923" s="79" t="s">
        <v>3</v>
      </c>
      <c r="AM923" s="158" t="s">
        <v>3</v>
      </c>
      <c r="AN923" s="718"/>
      <c r="AO923" s="643"/>
      <c r="AP923" s="663"/>
      <c r="AQ923" s="683"/>
      <c r="AT923" s="1"/>
    </row>
    <row r="924" spans="1:46" s="44" customFormat="1" ht="18.600000000000001" customHeight="1" thickBot="1">
      <c r="A924" s="1">
        <v>3</v>
      </c>
      <c r="B924" s="337" t="str">
        <f t="shared" si="683"/>
        <v>区東北部</v>
      </c>
      <c r="C924" s="437" t="str">
        <f t="shared" si="684"/>
        <v>足立区</v>
      </c>
      <c r="D924" s="305"/>
      <c r="E924" s="632"/>
      <c r="F924" s="337" t="s">
        <v>291</v>
      </c>
      <c r="G924" s="689"/>
      <c r="H924" s="121"/>
      <c r="I924" s="71"/>
      <c r="J924" s="71"/>
      <c r="K924" s="71"/>
      <c r="L924" s="37" t="s">
        <v>629</v>
      </c>
      <c r="M924" s="37" t="s">
        <v>629</v>
      </c>
      <c r="N924" s="37"/>
      <c r="O924" s="37"/>
      <c r="P924" s="37"/>
      <c r="Q924" s="37"/>
      <c r="R924" s="37"/>
      <c r="S924" s="37" t="s">
        <v>629</v>
      </c>
      <c r="T924" s="37"/>
      <c r="U924" s="37" t="s">
        <v>629</v>
      </c>
      <c r="V924" s="123"/>
      <c r="W924" s="208"/>
      <c r="X924" s="75"/>
      <c r="Y924" s="75"/>
      <c r="Z924" s="76"/>
      <c r="AA924" s="76"/>
      <c r="AB924" s="209"/>
      <c r="AC924" s="325">
        <f t="shared" si="671"/>
        <v>190</v>
      </c>
      <c r="AD924" s="520"/>
      <c r="AE924" s="520">
        <v>110</v>
      </c>
      <c r="AF924" s="520">
        <v>60</v>
      </c>
      <c r="AG924" s="520">
        <v>20</v>
      </c>
      <c r="AH924" s="520"/>
      <c r="AI924" s="520" t="s">
        <v>3</v>
      </c>
      <c r="AJ924" s="520" t="s">
        <v>3</v>
      </c>
      <c r="AK924" s="161">
        <f t="shared" si="672"/>
        <v>0</v>
      </c>
      <c r="AL924" s="81"/>
      <c r="AM924" s="187"/>
      <c r="AN924" s="719"/>
      <c r="AO924" s="643"/>
      <c r="AP924" s="663"/>
      <c r="AQ924" s="683"/>
      <c r="AT924" s="1"/>
    </row>
    <row r="925" spans="1:46" s="44" customFormat="1" ht="18" customHeight="1">
      <c r="A925" s="1">
        <v>1</v>
      </c>
      <c r="B925" s="309" t="s">
        <v>257</v>
      </c>
      <c r="C925" s="310" t="s">
        <v>271</v>
      </c>
      <c r="D925" s="567"/>
      <c r="E925" s="567" t="s">
        <v>1045</v>
      </c>
      <c r="F925" s="734" t="s">
        <v>292</v>
      </c>
      <c r="G925" s="691">
        <v>11301465</v>
      </c>
      <c r="H925" s="221"/>
      <c r="I925" s="73"/>
      <c r="J925" s="73"/>
      <c r="K925" s="73"/>
      <c r="L925" s="73"/>
      <c r="M925" s="73"/>
      <c r="N925" s="73"/>
      <c r="O925" s="73"/>
      <c r="P925" s="73"/>
      <c r="Q925" s="73"/>
      <c r="R925" s="73"/>
      <c r="S925" s="73"/>
      <c r="T925" s="73"/>
      <c r="U925" s="73"/>
      <c r="V925" s="222"/>
      <c r="W925" s="193"/>
      <c r="X925" s="74"/>
      <c r="Y925" s="74"/>
      <c r="Z925" s="74"/>
      <c r="AA925" s="74"/>
      <c r="AB925" s="194"/>
      <c r="AC925" s="323">
        <f t="shared" si="671"/>
        <v>54</v>
      </c>
      <c r="AD925" s="606"/>
      <c r="AE925" s="606"/>
      <c r="AF925" s="606">
        <v>54</v>
      </c>
      <c r="AG925" s="606"/>
      <c r="AH925" s="606"/>
      <c r="AI925" s="607"/>
      <c r="AJ925" s="607"/>
      <c r="AK925" s="166">
        <f t="shared" si="672"/>
        <v>0</v>
      </c>
      <c r="AL925" s="80"/>
      <c r="AM925" s="186"/>
      <c r="AN925" s="725" t="s">
        <v>1222</v>
      </c>
      <c r="AO925" s="15"/>
      <c r="AP925" s="25"/>
      <c r="AQ925" s="683"/>
      <c r="AR925" s="44">
        <v>1</v>
      </c>
      <c r="AT925" s="1"/>
    </row>
    <row r="926" spans="1:46" s="44" customFormat="1" ht="18.600000000000001" customHeight="1">
      <c r="A926" s="1">
        <v>2</v>
      </c>
      <c r="B926" s="337" t="str">
        <f t="shared" ref="B926:B927" si="685">B925</f>
        <v>区東北部</v>
      </c>
      <c r="C926" s="437" t="str">
        <f t="shared" ref="C926:C927" si="686">C925</f>
        <v>足立区</v>
      </c>
      <c r="D926" s="297"/>
      <c r="E926" s="573"/>
      <c r="F926" s="361" t="s">
        <v>292</v>
      </c>
      <c r="G926" s="690"/>
      <c r="H926" s="109"/>
      <c r="I926" s="82"/>
      <c r="J926" s="82"/>
      <c r="K926" s="82"/>
      <c r="L926" s="82"/>
      <c r="M926" s="82" t="s">
        <v>629</v>
      </c>
      <c r="N926" s="82"/>
      <c r="O926" s="82"/>
      <c r="P926" s="82"/>
      <c r="Q926" s="82"/>
      <c r="R926" s="82"/>
      <c r="S926" s="82" t="s">
        <v>629</v>
      </c>
      <c r="T926" s="82"/>
      <c r="U926" s="82"/>
      <c r="V926" s="102"/>
      <c r="W926" s="146">
        <f>SUM(X926:AB926)</f>
        <v>52</v>
      </c>
      <c r="X926" s="145">
        <v>52</v>
      </c>
      <c r="Y926" s="145"/>
      <c r="Z926" s="69"/>
      <c r="AA926" s="69"/>
      <c r="AB926" s="207"/>
      <c r="AC926" s="324">
        <f t="shared" si="671"/>
        <v>52</v>
      </c>
      <c r="AD926" s="519"/>
      <c r="AE926" s="519"/>
      <c r="AF926" s="519">
        <v>52</v>
      </c>
      <c r="AG926" s="519"/>
      <c r="AH926" s="519"/>
      <c r="AI926" s="519"/>
      <c r="AJ926" s="601"/>
      <c r="AK926" s="160">
        <f t="shared" si="672"/>
        <v>0</v>
      </c>
      <c r="AL926" s="79" t="s">
        <v>3</v>
      </c>
      <c r="AM926" s="158" t="s">
        <v>3</v>
      </c>
      <c r="AN926" s="718"/>
      <c r="AO926" s="643"/>
      <c r="AP926" s="663"/>
      <c r="AQ926" s="683"/>
      <c r="AT926" s="1"/>
    </row>
    <row r="927" spans="1:46" s="44" customFormat="1" ht="18" customHeight="1" thickBot="1">
      <c r="A927" s="1">
        <v>3</v>
      </c>
      <c r="B927" s="337" t="str">
        <f t="shared" si="685"/>
        <v>区東北部</v>
      </c>
      <c r="C927" s="437" t="str">
        <f t="shared" si="686"/>
        <v>足立区</v>
      </c>
      <c r="D927" s="305"/>
      <c r="E927" s="632"/>
      <c r="F927" s="337" t="s">
        <v>292</v>
      </c>
      <c r="G927" s="689"/>
      <c r="H927" s="121"/>
      <c r="I927" s="71"/>
      <c r="J927" s="71"/>
      <c r="K927" s="71"/>
      <c r="L927" s="71"/>
      <c r="M927" s="37" t="s">
        <v>629</v>
      </c>
      <c r="N927" s="37"/>
      <c r="O927" s="37"/>
      <c r="P927" s="37"/>
      <c r="Q927" s="37"/>
      <c r="R927" s="37"/>
      <c r="S927" s="37" t="s">
        <v>629</v>
      </c>
      <c r="T927" s="71"/>
      <c r="U927" s="71"/>
      <c r="V927" s="123"/>
      <c r="W927" s="208"/>
      <c r="X927" s="75"/>
      <c r="Y927" s="75"/>
      <c r="Z927" s="76"/>
      <c r="AA927" s="76"/>
      <c r="AB927" s="209"/>
      <c r="AC927" s="325">
        <f t="shared" si="671"/>
        <v>52</v>
      </c>
      <c r="AD927" s="520"/>
      <c r="AE927" s="520" t="s">
        <v>3</v>
      </c>
      <c r="AF927" s="520">
        <v>52</v>
      </c>
      <c r="AG927" s="520" t="s">
        <v>3</v>
      </c>
      <c r="AH927" s="520" t="s">
        <v>3</v>
      </c>
      <c r="AI927" s="520" t="s">
        <v>3</v>
      </c>
      <c r="AJ927" s="520" t="s">
        <v>3</v>
      </c>
      <c r="AK927" s="161">
        <f t="shared" si="672"/>
        <v>0</v>
      </c>
      <c r="AL927" s="81"/>
      <c r="AM927" s="187"/>
      <c r="AN927" s="719"/>
      <c r="AO927" s="643"/>
      <c r="AP927" s="663"/>
      <c r="AQ927" s="683"/>
      <c r="AT927" s="1"/>
    </row>
    <row r="928" spans="1:46" s="44" customFormat="1" ht="18.600000000000001" customHeight="1">
      <c r="A928" s="1">
        <v>1</v>
      </c>
      <c r="B928" s="309" t="s">
        <v>257</v>
      </c>
      <c r="C928" s="310" t="s">
        <v>271</v>
      </c>
      <c r="D928" s="567"/>
      <c r="E928" s="567" t="s">
        <v>793</v>
      </c>
      <c r="F928" s="445" t="s">
        <v>293</v>
      </c>
      <c r="G928" s="691" t="s">
        <v>884</v>
      </c>
      <c r="H928" s="221"/>
      <c r="I928" s="73"/>
      <c r="J928" s="73"/>
      <c r="K928" s="73"/>
      <c r="L928" s="73"/>
      <c r="M928" s="73"/>
      <c r="N928" s="73"/>
      <c r="O928" s="73"/>
      <c r="P928" s="73"/>
      <c r="Q928" s="73"/>
      <c r="R928" s="73"/>
      <c r="S928" s="73"/>
      <c r="T928" s="73"/>
      <c r="U928" s="73"/>
      <c r="V928" s="222"/>
      <c r="W928" s="193"/>
      <c r="X928" s="74"/>
      <c r="Y928" s="74"/>
      <c r="Z928" s="74"/>
      <c r="AA928" s="74"/>
      <c r="AB928" s="194"/>
      <c r="AC928" s="323">
        <f t="shared" si="671"/>
        <v>306</v>
      </c>
      <c r="AD928" s="64">
        <v>8</v>
      </c>
      <c r="AE928" s="64">
        <v>274</v>
      </c>
      <c r="AF928" s="64">
        <v>24</v>
      </c>
      <c r="AG928" s="64"/>
      <c r="AH928" s="64"/>
      <c r="AI928" s="80"/>
      <c r="AJ928" s="80"/>
      <c r="AK928" s="166">
        <f t="shared" si="672"/>
        <v>0</v>
      </c>
      <c r="AL928" s="80"/>
      <c r="AM928" s="186"/>
      <c r="AN928" s="725"/>
      <c r="AO928" s="15"/>
      <c r="AP928" s="25"/>
      <c r="AQ928" s="684">
        <v>2</v>
      </c>
      <c r="AT928" s="1"/>
    </row>
    <row r="929" spans="1:46" s="44" customFormat="1" ht="18" customHeight="1">
      <c r="A929" s="1">
        <v>2</v>
      </c>
      <c r="B929" s="337" t="str">
        <f t="shared" ref="B929:B930" si="687">B928</f>
        <v>区東北部</v>
      </c>
      <c r="C929" s="437" t="str">
        <f t="shared" ref="C929:C930" si="688">C928</f>
        <v>足立区</v>
      </c>
      <c r="D929" s="297"/>
      <c r="E929" s="573"/>
      <c r="F929" s="361" t="s">
        <v>293</v>
      </c>
      <c r="G929" s="690"/>
      <c r="H929" s="109" t="s">
        <v>628</v>
      </c>
      <c r="I929" s="82"/>
      <c r="J929" s="82"/>
      <c r="K929" s="82"/>
      <c r="L929" s="82" t="s">
        <v>629</v>
      </c>
      <c r="M929" s="82" t="s">
        <v>629</v>
      </c>
      <c r="N929" s="82" t="s">
        <v>826</v>
      </c>
      <c r="O929" s="82"/>
      <c r="P929" s="82" t="s">
        <v>636</v>
      </c>
      <c r="Q929" s="82"/>
      <c r="R929" s="82"/>
      <c r="S929" s="82" t="s">
        <v>652</v>
      </c>
      <c r="T929" s="82" t="s">
        <v>629</v>
      </c>
      <c r="U929" s="82"/>
      <c r="V929" s="102"/>
      <c r="W929" s="146">
        <f>SUM(X929:AB929)</f>
        <v>306</v>
      </c>
      <c r="X929" s="145">
        <v>306</v>
      </c>
      <c r="Y929" s="145"/>
      <c r="Z929" s="69"/>
      <c r="AA929" s="69"/>
      <c r="AB929" s="207"/>
      <c r="AC929" s="324">
        <f t="shared" si="671"/>
        <v>306</v>
      </c>
      <c r="AD929" s="519">
        <v>8</v>
      </c>
      <c r="AE929" s="519">
        <v>298</v>
      </c>
      <c r="AF929" s="519"/>
      <c r="AG929" s="519"/>
      <c r="AH929" s="519"/>
      <c r="AI929" s="519"/>
      <c r="AJ929" s="601"/>
      <c r="AK929" s="160">
        <f t="shared" si="672"/>
        <v>53</v>
      </c>
      <c r="AL929" s="79">
        <v>13</v>
      </c>
      <c r="AM929" s="158">
        <v>40</v>
      </c>
      <c r="AN929" s="718"/>
      <c r="AO929" s="643"/>
      <c r="AP929" s="663"/>
      <c r="AQ929" s="683"/>
      <c r="AT929" s="1"/>
    </row>
    <row r="930" spans="1:46" s="44" customFormat="1" ht="18.600000000000001" customHeight="1" thickBot="1">
      <c r="A930" s="1">
        <v>3</v>
      </c>
      <c r="B930" s="337" t="str">
        <f t="shared" si="687"/>
        <v>区東北部</v>
      </c>
      <c r="C930" s="437" t="str">
        <f t="shared" si="688"/>
        <v>足立区</v>
      </c>
      <c r="D930" s="305"/>
      <c r="E930" s="632"/>
      <c r="F930" s="337" t="s">
        <v>293</v>
      </c>
      <c r="G930" s="689"/>
      <c r="H930" s="36" t="s">
        <v>628</v>
      </c>
      <c r="I930" s="37"/>
      <c r="J930" s="37"/>
      <c r="K930" s="37"/>
      <c r="L930" s="37" t="s">
        <v>629</v>
      </c>
      <c r="M930" s="37" t="s">
        <v>629</v>
      </c>
      <c r="N930" s="37" t="s">
        <v>826</v>
      </c>
      <c r="O930" s="37"/>
      <c r="P930" s="37" t="s">
        <v>636</v>
      </c>
      <c r="Q930" s="37"/>
      <c r="R930" s="37"/>
      <c r="S930" s="37" t="s">
        <v>652</v>
      </c>
      <c r="T930" s="37" t="s">
        <v>629</v>
      </c>
      <c r="U930" s="71"/>
      <c r="V930" s="123"/>
      <c r="W930" s="208"/>
      <c r="X930" s="75"/>
      <c r="Y930" s="75"/>
      <c r="Z930" s="76"/>
      <c r="AA930" s="76"/>
      <c r="AB930" s="209"/>
      <c r="AC930" s="325">
        <f t="shared" si="671"/>
        <v>306</v>
      </c>
      <c r="AD930" s="520">
        <v>8</v>
      </c>
      <c r="AE930" s="520">
        <v>274</v>
      </c>
      <c r="AF930" s="520">
        <v>24</v>
      </c>
      <c r="AG930" s="520" t="s">
        <v>3</v>
      </c>
      <c r="AH930" s="520" t="s">
        <v>3</v>
      </c>
      <c r="AI930" s="520" t="s">
        <v>3</v>
      </c>
      <c r="AJ930" s="520" t="s">
        <v>3</v>
      </c>
      <c r="AK930" s="161">
        <f t="shared" si="672"/>
        <v>0</v>
      </c>
      <c r="AL930" s="81"/>
      <c r="AM930" s="187"/>
      <c r="AN930" s="719"/>
      <c r="AO930" s="643"/>
      <c r="AP930" s="663"/>
      <c r="AQ930" s="683"/>
      <c r="AT930" s="1"/>
    </row>
    <row r="931" spans="1:46" s="44" customFormat="1" ht="18" customHeight="1">
      <c r="A931" s="1">
        <v>1</v>
      </c>
      <c r="B931" s="309" t="s">
        <v>257</v>
      </c>
      <c r="C931" s="310" t="s">
        <v>271</v>
      </c>
      <c r="D931" s="567"/>
      <c r="E931" s="567" t="s">
        <v>914</v>
      </c>
      <c r="F931" s="445" t="s">
        <v>294</v>
      </c>
      <c r="G931" s="691">
        <v>1312170983</v>
      </c>
      <c r="H931" s="221"/>
      <c r="I931" s="73"/>
      <c r="J931" s="73"/>
      <c r="K931" s="73"/>
      <c r="L931" s="73"/>
      <c r="M931" s="73"/>
      <c r="N931" s="73"/>
      <c r="O931" s="73"/>
      <c r="P931" s="73"/>
      <c r="Q931" s="73"/>
      <c r="R931" s="73"/>
      <c r="S931" s="73"/>
      <c r="T931" s="73"/>
      <c r="U931" s="73"/>
      <c r="V931" s="222"/>
      <c r="W931" s="193"/>
      <c r="X931" s="74"/>
      <c r="Y931" s="74"/>
      <c r="Z931" s="74"/>
      <c r="AA931" s="74"/>
      <c r="AB931" s="194"/>
      <c r="AC931" s="323">
        <f t="shared" si="671"/>
        <v>98</v>
      </c>
      <c r="AD931" s="606"/>
      <c r="AE931" s="606">
        <v>98</v>
      </c>
      <c r="AF931" s="606"/>
      <c r="AG931" s="606"/>
      <c r="AH931" s="606"/>
      <c r="AI931" s="607"/>
      <c r="AJ931" s="607"/>
      <c r="AK931" s="166">
        <f t="shared" si="672"/>
        <v>0</v>
      </c>
      <c r="AL931" s="80"/>
      <c r="AM931" s="186"/>
      <c r="AN931" s="725"/>
      <c r="AO931" s="15"/>
      <c r="AP931" s="25"/>
      <c r="AQ931" s="683"/>
      <c r="AT931" s="1"/>
    </row>
    <row r="932" spans="1:46" s="44" customFormat="1" ht="18.600000000000001" customHeight="1">
      <c r="A932" s="1">
        <v>2</v>
      </c>
      <c r="B932" s="337" t="str">
        <f t="shared" ref="B932:B933" si="689">B931</f>
        <v>区東北部</v>
      </c>
      <c r="C932" s="437" t="str">
        <f t="shared" ref="C932:C933" si="690">C931</f>
        <v>足立区</v>
      </c>
      <c r="D932" s="297"/>
      <c r="E932" s="573"/>
      <c r="F932" s="361" t="s">
        <v>294</v>
      </c>
      <c r="G932" s="690"/>
      <c r="H932" s="109"/>
      <c r="I932" s="82"/>
      <c r="J932" s="82"/>
      <c r="K932" s="82"/>
      <c r="L932" s="82"/>
      <c r="M932" s="82" t="s">
        <v>629</v>
      </c>
      <c r="N932" s="82"/>
      <c r="O932" s="82"/>
      <c r="P932" s="82"/>
      <c r="Q932" s="82"/>
      <c r="R932" s="82"/>
      <c r="S932" s="82"/>
      <c r="T932" s="82"/>
      <c r="U932" s="82" t="s">
        <v>629</v>
      </c>
      <c r="V932" s="102"/>
      <c r="W932" s="146">
        <f>SUM(X932:AB932)</f>
        <v>98</v>
      </c>
      <c r="X932" s="145">
        <v>98</v>
      </c>
      <c r="Y932" s="145"/>
      <c r="Z932" s="69"/>
      <c r="AA932" s="69"/>
      <c r="AB932" s="207"/>
      <c r="AC932" s="324">
        <f t="shared" si="671"/>
        <v>98</v>
      </c>
      <c r="AD932" s="519"/>
      <c r="AE932" s="519">
        <v>98</v>
      </c>
      <c r="AF932" s="519"/>
      <c r="AG932" s="519"/>
      <c r="AH932" s="519"/>
      <c r="AI932" s="519"/>
      <c r="AJ932" s="601"/>
      <c r="AK932" s="160">
        <f t="shared" si="672"/>
        <v>0</v>
      </c>
      <c r="AL932" s="79" t="s">
        <v>3</v>
      </c>
      <c r="AM932" s="158" t="s">
        <v>3</v>
      </c>
      <c r="AN932" s="718"/>
      <c r="AO932" s="643"/>
      <c r="AP932" s="663"/>
      <c r="AQ932" s="683">
        <v>1</v>
      </c>
      <c r="AT932" s="1"/>
    </row>
    <row r="933" spans="1:46" s="44" customFormat="1" ht="18" customHeight="1" thickBot="1">
      <c r="A933" s="1">
        <v>3</v>
      </c>
      <c r="B933" s="337" t="str">
        <f t="shared" si="689"/>
        <v>区東北部</v>
      </c>
      <c r="C933" s="437" t="str">
        <f t="shared" si="690"/>
        <v>足立区</v>
      </c>
      <c r="D933" s="305"/>
      <c r="E933" s="632"/>
      <c r="F933" s="337" t="s">
        <v>294</v>
      </c>
      <c r="G933" s="689"/>
      <c r="H933" s="121"/>
      <c r="I933" s="71"/>
      <c r="J933" s="71"/>
      <c r="K933" s="71"/>
      <c r="L933" s="71"/>
      <c r="M933" s="37" t="s">
        <v>629</v>
      </c>
      <c r="N933" s="37"/>
      <c r="O933" s="37"/>
      <c r="P933" s="37"/>
      <c r="Q933" s="37"/>
      <c r="R933" s="37"/>
      <c r="S933" s="37"/>
      <c r="T933" s="37"/>
      <c r="U933" s="37" t="s">
        <v>629</v>
      </c>
      <c r="V933" s="123"/>
      <c r="W933" s="208"/>
      <c r="X933" s="75"/>
      <c r="Y933" s="75"/>
      <c r="Z933" s="76"/>
      <c r="AA933" s="76"/>
      <c r="AB933" s="209"/>
      <c r="AC933" s="325">
        <f t="shared" si="671"/>
        <v>98</v>
      </c>
      <c r="AD933" s="520"/>
      <c r="AE933" s="520">
        <v>98</v>
      </c>
      <c r="AF933" s="520" t="s">
        <v>3</v>
      </c>
      <c r="AG933" s="520" t="s">
        <v>3</v>
      </c>
      <c r="AH933" s="520" t="s">
        <v>3</v>
      </c>
      <c r="AI933" s="520" t="s">
        <v>3</v>
      </c>
      <c r="AJ933" s="520" t="s">
        <v>3</v>
      </c>
      <c r="AK933" s="161">
        <f t="shared" si="672"/>
        <v>0</v>
      </c>
      <c r="AL933" s="81"/>
      <c r="AM933" s="187"/>
      <c r="AN933" s="719"/>
      <c r="AO933" s="643"/>
      <c r="AP933" s="663"/>
      <c r="AQ933" s="683"/>
      <c r="AT933" s="1"/>
    </row>
    <row r="934" spans="1:46" s="44" customFormat="1" ht="18.600000000000001" customHeight="1">
      <c r="A934" s="1">
        <v>1</v>
      </c>
      <c r="B934" s="309" t="s">
        <v>257</v>
      </c>
      <c r="C934" s="310" t="s">
        <v>271</v>
      </c>
      <c r="D934" s="567"/>
      <c r="E934" s="567" t="s">
        <v>914</v>
      </c>
      <c r="F934" s="445" t="s">
        <v>295</v>
      </c>
      <c r="G934" s="691">
        <v>11301468</v>
      </c>
      <c r="H934" s="221"/>
      <c r="I934" s="73"/>
      <c r="J934" s="73"/>
      <c r="K934" s="73"/>
      <c r="L934" s="73"/>
      <c r="M934" s="73"/>
      <c r="N934" s="73"/>
      <c r="O934" s="73"/>
      <c r="P934" s="73"/>
      <c r="Q934" s="73"/>
      <c r="R934" s="73"/>
      <c r="S934" s="73"/>
      <c r="T934" s="73"/>
      <c r="U934" s="73"/>
      <c r="V934" s="222"/>
      <c r="W934" s="193"/>
      <c r="X934" s="74"/>
      <c r="Y934" s="74"/>
      <c r="Z934" s="74"/>
      <c r="AA934" s="74"/>
      <c r="AB934" s="194"/>
      <c r="AC934" s="323">
        <f t="shared" si="671"/>
        <v>116</v>
      </c>
      <c r="AD934" s="64"/>
      <c r="AE934" s="64">
        <v>64</v>
      </c>
      <c r="AF934" s="64">
        <v>52</v>
      </c>
      <c r="AG934" s="64"/>
      <c r="AH934" s="64"/>
      <c r="AI934" s="80"/>
      <c r="AJ934" s="80"/>
      <c r="AK934" s="166">
        <f t="shared" si="672"/>
        <v>0</v>
      </c>
      <c r="AL934" s="80"/>
      <c r="AM934" s="186"/>
      <c r="AN934" s="725"/>
      <c r="AO934" s="15"/>
      <c r="AP934" s="25"/>
      <c r="AQ934" s="683"/>
      <c r="AT934" s="1"/>
    </row>
    <row r="935" spans="1:46" s="44" customFormat="1" ht="18" customHeight="1">
      <c r="A935" s="1">
        <v>2</v>
      </c>
      <c r="B935" s="337" t="str">
        <f t="shared" ref="B935:B936" si="691">B934</f>
        <v>区東北部</v>
      </c>
      <c r="C935" s="437" t="str">
        <f t="shared" ref="C935:C936" si="692">C934</f>
        <v>足立区</v>
      </c>
      <c r="D935" s="297"/>
      <c r="E935" s="573"/>
      <c r="F935" s="361" t="s">
        <v>295</v>
      </c>
      <c r="G935" s="690"/>
      <c r="H935" s="109"/>
      <c r="I935" s="82"/>
      <c r="J935" s="82"/>
      <c r="K935" s="82"/>
      <c r="L935" s="82"/>
      <c r="M935" s="82" t="s">
        <v>629</v>
      </c>
      <c r="N935" s="82" t="s">
        <v>916</v>
      </c>
      <c r="O935" s="82"/>
      <c r="P935" s="82"/>
      <c r="Q935" s="82"/>
      <c r="R935" s="82"/>
      <c r="S935" s="82"/>
      <c r="T935" s="82"/>
      <c r="U935" s="82"/>
      <c r="V935" s="102"/>
      <c r="W935" s="146">
        <f>SUM(X935:AB935)</f>
        <v>117</v>
      </c>
      <c r="X935" s="145">
        <v>117</v>
      </c>
      <c r="Y935" s="145"/>
      <c r="Z935" s="69"/>
      <c r="AA935" s="69"/>
      <c r="AB935" s="207"/>
      <c r="AC935" s="324">
        <f t="shared" si="671"/>
        <v>117</v>
      </c>
      <c r="AD935" s="519"/>
      <c r="AE935" s="519">
        <v>58</v>
      </c>
      <c r="AF935" s="519">
        <v>59</v>
      </c>
      <c r="AG935" s="519"/>
      <c r="AH935" s="519"/>
      <c r="AI935" s="519"/>
      <c r="AJ935" s="601"/>
      <c r="AK935" s="160">
        <f t="shared" si="672"/>
        <v>0</v>
      </c>
      <c r="AL935" s="79" t="s">
        <v>3</v>
      </c>
      <c r="AM935" s="158" t="s">
        <v>3</v>
      </c>
      <c r="AN935" s="718"/>
      <c r="AO935" s="643"/>
      <c r="AP935" s="663"/>
      <c r="AQ935" s="683"/>
      <c r="AT935" s="1"/>
    </row>
    <row r="936" spans="1:46" s="44" customFormat="1" ht="18.600000000000001" customHeight="1" thickBot="1">
      <c r="A936" s="1">
        <v>3</v>
      </c>
      <c r="B936" s="337" t="str">
        <f t="shared" si="691"/>
        <v>区東北部</v>
      </c>
      <c r="C936" s="437" t="str">
        <f t="shared" si="692"/>
        <v>足立区</v>
      </c>
      <c r="D936" s="305"/>
      <c r="E936" s="632"/>
      <c r="F936" s="337" t="s">
        <v>295</v>
      </c>
      <c r="G936" s="689"/>
      <c r="H936" s="121"/>
      <c r="I936" s="71"/>
      <c r="J936" s="71"/>
      <c r="K936" s="71"/>
      <c r="L936" s="71"/>
      <c r="M936" s="37" t="s">
        <v>629</v>
      </c>
      <c r="N936" s="37" t="s">
        <v>916</v>
      </c>
      <c r="O936" s="71"/>
      <c r="P936" s="71"/>
      <c r="Q936" s="71"/>
      <c r="R936" s="71"/>
      <c r="S936" s="71"/>
      <c r="T936" s="71"/>
      <c r="U936" s="71"/>
      <c r="V936" s="123"/>
      <c r="W936" s="208"/>
      <c r="X936" s="75"/>
      <c r="Y936" s="75"/>
      <c r="Z936" s="76"/>
      <c r="AA936" s="76"/>
      <c r="AB936" s="209"/>
      <c r="AC936" s="325">
        <f t="shared" si="671"/>
        <v>117</v>
      </c>
      <c r="AD936" s="520"/>
      <c r="AE936" s="520">
        <v>58</v>
      </c>
      <c r="AF936" s="520">
        <v>59</v>
      </c>
      <c r="AG936" s="520" t="s">
        <v>3</v>
      </c>
      <c r="AH936" s="520" t="s">
        <v>3</v>
      </c>
      <c r="AI936" s="520" t="s">
        <v>3</v>
      </c>
      <c r="AJ936" s="520" t="s">
        <v>3</v>
      </c>
      <c r="AK936" s="161">
        <f t="shared" si="672"/>
        <v>0</v>
      </c>
      <c r="AL936" s="81"/>
      <c r="AM936" s="187"/>
      <c r="AN936" s="719"/>
      <c r="AO936" s="643"/>
      <c r="AP936" s="663"/>
      <c r="AQ936" s="683"/>
      <c r="AT936" s="1"/>
    </row>
    <row r="937" spans="1:46" s="44" customFormat="1" ht="18" customHeight="1">
      <c r="A937" s="1">
        <v>1</v>
      </c>
      <c r="B937" s="309" t="s">
        <v>257</v>
      </c>
      <c r="C937" s="310" t="s">
        <v>271</v>
      </c>
      <c r="D937" s="567"/>
      <c r="E937" s="567" t="s">
        <v>1205</v>
      </c>
      <c r="F937" s="734" t="s">
        <v>1206</v>
      </c>
      <c r="G937" s="691">
        <v>2170942</v>
      </c>
      <c r="H937" s="221"/>
      <c r="I937" s="73"/>
      <c r="J937" s="73"/>
      <c r="K937" s="73"/>
      <c r="L937" s="73"/>
      <c r="M937" s="73"/>
      <c r="N937" s="73"/>
      <c r="O937" s="73"/>
      <c r="P937" s="73"/>
      <c r="Q937" s="73"/>
      <c r="R937" s="73"/>
      <c r="S937" s="73"/>
      <c r="T937" s="73"/>
      <c r="U937" s="73"/>
      <c r="V937" s="222"/>
      <c r="W937" s="193"/>
      <c r="X937" s="74"/>
      <c r="Y937" s="74"/>
      <c r="Z937" s="74"/>
      <c r="AA937" s="74"/>
      <c r="AB937" s="194"/>
      <c r="AC937" s="323">
        <f t="shared" si="671"/>
        <v>191</v>
      </c>
      <c r="AD937" s="606"/>
      <c r="AE937" s="606"/>
      <c r="AF937" s="606">
        <v>35</v>
      </c>
      <c r="AG937" s="606">
        <v>156</v>
      </c>
      <c r="AH937" s="606"/>
      <c r="AI937" s="607"/>
      <c r="AJ937" s="607"/>
      <c r="AK937" s="166">
        <f t="shared" si="672"/>
        <v>0</v>
      </c>
      <c r="AL937" s="80"/>
      <c r="AM937" s="186"/>
      <c r="AN937" s="725" t="s">
        <v>1222</v>
      </c>
      <c r="AO937" s="15"/>
      <c r="AP937" s="25"/>
      <c r="AQ937" s="683"/>
      <c r="AR937" s="44">
        <v>1</v>
      </c>
      <c r="AT937" s="1"/>
    </row>
    <row r="938" spans="1:46" s="44" customFormat="1" ht="18.600000000000001" customHeight="1">
      <c r="A938" s="1">
        <v>2</v>
      </c>
      <c r="B938" s="337" t="str">
        <f t="shared" ref="B938:B939" si="693">B937</f>
        <v>区東北部</v>
      </c>
      <c r="C938" s="437" t="str">
        <f t="shared" ref="C938:C939" si="694">C937</f>
        <v>足立区</v>
      </c>
      <c r="D938" s="297"/>
      <c r="E938" s="573"/>
      <c r="F938" s="361" t="s">
        <v>296</v>
      </c>
      <c r="G938" s="690"/>
      <c r="H938" s="109"/>
      <c r="I938" s="82"/>
      <c r="J938" s="82"/>
      <c r="K938" s="82"/>
      <c r="L938" s="82"/>
      <c r="M938" s="82"/>
      <c r="N938" s="82"/>
      <c r="O938" s="82"/>
      <c r="P938" s="82"/>
      <c r="Q938" s="82"/>
      <c r="R938" s="82"/>
      <c r="S938" s="82"/>
      <c r="T938" s="82"/>
      <c r="U938" s="82"/>
      <c r="V938" s="102"/>
      <c r="W938" s="146">
        <f>SUM(X938:AB938)</f>
        <v>182</v>
      </c>
      <c r="X938" s="145"/>
      <c r="Y938" s="145">
        <v>182</v>
      </c>
      <c r="Z938" s="69"/>
      <c r="AA938" s="69"/>
      <c r="AB938" s="207"/>
      <c r="AC938" s="324">
        <f t="shared" si="671"/>
        <v>182</v>
      </c>
      <c r="AD938" s="519"/>
      <c r="AE938" s="519"/>
      <c r="AF938" s="519">
        <v>35</v>
      </c>
      <c r="AG938" s="519">
        <v>147</v>
      </c>
      <c r="AH938" s="519"/>
      <c r="AI938" s="519"/>
      <c r="AJ938" s="601"/>
      <c r="AK938" s="160">
        <f t="shared" si="672"/>
        <v>0</v>
      </c>
      <c r="AL938" s="79" t="s">
        <v>3</v>
      </c>
      <c r="AM938" s="158" t="s">
        <v>3</v>
      </c>
      <c r="AN938" s="718"/>
      <c r="AO938" s="643"/>
      <c r="AP938" s="663"/>
      <c r="AQ938" s="683"/>
      <c r="AT938" s="1"/>
    </row>
    <row r="939" spans="1:46" s="44" customFormat="1" ht="18" customHeight="1" thickBot="1">
      <c r="A939" s="1">
        <v>3</v>
      </c>
      <c r="B939" s="337" t="str">
        <f t="shared" si="693"/>
        <v>区東北部</v>
      </c>
      <c r="C939" s="437" t="str">
        <f t="shared" si="694"/>
        <v>足立区</v>
      </c>
      <c r="D939" s="305"/>
      <c r="E939" s="632"/>
      <c r="F939" s="337" t="s">
        <v>296</v>
      </c>
      <c r="G939" s="689"/>
      <c r="H939" s="121"/>
      <c r="I939" s="71"/>
      <c r="J939" s="71"/>
      <c r="K939" s="71"/>
      <c r="L939" s="71"/>
      <c r="M939" s="71"/>
      <c r="N939" s="71"/>
      <c r="O939" s="71"/>
      <c r="P939" s="71"/>
      <c r="Q939" s="71"/>
      <c r="R939" s="71"/>
      <c r="S939" s="71"/>
      <c r="T939" s="71"/>
      <c r="U939" s="71"/>
      <c r="V939" s="123"/>
      <c r="W939" s="208"/>
      <c r="X939" s="75"/>
      <c r="Y939" s="75"/>
      <c r="Z939" s="76"/>
      <c r="AA939" s="76"/>
      <c r="AB939" s="209"/>
      <c r="AC939" s="325">
        <f t="shared" si="671"/>
        <v>182</v>
      </c>
      <c r="AD939" s="520"/>
      <c r="AE939" s="520" t="s">
        <v>3</v>
      </c>
      <c r="AF939" s="520">
        <v>35</v>
      </c>
      <c r="AG939" s="520">
        <v>147</v>
      </c>
      <c r="AH939" s="520" t="s">
        <v>3</v>
      </c>
      <c r="AI939" s="520" t="s">
        <v>3</v>
      </c>
      <c r="AJ939" s="520" t="s">
        <v>3</v>
      </c>
      <c r="AK939" s="161">
        <f t="shared" si="672"/>
        <v>0</v>
      </c>
      <c r="AL939" s="81"/>
      <c r="AM939" s="187"/>
      <c r="AN939" s="719"/>
      <c r="AO939" s="643"/>
      <c r="AP939" s="663"/>
      <c r="AQ939" s="683"/>
      <c r="AT939" s="1"/>
    </row>
    <row r="940" spans="1:46" s="44" customFormat="1" ht="18.600000000000001" customHeight="1">
      <c r="A940" s="1">
        <v>1</v>
      </c>
      <c r="B940" s="309" t="s">
        <v>257</v>
      </c>
      <c r="C940" s="310" t="s">
        <v>271</v>
      </c>
      <c r="D940" s="567"/>
      <c r="E940" s="567" t="s">
        <v>914</v>
      </c>
      <c r="F940" s="445" t="s">
        <v>297</v>
      </c>
      <c r="G940" s="691">
        <v>11301470</v>
      </c>
      <c r="H940" s="221"/>
      <c r="I940" s="73"/>
      <c r="J940" s="73"/>
      <c r="K940" s="73"/>
      <c r="L940" s="73"/>
      <c r="M940" s="73"/>
      <c r="N940" s="73"/>
      <c r="O940" s="73"/>
      <c r="P940" s="73"/>
      <c r="Q940" s="73"/>
      <c r="R940" s="73"/>
      <c r="S940" s="73"/>
      <c r="T940" s="73"/>
      <c r="U940" s="73"/>
      <c r="V940" s="222"/>
      <c r="W940" s="193"/>
      <c r="X940" s="74"/>
      <c r="Y940" s="74"/>
      <c r="Z940" s="74"/>
      <c r="AA940" s="74"/>
      <c r="AB940" s="194"/>
      <c r="AC940" s="323">
        <f t="shared" si="671"/>
        <v>0</v>
      </c>
      <c r="AD940" s="606"/>
      <c r="AE940" s="606"/>
      <c r="AF940" s="606"/>
      <c r="AG940" s="606"/>
      <c r="AH940" s="606"/>
      <c r="AI940" s="607"/>
      <c r="AJ940" s="607"/>
      <c r="AK940" s="166">
        <f t="shared" si="672"/>
        <v>0</v>
      </c>
      <c r="AL940" s="80"/>
      <c r="AM940" s="186"/>
      <c r="AN940" s="725"/>
      <c r="AO940" s="15"/>
      <c r="AP940" s="25"/>
      <c r="AQ940" s="683">
        <v>1</v>
      </c>
      <c r="AT940" s="1"/>
    </row>
    <row r="941" spans="1:46" s="44" customFormat="1" ht="18" customHeight="1">
      <c r="A941" s="1">
        <v>2</v>
      </c>
      <c r="B941" s="337" t="str">
        <f t="shared" ref="B941:B942" si="695">B940</f>
        <v>区東北部</v>
      </c>
      <c r="C941" s="437" t="str">
        <f t="shared" ref="C941:C942" si="696">C940</f>
        <v>足立区</v>
      </c>
      <c r="D941" s="297"/>
      <c r="E941" s="573"/>
      <c r="F941" s="361" t="s">
        <v>297</v>
      </c>
      <c r="G941" s="690"/>
      <c r="H941" s="109"/>
      <c r="I941" s="82"/>
      <c r="J941" s="82"/>
      <c r="K941" s="82"/>
      <c r="L941" s="82"/>
      <c r="M941" s="82"/>
      <c r="N941" s="82"/>
      <c r="O941" s="82"/>
      <c r="P941" s="82"/>
      <c r="Q941" s="82"/>
      <c r="R941" s="82"/>
      <c r="S941" s="82"/>
      <c r="T941" s="82"/>
      <c r="U941" s="82"/>
      <c r="V941" s="102"/>
      <c r="W941" s="146">
        <f>SUM(X941:AB941)</f>
        <v>21</v>
      </c>
      <c r="X941" s="145">
        <v>21</v>
      </c>
      <c r="Y941" s="145"/>
      <c r="Z941" s="69"/>
      <c r="AA941" s="69"/>
      <c r="AB941" s="207"/>
      <c r="AC941" s="324">
        <f t="shared" si="671"/>
        <v>21</v>
      </c>
      <c r="AD941" s="519"/>
      <c r="AE941" s="519">
        <v>21</v>
      </c>
      <c r="AF941" s="519"/>
      <c r="AG941" s="519"/>
      <c r="AH941" s="519"/>
      <c r="AI941" s="519"/>
      <c r="AJ941" s="601"/>
      <c r="AK941" s="160">
        <f t="shared" si="672"/>
        <v>0</v>
      </c>
      <c r="AL941" s="79" t="s">
        <v>3</v>
      </c>
      <c r="AM941" s="158" t="s">
        <v>3</v>
      </c>
      <c r="AN941" s="718"/>
      <c r="AO941" s="643"/>
      <c r="AP941" s="663"/>
      <c r="AQ941" s="683"/>
      <c r="AT941" s="1"/>
    </row>
    <row r="942" spans="1:46" s="44" customFormat="1" ht="18.600000000000001" customHeight="1" thickBot="1">
      <c r="A942" s="1">
        <v>3</v>
      </c>
      <c r="B942" s="337" t="str">
        <f t="shared" si="695"/>
        <v>区東北部</v>
      </c>
      <c r="C942" s="437" t="str">
        <f t="shared" si="696"/>
        <v>足立区</v>
      </c>
      <c r="D942" s="305"/>
      <c r="E942" s="632"/>
      <c r="F942" s="337" t="s">
        <v>297</v>
      </c>
      <c r="G942" s="689"/>
      <c r="H942" s="121"/>
      <c r="I942" s="71"/>
      <c r="J942" s="71"/>
      <c r="K942" s="71"/>
      <c r="L942" s="71"/>
      <c r="M942" s="71"/>
      <c r="N942" s="71"/>
      <c r="O942" s="71"/>
      <c r="P942" s="71"/>
      <c r="Q942" s="71"/>
      <c r="R942" s="71"/>
      <c r="S942" s="71"/>
      <c r="T942" s="71"/>
      <c r="U942" s="71"/>
      <c r="V942" s="123"/>
      <c r="W942" s="208"/>
      <c r="X942" s="75"/>
      <c r="Y942" s="75"/>
      <c r="Z942" s="76"/>
      <c r="AA942" s="76"/>
      <c r="AB942" s="209"/>
      <c r="AC942" s="325">
        <f t="shared" si="671"/>
        <v>21</v>
      </c>
      <c r="AD942" s="520"/>
      <c r="AE942" s="520">
        <v>21</v>
      </c>
      <c r="AF942" s="520"/>
      <c r="AG942" s="520"/>
      <c r="AH942" s="520" t="s">
        <v>3</v>
      </c>
      <c r="AI942" s="520" t="s">
        <v>3</v>
      </c>
      <c r="AJ942" s="520" t="s">
        <v>3</v>
      </c>
      <c r="AK942" s="161">
        <f t="shared" si="672"/>
        <v>0</v>
      </c>
      <c r="AL942" s="81"/>
      <c r="AM942" s="187"/>
      <c r="AN942" s="719"/>
      <c r="AO942" s="643"/>
      <c r="AP942" s="663"/>
      <c r="AQ942" s="683"/>
      <c r="AT942" s="1"/>
    </row>
    <row r="943" spans="1:46" s="44" customFormat="1" ht="18" customHeight="1">
      <c r="A943" s="1">
        <v>1</v>
      </c>
      <c r="B943" s="309" t="s">
        <v>257</v>
      </c>
      <c r="C943" s="310" t="s">
        <v>271</v>
      </c>
      <c r="D943" s="567"/>
      <c r="E943" s="567" t="s">
        <v>914</v>
      </c>
      <c r="F943" s="445" t="s">
        <v>298</v>
      </c>
      <c r="G943" s="691">
        <v>11301471</v>
      </c>
      <c r="H943" s="221"/>
      <c r="I943" s="73"/>
      <c r="J943" s="73"/>
      <c r="K943" s="73"/>
      <c r="L943" s="73"/>
      <c r="M943" s="73"/>
      <c r="N943" s="73"/>
      <c r="O943" s="73"/>
      <c r="P943" s="73"/>
      <c r="Q943" s="73"/>
      <c r="R943" s="73"/>
      <c r="S943" s="73"/>
      <c r="T943" s="73"/>
      <c r="U943" s="73"/>
      <c r="V943" s="222"/>
      <c r="W943" s="193"/>
      <c r="X943" s="74"/>
      <c r="Y943" s="74"/>
      <c r="Z943" s="74"/>
      <c r="AA943" s="74"/>
      <c r="AB943" s="194"/>
      <c r="AC943" s="323">
        <f t="shared" si="671"/>
        <v>56</v>
      </c>
      <c r="AD943" s="64"/>
      <c r="AE943" s="64">
        <v>56</v>
      </c>
      <c r="AF943" s="64"/>
      <c r="AG943" s="64"/>
      <c r="AH943" s="64"/>
      <c r="AI943" s="80"/>
      <c r="AJ943" s="80"/>
      <c r="AK943" s="166">
        <f t="shared" si="672"/>
        <v>0</v>
      </c>
      <c r="AL943" s="80"/>
      <c r="AM943" s="186"/>
      <c r="AN943" s="725"/>
      <c r="AO943" s="15"/>
      <c r="AP943" s="25"/>
      <c r="AQ943" s="683"/>
      <c r="AT943" s="1"/>
    </row>
    <row r="944" spans="1:46" s="44" customFormat="1" ht="18.600000000000001" customHeight="1">
      <c r="A944" s="1">
        <v>2</v>
      </c>
      <c r="B944" s="337" t="str">
        <f t="shared" ref="B944:B945" si="697">B943</f>
        <v>区東北部</v>
      </c>
      <c r="C944" s="437" t="str">
        <f t="shared" ref="C944:C945" si="698">C943</f>
        <v>足立区</v>
      </c>
      <c r="D944" s="297"/>
      <c r="E944" s="573"/>
      <c r="F944" s="361" t="s">
        <v>298</v>
      </c>
      <c r="G944" s="690"/>
      <c r="H944" s="109"/>
      <c r="I944" s="82"/>
      <c r="J944" s="82"/>
      <c r="K944" s="82"/>
      <c r="L944" s="82"/>
      <c r="M944" s="82"/>
      <c r="N944" s="82"/>
      <c r="O944" s="82"/>
      <c r="P944" s="82"/>
      <c r="Q944" s="82"/>
      <c r="R944" s="82"/>
      <c r="S944" s="82"/>
      <c r="T944" s="82"/>
      <c r="U944" s="82" t="s">
        <v>629</v>
      </c>
      <c r="V944" s="102"/>
      <c r="W944" s="146">
        <f>SUM(X944:AB944)</f>
        <v>56</v>
      </c>
      <c r="X944" s="145">
        <v>56</v>
      </c>
      <c r="Y944" s="145"/>
      <c r="Z944" s="69"/>
      <c r="AA944" s="69"/>
      <c r="AB944" s="207"/>
      <c r="AC944" s="324">
        <f t="shared" si="671"/>
        <v>56</v>
      </c>
      <c r="AD944" s="519"/>
      <c r="AE944" s="519">
        <v>56</v>
      </c>
      <c r="AF944" s="519"/>
      <c r="AG944" s="519"/>
      <c r="AH944" s="519"/>
      <c r="AI944" s="519"/>
      <c r="AJ944" s="601"/>
      <c r="AK944" s="160">
        <f t="shared" si="672"/>
        <v>0</v>
      </c>
      <c r="AL944" s="79" t="s">
        <v>3</v>
      </c>
      <c r="AM944" s="158" t="s">
        <v>3</v>
      </c>
      <c r="AN944" s="718"/>
      <c r="AO944" s="643"/>
      <c r="AP944" s="663"/>
      <c r="AQ944" s="683"/>
      <c r="AT944" s="1"/>
    </row>
    <row r="945" spans="1:46" s="44" customFormat="1" ht="18" customHeight="1" thickBot="1">
      <c r="A945" s="1">
        <v>3</v>
      </c>
      <c r="B945" s="337" t="str">
        <f t="shared" si="697"/>
        <v>区東北部</v>
      </c>
      <c r="C945" s="437" t="str">
        <f t="shared" si="698"/>
        <v>足立区</v>
      </c>
      <c r="D945" s="305"/>
      <c r="E945" s="632"/>
      <c r="F945" s="337" t="s">
        <v>298</v>
      </c>
      <c r="G945" s="689"/>
      <c r="H945" s="121"/>
      <c r="I945" s="71"/>
      <c r="J945" s="71"/>
      <c r="K945" s="71"/>
      <c r="L945" s="71"/>
      <c r="M945" s="71"/>
      <c r="N945" s="71"/>
      <c r="O945" s="71"/>
      <c r="P945" s="71"/>
      <c r="Q945" s="71"/>
      <c r="R945" s="71"/>
      <c r="S945" s="71"/>
      <c r="T945" s="71"/>
      <c r="U945" s="37" t="s">
        <v>629</v>
      </c>
      <c r="V945" s="123"/>
      <c r="W945" s="208"/>
      <c r="X945" s="75"/>
      <c r="Y945" s="75"/>
      <c r="Z945" s="76"/>
      <c r="AA945" s="76"/>
      <c r="AB945" s="209"/>
      <c r="AC945" s="325">
        <f t="shared" si="671"/>
        <v>56</v>
      </c>
      <c r="AD945" s="520"/>
      <c r="AE945" s="520">
        <v>56</v>
      </c>
      <c r="AF945" s="520" t="s">
        <v>3</v>
      </c>
      <c r="AG945" s="520" t="s">
        <v>3</v>
      </c>
      <c r="AH945" s="520" t="s">
        <v>3</v>
      </c>
      <c r="AI945" s="520" t="s">
        <v>3</v>
      </c>
      <c r="AJ945" s="520" t="s">
        <v>3</v>
      </c>
      <c r="AK945" s="161">
        <f t="shared" si="672"/>
        <v>0</v>
      </c>
      <c r="AL945" s="81"/>
      <c r="AM945" s="187"/>
      <c r="AN945" s="719"/>
      <c r="AO945" s="643"/>
      <c r="AP945" s="663"/>
      <c r="AQ945" s="683"/>
      <c r="AT945" s="1"/>
    </row>
    <row r="946" spans="1:46" s="44" customFormat="1" ht="18.600000000000001" customHeight="1">
      <c r="A946" s="1">
        <v>1</v>
      </c>
      <c r="B946" s="309" t="s">
        <v>257</v>
      </c>
      <c r="C946" s="310" t="s">
        <v>271</v>
      </c>
      <c r="D946" s="567"/>
      <c r="E946" s="567"/>
      <c r="F946" s="368" t="s">
        <v>299</v>
      </c>
      <c r="G946" s="691"/>
      <c r="H946" s="221"/>
      <c r="I946" s="73"/>
      <c r="J946" s="73"/>
      <c r="K946" s="73"/>
      <c r="L946" s="73"/>
      <c r="M946" s="73"/>
      <c r="N946" s="73"/>
      <c r="O946" s="73"/>
      <c r="P946" s="73"/>
      <c r="Q946" s="73"/>
      <c r="R946" s="73"/>
      <c r="S946" s="73"/>
      <c r="T946" s="73"/>
      <c r="U946" s="73"/>
      <c r="V946" s="222"/>
      <c r="W946" s="193"/>
      <c r="X946" s="74"/>
      <c r="Y946" s="74"/>
      <c r="Z946" s="74"/>
      <c r="AA946" s="74"/>
      <c r="AB946" s="194"/>
      <c r="AC946" s="323">
        <f t="shared" si="671"/>
        <v>0</v>
      </c>
      <c r="AD946" s="606"/>
      <c r="AE946" s="606"/>
      <c r="AF946" s="606"/>
      <c r="AG946" s="606"/>
      <c r="AH946" s="606"/>
      <c r="AI946" s="607"/>
      <c r="AJ946" s="607"/>
      <c r="AK946" s="166">
        <f t="shared" si="672"/>
        <v>0</v>
      </c>
      <c r="AL946" s="80"/>
      <c r="AM946" s="186"/>
      <c r="AN946" s="725"/>
      <c r="AO946" s="15"/>
      <c r="AP946" s="25"/>
      <c r="AQ946" s="683"/>
      <c r="AT946" s="1"/>
    </row>
    <row r="947" spans="1:46" s="44" customFormat="1" ht="18" customHeight="1">
      <c r="A947" s="1">
        <v>2</v>
      </c>
      <c r="B947" s="337" t="str">
        <f t="shared" ref="B947:B948" si="699">B946</f>
        <v>区東北部</v>
      </c>
      <c r="C947" s="437" t="str">
        <f t="shared" ref="C947:C948" si="700">C946</f>
        <v>足立区</v>
      </c>
      <c r="D947" s="297"/>
      <c r="E947" s="573"/>
      <c r="F947" s="361" t="s">
        <v>299</v>
      </c>
      <c r="G947" s="690"/>
      <c r="H947" s="109"/>
      <c r="I947" s="82"/>
      <c r="J947" s="82"/>
      <c r="K947" s="82"/>
      <c r="L947" s="82"/>
      <c r="M947" s="82"/>
      <c r="N947" s="82"/>
      <c r="O947" s="82"/>
      <c r="P947" s="82"/>
      <c r="Q947" s="82"/>
      <c r="R947" s="82"/>
      <c r="S947" s="82"/>
      <c r="T947" s="82"/>
      <c r="U947" s="82" t="s">
        <v>629</v>
      </c>
      <c r="V947" s="102"/>
      <c r="W947" s="146">
        <f>SUM(X947:AB947)</f>
        <v>60</v>
      </c>
      <c r="X947" s="145">
        <v>60</v>
      </c>
      <c r="Y947" s="145"/>
      <c r="Z947" s="69"/>
      <c r="AA947" s="69"/>
      <c r="AB947" s="207"/>
      <c r="AC947" s="324">
        <f t="shared" si="671"/>
        <v>0</v>
      </c>
      <c r="AD947" s="519"/>
      <c r="AE947" s="519"/>
      <c r="AF947" s="519"/>
      <c r="AG947" s="519"/>
      <c r="AH947" s="519"/>
      <c r="AI947" s="519"/>
      <c r="AJ947" s="601"/>
      <c r="AK947" s="160">
        <f t="shared" si="672"/>
        <v>0</v>
      </c>
      <c r="AL947" s="79" t="s">
        <v>3</v>
      </c>
      <c r="AM947" s="158" t="s">
        <v>3</v>
      </c>
      <c r="AN947" s="718"/>
      <c r="AO947" s="643"/>
      <c r="AP947" s="663"/>
      <c r="AQ947" s="683"/>
      <c r="AT947" s="1"/>
    </row>
    <row r="948" spans="1:46" s="44" customFormat="1" ht="18.600000000000001" customHeight="1" thickBot="1">
      <c r="A948" s="1">
        <v>3</v>
      </c>
      <c r="B948" s="337" t="str">
        <f t="shared" si="699"/>
        <v>区東北部</v>
      </c>
      <c r="C948" s="437" t="str">
        <f t="shared" si="700"/>
        <v>足立区</v>
      </c>
      <c r="D948" s="305"/>
      <c r="E948" s="632"/>
      <c r="F948" s="337" t="s">
        <v>299</v>
      </c>
      <c r="G948" s="689"/>
      <c r="H948" s="121"/>
      <c r="I948" s="71"/>
      <c r="J948" s="71"/>
      <c r="K948" s="71"/>
      <c r="L948" s="71"/>
      <c r="M948" s="71"/>
      <c r="N948" s="71"/>
      <c r="O948" s="71"/>
      <c r="P948" s="71"/>
      <c r="Q948" s="71"/>
      <c r="R948" s="71"/>
      <c r="S948" s="71"/>
      <c r="T948" s="71"/>
      <c r="U948" s="37" t="s">
        <v>629</v>
      </c>
      <c r="V948" s="123"/>
      <c r="W948" s="208"/>
      <c r="X948" s="75"/>
      <c r="Y948" s="75"/>
      <c r="Z948" s="76"/>
      <c r="AA948" s="76"/>
      <c r="AB948" s="209"/>
      <c r="AC948" s="325">
        <f t="shared" si="671"/>
        <v>0</v>
      </c>
      <c r="AD948" s="520"/>
      <c r="AE948" s="520"/>
      <c r="AF948" s="520" t="s">
        <v>3</v>
      </c>
      <c r="AG948" s="520" t="s">
        <v>3</v>
      </c>
      <c r="AH948" s="520" t="s">
        <v>3</v>
      </c>
      <c r="AI948" s="520" t="s">
        <v>3</v>
      </c>
      <c r="AJ948" s="520" t="s">
        <v>3</v>
      </c>
      <c r="AK948" s="161">
        <f t="shared" si="672"/>
        <v>0</v>
      </c>
      <c r="AL948" s="81"/>
      <c r="AM948" s="187"/>
      <c r="AN948" s="719"/>
      <c r="AO948" s="643"/>
      <c r="AP948" s="663"/>
      <c r="AQ948" s="683"/>
      <c r="AT948" s="1"/>
    </row>
    <row r="949" spans="1:46" s="44" customFormat="1" ht="18" customHeight="1">
      <c r="A949" s="1">
        <v>1</v>
      </c>
      <c r="B949" s="309" t="s">
        <v>257</v>
      </c>
      <c r="C949" s="310" t="s">
        <v>271</v>
      </c>
      <c r="D949" s="567"/>
      <c r="E949" s="567" t="s">
        <v>788</v>
      </c>
      <c r="F949" s="445" t="s">
        <v>300</v>
      </c>
      <c r="G949" s="691">
        <v>11301473</v>
      </c>
      <c r="H949" s="221"/>
      <c r="I949" s="73"/>
      <c r="J949" s="73"/>
      <c r="K949" s="73"/>
      <c r="L949" s="73"/>
      <c r="M949" s="73"/>
      <c r="N949" s="73"/>
      <c r="O949" s="73"/>
      <c r="P949" s="73"/>
      <c r="Q949" s="73"/>
      <c r="R949" s="73"/>
      <c r="S949" s="73"/>
      <c r="T949" s="73"/>
      <c r="U949" s="73"/>
      <c r="V949" s="222"/>
      <c r="W949" s="193"/>
      <c r="X949" s="74"/>
      <c r="Y949" s="74"/>
      <c r="Z949" s="74"/>
      <c r="AA949" s="74"/>
      <c r="AB949" s="194"/>
      <c r="AC949" s="323">
        <f t="shared" si="671"/>
        <v>53</v>
      </c>
      <c r="AD949" s="64"/>
      <c r="AE949" s="64">
        <v>53</v>
      </c>
      <c r="AF949" s="64"/>
      <c r="AG949" s="64"/>
      <c r="AH949" s="64"/>
      <c r="AI949" s="80"/>
      <c r="AJ949" s="80"/>
      <c r="AK949" s="166">
        <f t="shared" si="672"/>
        <v>0</v>
      </c>
      <c r="AL949" s="80"/>
      <c r="AM949" s="186"/>
      <c r="AN949" s="725"/>
      <c r="AO949" s="15"/>
      <c r="AP949" s="25"/>
      <c r="AQ949" s="683"/>
      <c r="AT949" s="1"/>
    </row>
    <row r="950" spans="1:46" s="44" customFormat="1" ht="18.600000000000001" customHeight="1">
      <c r="A950" s="1">
        <v>2</v>
      </c>
      <c r="B950" s="337" t="str">
        <f t="shared" ref="B950:B951" si="701">B949</f>
        <v>区東北部</v>
      </c>
      <c r="C950" s="437" t="str">
        <f t="shared" ref="C950:C951" si="702">C949</f>
        <v>足立区</v>
      </c>
      <c r="D950" s="297"/>
      <c r="E950" s="573"/>
      <c r="F950" s="361" t="s">
        <v>300</v>
      </c>
      <c r="G950" s="690"/>
      <c r="H950" s="109"/>
      <c r="I950" s="82"/>
      <c r="J950" s="82"/>
      <c r="K950" s="82"/>
      <c r="L950" s="82"/>
      <c r="M950" s="82" t="s">
        <v>629</v>
      </c>
      <c r="N950" s="82"/>
      <c r="O950" s="82"/>
      <c r="P950" s="82"/>
      <c r="Q950" s="82"/>
      <c r="R950" s="82"/>
      <c r="S950" s="82"/>
      <c r="T950" s="82"/>
      <c r="U950" s="82" t="s">
        <v>629</v>
      </c>
      <c r="V950" s="102"/>
      <c r="W950" s="146">
        <f>SUM(X950:AB950)</f>
        <v>53</v>
      </c>
      <c r="X950" s="145">
        <v>53</v>
      </c>
      <c r="Y950" s="145"/>
      <c r="Z950" s="69"/>
      <c r="AA950" s="69"/>
      <c r="AB950" s="207"/>
      <c r="AC950" s="752">
        <f t="shared" si="671"/>
        <v>53</v>
      </c>
      <c r="AD950" s="519"/>
      <c r="AE950" s="519">
        <v>53</v>
      </c>
      <c r="AF950" s="519"/>
      <c r="AG950" s="519"/>
      <c r="AH950" s="519"/>
      <c r="AI950" s="519"/>
      <c r="AJ950" s="601"/>
      <c r="AK950" s="160">
        <v>53</v>
      </c>
      <c r="AL950" s="79" t="s">
        <v>3</v>
      </c>
      <c r="AM950" s="158" t="s">
        <v>3</v>
      </c>
      <c r="AN950" s="718"/>
      <c r="AO950" s="643"/>
      <c r="AP950" s="663"/>
      <c r="AQ950" s="683"/>
      <c r="AT950" s="1"/>
    </row>
    <row r="951" spans="1:46" s="44" customFormat="1" ht="18" customHeight="1" thickBot="1">
      <c r="A951" s="1">
        <v>3</v>
      </c>
      <c r="B951" s="337" t="str">
        <f t="shared" si="701"/>
        <v>区東北部</v>
      </c>
      <c r="C951" s="437" t="str">
        <f t="shared" si="702"/>
        <v>足立区</v>
      </c>
      <c r="D951" s="305"/>
      <c r="E951" s="632"/>
      <c r="F951" s="337" t="s">
        <v>300</v>
      </c>
      <c r="G951" s="689"/>
      <c r="H951" s="121"/>
      <c r="I951" s="71"/>
      <c r="J951" s="71"/>
      <c r="K951" s="71"/>
      <c r="L951" s="71"/>
      <c r="M951" s="37" t="s">
        <v>629</v>
      </c>
      <c r="N951" s="37"/>
      <c r="O951" s="37"/>
      <c r="P951" s="37"/>
      <c r="Q951" s="37"/>
      <c r="R951" s="37"/>
      <c r="S951" s="37"/>
      <c r="T951" s="37"/>
      <c r="U951" s="37" t="s">
        <v>629</v>
      </c>
      <c r="V951" s="123"/>
      <c r="W951" s="208"/>
      <c r="X951" s="75"/>
      <c r="Y951" s="75"/>
      <c r="Z951" s="76"/>
      <c r="AA951" s="76"/>
      <c r="AB951" s="209"/>
      <c r="AC951" s="325">
        <f t="shared" si="671"/>
        <v>53</v>
      </c>
      <c r="AD951" s="520"/>
      <c r="AE951" s="520">
        <v>53</v>
      </c>
      <c r="AF951" s="520" t="s">
        <v>3</v>
      </c>
      <c r="AG951" s="520" t="s">
        <v>3</v>
      </c>
      <c r="AH951" s="520" t="s">
        <v>3</v>
      </c>
      <c r="AI951" s="520" t="s">
        <v>3</v>
      </c>
      <c r="AJ951" s="520" t="s">
        <v>3</v>
      </c>
      <c r="AK951" s="161">
        <v>0</v>
      </c>
      <c r="AL951" s="81"/>
      <c r="AM951" s="187"/>
      <c r="AN951" s="719"/>
      <c r="AO951" s="643"/>
      <c r="AP951" s="663"/>
      <c r="AQ951" s="683"/>
      <c r="AT951" s="1"/>
    </row>
    <row r="952" spans="1:46" s="44" customFormat="1" ht="18.600000000000001" customHeight="1">
      <c r="A952" s="1">
        <v>1</v>
      </c>
      <c r="B952" s="309" t="s">
        <v>257</v>
      </c>
      <c r="C952" s="310" t="s">
        <v>271</v>
      </c>
      <c r="D952" s="567"/>
      <c r="E952" s="567" t="s">
        <v>793</v>
      </c>
      <c r="F952" s="445" t="s">
        <v>301</v>
      </c>
      <c r="G952" s="691">
        <v>11301474</v>
      </c>
      <c r="H952" s="221"/>
      <c r="I952" s="73"/>
      <c r="J952" s="73"/>
      <c r="K952" s="73"/>
      <c r="L952" s="73"/>
      <c r="M952" s="73"/>
      <c r="N952" s="73"/>
      <c r="O952" s="73"/>
      <c r="P952" s="73"/>
      <c r="Q952" s="73"/>
      <c r="R952" s="73"/>
      <c r="S952" s="73"/>
      <c r="T952" s="73"/>
      <c r="U952" s="73"/>
      <c r="V952" s="222"/>
      <c r="W952" s="193"/>
      <c r="X952" s="74"/>
      <c r="Y952" s="74"/>
      <c r="Z952" s="74"/>
      <c r="AA952" s="74"/>
      <c r="AB952" s="194"/>
      <c r="AC952" s="323">
        <f t="shared" si="671"/>
        <v>95</v>
      </c>
      <c r="AD952" s="64"/>
      <c r="AE952" s="64"/>
      <c r="AF952" s="64">
        <v>55</v>
      </c>
      <c r="AG952" s="64">
        <v>40</v>
      </c>
      <c r="AH952" s="64"/>
      <c r="AI952" s="80"/>
      <c r="AJ952" s="80"/>
      <c r="AK952" s="166">
        <f t="shared" si="672"/>
        <v>0</v>
      </c>
      <c r="AL952" s="80"/>
      <c r="AM952" s="186"/>
      <c r="AN952" s="725" t="s">
        <v>1094</v>
      </c>
      <c r="AO952" s="15"/>
      <c r="AP952" s="25"/>
      <c r="AQ952" s="684"/>
      <c r="AT952" s="1"/>
    </row>
    <row r="953" spans="1:46" s="44" customFormat="1" ht="18" customHeight="1">
      <c r="A953" s="1">
        <v>2</v>
      </c>
      <c r="B953" s="337" t="str">
        <f t="shared" ref="B953:B954" si="703">B952</f>
        <v>区東北部</v>
      </c>
      <c r="C953" s="437" t="str">
        <f t="shared" ref="C953:C954" si="704">C952</f>
        <v>足立区</v>
      </c>
      <c r="D953" s="297"/>
      <c r="E953" s="573"/>
      <c r="F953" s="361" t="s">
        <v>301</v>
      </c>
      <c r="G953" s="690"/>
      <c r="H953" s="109"/>
      <c r="I953" s="82"/>
      <c r="J953" s="82"/>
      <c r="K953" s="82"/>
      <c r="L953" s="82"/>
      <c r="M953" s="82"/>
      <c r="N953" s="82"/>
      <c r="O953" s="82"/>
      <c r="P953" s="82"/>
      <c r="Q953" s="82"/>
      <c r="R953" s="82"/>
      <c r="S953" s="82"/>
      <c r="T953" s="82"/>
      <c r="U953" s="82"/>
      <c r="V953" s="102"/>
      <c r="W953" s="146">
        <f>SUM(X953:AB953)</f>
        <v>95</v>
      </c>
      <c r="X953" s="145">
        <v>95</v>
      </c>
      <c r="Y953" s="145"/>
      <c r="Z953" s="69"/>
      <c r="AA953" s="69"/>
      <c r="AB953" s="207"/>
      <c r="AC953" s="324">
        <f t="shared" si="671"/>
        <v>95</v>
      </c>
      <c r="AD953" s="519"/>
      <c r="AE953" s="519"/>
      <c r="AF953" s="519">
        <v>55</v>
      </c>
      <c r="AG953" s="519">
        <v>40</v>
      </c>
      <c r="AH953" s="519"/>
      <c r="AI953" s="519"/>
      <c r="AJ953" s="601"/>
      <c r="AK953" s="160">
        <f t="shared" si="672"/>
        <v>0</v>
      </c>
      <c r="AL953" s="79" t="s">
        <v>3</v>
      </c>
      <c r="AM953" s="158" t="s">
        <v>3</v>
      </c>
      <c r="AN953" s="718"/>
      <c r="AO953" s="643"/>
      <c r="AP953" s="663"/>
      <c r="AQ953" s="683"/>
      <c r="AT953" s="1"/>
    </row>
    <row r="954" spans="1:46" s="44" customFormat="1" ht="18.600000000000001" customHeight="1" thickBot="1">
      <c r="A954" s="1">
        <v>3</v>
      </c>
      <c r="B954" s="337" t="str">
        <f t="shared" si="703"/>
        <v>区東北部</v>
      </c>
      <c r="C954" s="437" t="str">
        <f t="shared" si="704"/>
        <v>足立区</v>
      </c>
      <c r="D954" s="305"/>
      <c r="E954" s="632"/>
      <c r="F954" s="337" t="s">
        <v>301</v>
      </c>
      <c r="G954" s="689"/>
      <c r="H954" s="121"/>
      <c r="I954" s="71"/>
      <c r="J954" s="71"/>
      <c r="K954" s="71"/>
      <c r="L954" s="71"/>
      <c r="M954" s="71"/>
      <c r="N954" s="71"/>
      <c r="O954" s="71"/>
      <c r="P954" s="71"/>
      <c r="Q954" s="71"/>
      <c r="R954" s="71"/>
      <c r="S954" s="71"/>
      <c r="T954" s="71"/>
      <c r="U954" s="71"/>
      <c r="V954" s="123"/>
      <c r="W954" s="208"/>
      <c r="X954" s="75"/>
      <c r="Y954" s="75"/>
      <c r="Z954" s="76"/>
      <c r="AA954" s="76"/>
      <c r="AB954" s="209"/>
      <c r="AC954" s="325">
        <f t="shared" si="671"/>
        <v>100</v>
      </c>
      <c r="AD954" s="520"/>
      <c r="AE954" s="520" t="s">
        <v>3</v>
      </c>
      <c r="AF954" s="520">
        <v>60</v>
      </c>
      <c r="AG954" s="520">
        <v>40</v>
      </c>
      <c r="AH954" s="520" t="s">
        <v>3</v>
      </c>
      <c r="AI954" s="520" t="s">
        <v>3</v>
      </c>
      <c r="AJ954" s="520" t="s">
        <v>3</v>
      </c>
      <c r="AK954" s="161">
        <f t="shared" si="672"/>
        <v>0</v>
      </c>
      <c r="AL954" s="81"/>
      <c r="AM954" s="187"/>
      <c r="AN954" s="719"/>
      <c r="AO954" s="643"/>
      <c r="AP954" s="663"/>
      <c r="AQ954" s="683"/>
      <c r="AT954" s="1"/>
    </row>
    <row r="955" spans="1:46" s="44" customFormat="1" ht="18" customHeight="1">
      <c r="A955" s="1">
        <v>1</v>
      </c>
      <c r="B955" s="309" t="s">
        <v>257</v>
      </c>
      <c r="C955" s="310" t="s">
        <v>271</v>
      </c>
      <c r="D955" s="567"/>
      <c r="E955" s="567" t="s">
        <v>1045</v>
      </c>
      <c r="F955" s="445" t="s">
        <v>302</v>
      </c>
      <c r="G955" s="691">
        <v>11301475</v>
      </c>
      <c r="H955" s="221"/>
      <c r="I955" s="73"/>
      <c r="J955" s="73"/>
      <c r="K955" s="73"/>
      <c r="L955" s="73"/>
      <c r="M955" s="73"/>
      <c r="N955" s="73"/>
      <c r="O955" s="73"/>
      <c r="P955" s="73"/>
      <c r="Q955" s="73"/>
      <c r="R955" s="73"/>
      <c r="S955" s="73"/>
      <c r="T955" s="73"/>
      <c r="U955" s="73"/>
      <c r="V955" s="222"/>
      <c r="W955" s="193"/>
      <c r="X955" s="74"/>
      <c r="Y955" s="74"/>
      <c r="Z955" s="74"/>
      <c r="AA955" s="74"/>
      <c r="AB955" s="194"/>
      <c r="AC955" s="323">
        <f t="shared" si="671"/>
        <v>0</v>
      </c>
      <c r="AD955" s="606"/>
      <c r="AE955" s="606"/>
      <c r="AF955" s="606"/>
      <c r="AG955" s="606"/>
      <c r="AH955" s="606"/>
      <c r="AI955" s="607"/>
      <c r="AJ955" s="607"/>
      <c r="AK955" s="166">
        <f t="shared" si="672"/>
        <v>0</v>
      </c>
      <c r="AL955" s="80"/>
      <c r="AM955" s="186"/>
      <c r="AN955" s="725"/>
      <c r="AO955" s="15"/>
      <c r="AP955" s="25"/>
      <c r="AQ955" s="683">
        <v>1</v>
      </c>
      <c r="AT955" s="1"/>
    </row>
    <row r="956" spans="1:46" s="44" customFormat="1" ht="18.600000000000001" customHeight="1">
      <c r="A956" s="1">
        <v>2</v>
      </c>
      <c r="B956" s="337" t="str">
        <f t="shared" ref="B956:B957" si="705">B955</f>
        <v>区東北部</v>
      </c>
      <c r="C956" s="437" t="str">
        <f t="shared" ref="C956:C957" si="706">C955</f>
        <v>足立区</v>
      </c>
      <c r="D956" s="297"/>
      <c r="E956" s="573"/>
      <c r="F956" s="361" t="s">
        <v>302</v>
      </c>
      <c r="G956" s="690"/>
      <c r="H956" s="109"/>
      <c r="I956" s="82"/>
      <c r="J956" s="82"/>
      <c r="K956" s="82"/>
      <c r="L956" s="82"/>
      <c r="M956" s="82" t="s">
        <v>629</v>
      </c>
      <c r="N956" s="82"/>
      <c r="O956" s="82"/>
      <c r="P956" s="82"/>
      <c r="Q956" s="82"/>
      <c r="R956" s="82"/>
      <c r="S956" s="82"/>
      <c r="T956" s="82"/>
      <c r="U956" s="82" t="s">
        <v>629</v>
      </c>
      <c r="V956" s="102"/>
      <c r="W956" s="146">
        <f>SUM(X956:AB956)</f>
        <v>41</v>
      </c>
      <c r="X956" s="145">
        <v>41</v>
      </c>
      <c r="Y956" s="145"/>
      <c r="Z956" s="69"/>
      <c r="AA956" s="69"/>
      <c r="AB956" s="207"/>
      <c r="AC956" s="324">
        <f t="shared" si="671"/>
        <v>41</v>
      </c>
      <c r="AD956" s="519"/>
      <c r="AE956" s="519">
        <v>41</v>
      </c>
      <c r="AF956" s="519"/>
      <c r="AG956" s="519"/>
      <c r="AH956" s="519"/>
      <c r="AI956" s="519"/>
      <c r="AJ956" s="601"/>
      <c r="AK956" s="160">
        <f t="shared" si="672"/>
        <v>41</v>
      </c>
      <c r="AL956" s="79">
        <v>41</v>
      </c>
      <c r="AM956" s="158" t="s">
        <v>3</v>
      </c>
      <c r="AN956" s="718"/>
      <c r="AO956" s="643"/>
      <c r="AP956" s="663"/>
      <c r="AQ956" s="683"/>
      <c r="AT956" s="1"/>
    </row>
    <row r="957" spans="1:46" s="44" customFormat="1" ht="18" customHeight="1" thickBot="1">
      <c r="A957" s="1">
        <v>3</v>
      </c>
      <c r="B957" s="337" t="str">
        <f t="shared" si="705"/>
        <v>区東北部</v>
      </c>
      <c r="C957" s="437" t="str">
        <f t="shared" si="706"/>
        <v>足立区</v>
      </c>
      <c r="D957" s="305"/>
      <c r="E957" s="632"/>
      <c r="F957" s="337" t="s">
        <v>302</v>
      </c>
      <c r="G957" s="689"/>
      <c r="H957" s="121"/>
      <c r="I957" s="71"/>
      <c r="J957" s="71"/>
      <c r="K957" s="71"/>
      <c r="L957" s="71"/>
      <c r="M957" s="37" t="s">
        <v>629</v>
      </c>
      <c r="N957" s="37"/>
      <c r="O957" s="37"/>
      <c r="P957" s="37"/>
      <c r="Q957" s="37"/>
      <c r="R957" s="37"/>
      <c r="S957" s="37"/>
      <c r="T957" s="37"/>
      <c r="U957" s="37" t="s">
        <v>629</v>
      </c>
      <c r="V957" s="123"/>
      <c r="W957" s="208"/>
      <c r="X957" s="75"/>
      <c r="Y957" s="75"/>
      <c r="Z957" s="76"/>
      <c r="AA957" s="76"/>
      <c r="AB957" s="209"/>
      <c r="AC957" s="325">
        <f t="shared" si="671"/>
        <v>56</v>
      </c>
      <c r="AD957" s="520"/>
      <c r="AE957" s="520"/>
      <c r="AF957" s="520">
        <v>56</v>
      </c>
      <c r="AG957" s="520" t="s">
        <v>3</v>
      </c>
      <c r="AH957" s="520" t="s">
        <v>3</v>
      </c>
      <c r="AI957" s="520" t="s">
        <v>3</v>
      </c>
      <c r="AJ957" s="520" t="s">
        <v>3</v>
      </c>
      <c r="AK957" s="161">
        <f t="shared" si="672"/>
        <v>0</v>
      </c>
      <c r="AL957" s="81"/>
      <c r="AM957" s="187"/>
      <c r="AN957" s="719"/>
      <c r="AO957" s="643"/>
      <c r="AP957" s="663"/>
      <c r="AQ957" s="683"/>
      <c r="AT957" s="1"/>
    </row>
    <row r="958" spans="1:46" s="44" customFormat="1" ht="18.600000000000001" customHeight="1">
      <c r="A958" s="1">
        <v>1</v>
      </c>
      <c r="B958" s="309" t="s">
        <v>257</v>
      </c>
      <c r="C958" s="310" t="s">
        <v>271</v>
      </c>
      <c r="D958" s="567"/>
      <c r="E958" s="567" t="s">
        <v>788</v>
      </c>
      <c r="F958" s="445" t="s">
        <v>303</v>
      </c>
      <c r="G958" s="691" t="s">
        <v>1136</v>
      </c>
      <c r="H958" s="221"/>
      <c r="I958" s="73"/>
      <c r="J958" s="73"/>
      <c r="K958" s="73"/>
      <c r="L958" s="73"/>
      <c r="M958" s="73"/>
      <c r="N958" s="73"/>
      <c r="O958" s="73"/>
      <c r="P958" s="73"/>
      <c r="Q958" s="73"/>
      <c r="R958" s="73"/>
      <c r="S958" s="73"/>
      <c r="T958" s="73"/>
      <c r="U958" s="73"/>
      <c r="V958" s="222"/>
      <c r="W958" s="193"/>
      <c r="X958" s="74"/>
      <c r="Y958" s="74"/>
      <c r="Z958" s="74"/>
      <c r="AA958" s="74"/>
      <c r="AB958" s="194"/>
      <c r="AC958" s="323">
        <f t="shared" si="671"/>
        <v>136</v>
      </c>
      <c r="AD958" s="606"/>
      <c r="AE958" s="606"/>
      <c r="AF958" s="606">
        <v>136</v>
      </c>
      <c r="AG958" s="606"/>
      <c r="AH958" s="606"/>
      <c r="AI958" s="607"/>
      <c r="AJ958" s="607"/>
      <c r="AK958" s="166">
        <f t="shared" si="672"/>
        <v>0</v>
      </c>
      <c r="AL958" s="80"/>
      <c r="AM958" s="186"/>
      <c r="AN958" s="725"/>
      <c r="AO958" s="15"/>
      <c r="AP958" s="25"/>
      <c r="AQ958" s="683">
        <v>1</v>
      </c>
      <c r="AT958" s="1"/>
    </row>
    <row r="959" spans="1:46" s="44" customFormat="1" ht="18" customHeight="1">
      <c r="A959" s="1">
        <v>2</v>
      </c>
      <c r="B959" s="337" t="str">
        <f t="shared" ref="B959:B960" si="707">B958</f>
        <v>区東北部</v>
      </c>
      <c r="C959" s="437" t="str">
        <f t="shared" ref="C959:C960" si="708">C958</f>
        <v>足立区</v>
      </c>
      <c r="D959" s="297"/>
      <c r="E959" s="573"/>
      <c r="F959" s="361" t="s">
        <v>303</v>
      </c>
      <c r="G959" s="690"/>
      <c r="H959" s="109"/>
      <c r="I959" s="82"/>
      <c r="J959" s="82"/>
      <c r="K959" s="82"/>
      <c r="L959" s="82"/>
      <c r="M959" s="82"/>
      <c r="N959" s="82"/>
      <c r="O959" s="82"/>
      <c r="P959" s="82"/>
      <c r="Q959" s="82"/>
      <c r="R959" s="82"/>
      <c r="S959" s="82"/>
      <c r="T959" s="82"/>
      <c r="U959" s="82"/>
      <c r="V959" s="102"/>
      <c r="W959" s="146">
        <f>SUM(X959:AB959)</f>
        <v>136</v>
      </c>
      <c r="X959" s="145">
        <v>136</v>
      </c>
      <c r="Y959" s="145"/>
      <c r="Z959" s="69"/>
      <c r="AA959" s="69"/>
      <c r="AB959" s="207"/>
      <c r="AC959" s="324">
        <f t="shared" si="671"/>
        <v>136</v>
      </c>
      <c r="AD959" s="519"/>
      <c r="AE959" s="519"/>
      <c r="AF959" s="519">
        <v>136</v>
      </c>
      <c r="AG959" s="519"/>
      <c r="AH959" s="519"/>
      <c r="AI959" s="519"/>
      <c r="AJ959" s="601"/>
      <c r="AK959" s="160">
        <f t="shared" si="672"/>
        <v>0</v>
      </c>
      <c r="AL959" s="79" t="s">
        <v>3</v>
      </c>
      <c r="AM959" s="158" t="s">
        <v>3</v>
      </c>
      <c r="AN959" s="718"/>
      <c r="AO959" s="643"/>
      <c r="AP959" s="663"/>
      <c r="AQ959" s="683"/>
      <c r="AT959" s="1"/>
    </row>
    <row r="960" spans="1:46" s="44" customFormat="1" ht="18.600000000000001" customHeight="1" thickBot="1">
      <c r="A960" s="1">
        <v>3</v>
      </c>
      <c r="B960" s="337" t="str">
        <f t="shared" si="707"/>
        <v>区東北部</v>
      </c>
      <c r="C960" s="437" t="str">
        <f t="shared" si="708"/>
        <v>足立区</v>
      </c>
      <c r="D960" s="305"/>
      <c r="E960" s="632"/>
      <c r="F960" s="337" t="s">
        <v>303</v>
      </c>
      <c r="G960" s="689"/>
      <c r="H960" s="121"/>
      <c r="I960" s="71"/>
      <c r="J960" s="71"/>
      <c r="K960" s="71"/>
      <c r="L960" s="71"/>
      <c r="M960" s="71"/>
      <c r="N960" s="71"/>
      <c r="O960" s="71"/>
      <c r="P960" s="71"/>
      <c r="Q960" s="71"/>
      <c r="R960" s="71"/>
      <c r="S960" s="71"/>
      <c r="T960" s="71"/>
      <c r="U960" s="71"/>
      <c r="V960" s="123"/>
      <c r="W960" s="208"/>
      <c r="X960" s="75"/>
      <c r="Y960" s="75"/>
      <c r="Z960" s="76"/>
      <c r="AA960" s="76"/>
      <c r="AB960" s="209"/>
      <c r="AC960" s="325">
        <f t="shared" si="671"/>
        <v>180</v>
      </c>
      <c r="AD960" s="520"/>
      <c r="AE960" s="520" t="s">
        <v>3</v>
      </c>
      <c r="AF960" s="520">
        <v>180</v>
      </c>
      <c r="AG960" s="520" t="s">
        <v>3</v>
      </c>
      <c r="AH960" s="520" t="s">
        <v>3</v>
      </c>
      <c r="AI960" s="520" t="s">
        <v>3</v>
      </c>
      <c r="AJ960" s="520" t="s">
        <v>3</v>
      </c>
      <c r="AK960" s="161">
        <f t="shared" si="672"/>
        <v>0</v>
      </c>
      <c r="AL960" s="81"/>
      <c r="AM960" s="187"/>
      <c r="AN960" s="719"/>
      <c r="AO960" s="643"/>
      <c r="AP960" s="663"/>
      <c r="AQ960" s="683"/>
      <c r="AT960" s="1"/>
    </row>
    <row r="961" spans="1:46" s="44" customFormat="1" ht="18" customHeight="1">
      <c r="A961" s="1">
        <v>1</v>
      </c>
      <c r="B961" s="309" t="s">
        <v>257</v>
      </c>
      <c r="C961" s="310" t="s">
        <v>271</v>
      </c>
      <c r="D961" s="567"/>
      <c r="E961" s="567" t="s">
        <v>788</v>
      </c>
      <c r="F961" s="445" t="s">
        <v>304</v>
      </c>
      <c r="G961" s="691" t="s">
        <v>885</v>
      </c>
      <c r="H961" s="221"/>
      <c r="I961" s="73"/>
      <c r="J961" s="73"/>
      <c r="K961" s="73"/>
      <c r="L961" s="73"/>
      <c r="M961" s="73"/>
      <c r="N961" s="73"/>
      <c r="O961" s="73"/>
      <c r="P961" s="73"/>
      <c r="Q961" s="73"/>
      <c r="R961" s="73"/>
      <c r="S961" s="73"/>
      <c r="T961" s="73"/>
      <c r="U961" s="73"/>
      <c r="V961" s="222"/>
      <c r="W961" s="193"/>
      <c r="X961" s="74"/>
      <c r="Y961" s="74"/>
      <c r="Z961" s="74"/>
      <c r="AA961" s="74"/>
      <c r="AB961" s="194"/>
      <c r="AC961" s="323">
        <f t="shared" si="671"/>
        <v>164</v>
      </c>
      <c r="AD961" s="64"/>
      <c r="AE961" s="64">
        <v>92</v>
      </c>
      <c r="AF961" s="64">
        <v>72</v>
      </c>
      <c r="AG961" s="64"/>
      <c r="AH961" s="64"/>
      <c r="AI961" s="80"/>
      <c r="AJ961" s="80"/>
      <c r="AK961" s="166">
        <f t="shared" si="672"/>
        <v>0</v>
      </c>
      <c r="AL961" s="80"/>
      <c r="AM961" s="186"/>
      <c r="AN961" s="725"/>
      <c r="AO961" s="15"/>
      <c r="AP961" s="25"/>
      <c r="AQ961" s="683">
        <v>2</v>
      </c>
      <c r="AT961" s="1"/>
    </row>
    <row r="962" spans="1:46" s="44" customFormat="1" ht="18.600000000000001" customHeight="1">
      <c r="A962" s="1">
        <v>2</v>
      </c>
      <c r="B962" s="337" t="str">
        <f t="shared" ref="B962:B963" si="709">B961</f>
        <v>区東北部</v>
      </c>
      <c r="C962" s="437" t="str">
        <f t="shared" ref="C962:C963" si="710">C961</f>
        <v>足立区</v>
      </c>
      <c r="D962" s="297"/>
      <c r="E962" s="573"/>
      <c r="F962" s="361" t="s">
        <v>304</v>
      </c>
      <c r="G962" s="690"/>
      <c r="H962" s="109" t="s">
        <v>628</v>
      </c>
      <c r="I962" s="82"/>
      <c r="J962" s="82"/>
      <c r="K962" s="82"/>
      <c r="L962" s="82" t="s">
        <v>629</v>
      </c>
      <c r="M962" s="82" t="s">
        <v>629</v>
      </c>
      <c r="N962" s="82" t="s">
        <v>630</v>
      </c>
      <c r="O962" s="82"/>
      <c r="P962" s="82"/>
      <c r="Q962" s="82"/>
      <c r="R962" s="82"/>
      <c r="S962" s="82" t="s">
        <v>652</v>
      </c>
      <c r="T962" s="82"/>
      <c r="U962" s="82" t="s">
        <v>629</v>
      </c>
      <c r="V962" s="102"/>
      <c r="W962" s="146">
        <f>SUM(X962:AB962)</f>
        <v>164</v>
      </c>
      <c r="X962" s="145">
        <v>122</v>
      </c>
      <c r="Y962" s="145">
        <v>42</v>
      </c>
      <c r="Z962" s="69"/>
      <c r="AA962" s="69"/>
      <c r="AB962" s="207"/>
      <c r="AC962" s="324">
        <f t="shared" si="671"/>
        <v>164</v>
      </c>
      <c r="AD962" s="519"/>
      <c r="AE962" s="519">
        <v>92</v>
      </c>
      <c r="AF962" s="519">
        <v>72</v>
      </c>
      <c r="AG962" s="519"/>
      <c r="AH962" s="519"/>
      <c r="AI962" s="519"/>
      <c r="AJ962" s="601"/>
      <c r="AK962" s="160">
        <f t="shared" si="672"/>
        <v>6</v>
      </c>
      <c r="AL962" s="79">
        <v>6</v>
      </c>
      <c r="AM962" s="158" t="s">
        <v>3</v>
      </c>
      <c r="AN962" s="718"/>
      <c r="AO962" s="643"/>
      <c r="AP962" s="663"/>
      <c r="AQ962" s="683"/>
      <c r="AT962" s="1"/>
    </row>
    <row r="963" spans="1:46" s="44" customFormat="1" ht="18" customHeight="1" thickBot="1">
      <c r="A963" s="1">
        <v>3</v>
      </c>
      <c r="B963" s="337" t="str">
        <f t="shared" si="709"/>
        <v>区東北部</v>
      </c>
      <c r="C963" s="437" t="str">
        <f t="shared" si="710"/>
        <v>足立区</v>
      </c>
      <c r="D963" s="305"/>
      <c r="E963" s="632"/>
      <c r="F963" s="337" t="s">
        <v>304</v>
      </c>
      <c r="G963" s="689"/>
      <c r="H963" s="36" t="s">
        <v>628</v>
      </c>
      <c r="I963" s="37"/>
      <c r="J963" s="37"/>
      <c r="K963" s="37"/>
      <c r="L963" s="37" t="s">
        <v>629</v>
      </c>
      <c r="M963" s="37" t="s">
        <v>629</v>
      </c>
      <c r="N963" s="37" t="s">
        <v>630</v>
      </c>
      <c r="O963" s="37"/>
      <c r="P963" s="37"/>
      <c r="Q963" s="37"/>
      <c r="R963" s="37"/>
      <c r="S963" s="37" t="s">
        <v>652</v>
      </c>
      <c r="T963" s="37"/>
      <c r="U963" s="37" t="s">
        <v>629</v>
      </c>
      <c r="V963" s="123"/>
      <c r="W963" s="208"/>
      <c r="X963" s="75"/>
      <c r="Y963" s="75"/>
      <c r="Z963" s="76"/>
      <c r="AA963" s="76"/>
      <c r="AB963" s="209"/>
      <c r="AC963" s="325">
        <f t="shared" si="671"/>
        <v>150</v>
      </c>
      <c r="AD963" s="520"/>
      <c r="AE963" s="520">
        <v>78</v>
      </c>
      <c r="AF963" s="520">
        <v>72</v>
      </c>
      <c r="AG963" s="520" t="s">
        <v>3</v>
      </c>
      <c r="AH963" s="520" t="s">
        <v>3</v>
      </c>
      <c r="AI963" s="520" t="s">
        <v>3</v>
      </c>
      <c r="AJ963" s="520" t="s">
        <v>3</v>
      </c>
      <c r="AK963" s="161">
        <f t="shared" si="672"/>
        <v>0</v>
      </c>
      <c r="AL963" s="81"/>
      <c r="AM963" s="187"/>
      <c r="AN963" s="719"/>
      <c r="AO963" s="643"/>
      <c r="AP963" s="663"/>
      <c r="AQ963" s="683"/>
      <c r="AT963" s="1"/>
    </row>
    <row r="964" spans="1:46" s="44" customFormat="1" ht="18.600000000000001" customHeight="1">
      <c r="A964" s="1">
        <v>1</v>
      </c>
      <c r="B964" s="309" t="s">
        <v>257</v>
      </c>
      <c r="C964" s="310" t="s">
        <v>271</v>
      </c>
      <c r="D964" s="567"/>
      <c r="E964" s="567" t="s">
        <v>951</v>
      </c>
      <c r="F964" s="445" t="s">
        <v>305</v>
      </c>
      <c r="G964" s="691">
        <v>11301478</v>
      </c>
      <c r="H964" s="221"/>
      <c r="I964" s="73"/>
      <c r="J964" s="73"/>
      <c r="K964" s="73"/>
      <c r="L964" s="73"/>
      <c r="M964" s="73"/>
      <c r="N964" s="73"/>
      <c r="O964" s="73"/>
      <c r="P964" s="73"/>
      <c r="Q964" s="73"/>
      <c r="R964" s="73"/>
      <c r="S964" s="73"/>
      <c r="T964" s="73"/>
      <c r="U964" s="73"/>
      <c r="V964" s="222"/>
      <c r="W964" s="193"/>
      <c r="X964" s="74"/>
      <c r="Y964" s="74"/>
      <c r="Z964" s="74"/>
      <c r="AA964" s="74"/>
      <c r="AB964" s="194"/>
      <c r="AC964" s="323">
        <f t="shared" si="671"/>
        <v>297</v>
      </c>
      <c r="AD964" s="64"/>
      <c r="AE964" s="64"/>
      <c r="AF964" s="64"/>
      <c r="AG964" s="64">
        <v>297</v>
      </c>
      <c r="AH964" s="64"/>
      <c r="AI964" s="80"/>
      <c r="AJ964" s="80"/>
      <c r="AK964" s="166">
        <f t="shared" si="672"/>
        <v>0</v>
      </c>
      <c r="AL964" s="80"/>
      <c r="AM964" s="186"/>
      <c r="AN964" s="725"/>
      <c r="AO964" s="15"/>
      <c r="AP964" s="25"/>
      <c r="AQ964" s="683"/>
      <c r="AT964" s="1"/>
    </row>
    <row r="965" spans="1:46" s="44" customFormat="1" ht="18" customHeight="1">
      <c r="A965" s="1">
        <v>2</v>
      </c>
      <c r="B965" s="337" t="str">
        <f t="shared" ref="B965:B966" si="711">B964</f>
        <v>区東北部</v>
      </c>
      <c r="C965" s="437" t="str">
        <f t="shared" ref="C965:C966" si="712">C964</f>
        <v>足立区</v>
      </c>
      <c r="D965" s="297"/>
      <c r="E965" s="573"/>
      <c r="F965" s="361" t="s">
        <v>305</v>
      </c>
      <c r="G965" s="690"/>
      <c r="H965" s="109"/>
      <c r="I965" s="82"/>
      <c r="J965" s="82"/>
      <c r="K965" s="82"/>
      <c r="L965" s="82"/>
      <c r="M965" s="82"/>
      <c r="N965" s="82"/>
      <c r="O965" s="82"/>
      <c r="P965" s="82"/>
      <c r="Q965" s="82"/>
      <c r="R965" s="82"/>
      <c r="S965" s="82"/>
      <c r="T965" s="82"/>
      <c r="U965" s="82"/>
      <c r="V965" s="102"/>
      <c r="W965" s="146">
        <f>SUM(X965:AB965)</f>
        <v>351</v>
      </c>
      <c r="X965" s="145">
        <v>113</v>
      </c>
      <c r="Y965" s="145">
        <v>238</v>
      </c>
      <c r="Z965" s="69"/>
      <c r="AA965" s="69"/>
      <c r="AB965" s="207"/>
      <c r="AC965" s="324">
        <f t="shared" si="671"/>
        <v>351</v>
      </c>
      <c r="AD965" s="519"/>
      <c r="AE965" s="519"/>
      <c r="AF965" s="519"/>
      <c r="AG965" s="519">
        <v>351</v>
      </c>
      <c r="AH965" s="519"/>
      <c r="AI965" s="519"/>
      <c r="AJ965" s="601"/>
      <c r="AK965" s="160">
        <f t="shared" si="672"/>
        <v>0</v>
      </c>
      <c r="AL965" s="79" t="s">
        <v>3</v>
      </c>
      <c r="AM965" s="158" t="s">
        <v>3</v>
      </c>
      <c r="AN965" s="718"/>
      <c r="AO965" s="643"/>
      <c r="AP965" s="663"/>
      <c r="AQ965" s="683"/>
      <c r="AT965" s="1"/>
    </row>
    <row r="966" spans="1:46" s="44" customFormat="1" ht="18.600000000000001" customHeight="1" thickBot="1">
      <c r="A966" s="1">
        <v>3</v>
      </c>
      <c r="B966" s="337" t="str">
        <f t="shared" si="711"/>
        <v>区東北部</v>
      </c>
      <c r="C966" s="437" t="str">
        <f t="shared" si="712"/>
        <v>足立区</v>
      </c>
      <c r="D966" s="305"/>
      <c r="E966" s="632"/>
      <c r="F966" s="337" t="s">
        <v>305</v>
      </c>
      <c r="G966" s="689"/>
      <c r="H966" s="121"/>
      <c r="I966" s="71"/>
      <c r="J966" s="71"/>
      <c r="K966" s="71"/>
      <c r="L966" s="71"/>
      <c r="M966" s="71"/>
      <c r="N966" s="71"/>
      <c r="O966" s="71"/>
      <c r="P966" s="71"/>
      <c r="Q966" s="71"/>
      <c r="R966" s="71"/>
      <c r="S966" s="71"/>
      <c r="T966" s="71"/>
      <c r="U966" s="71"/>
      <c r="V966" s="123"/>
      <c r="W966" s="208"/>
      <c r="X966" s="75"/>
      <c r="Y966" s="75"/>
      <c r="Z966" s="76"/>
      <c r="AA966" s="76"/>
      <c r="AB966" s="209"/>
      <c r="AC966" s="325">
        <f t="shared" si="671"/>
        <v>351</v>
      </c>
      <c r="AD966" s="520"/>
      <c r="AE966" s="520" t="s">
        <v>3</v>
      </c>
      <c r="AF966" s="520" t="s">
        <v>3</v>
      </c>
      <c r="AG966" s="520">
        <v>351</v>
      </c>
      <c r="AH966" s="520" t="s">
        <v>3</v>
      </c>
      <c r="AI966" s="520" t="s">
        <v>3</v>
      </c>
      <c r="AJ966" s="520" t="s">
        <v>3</v>
      </c>
      <c r="AK966" s="161">
        <f t="shared" si="672"/>
        <v>0</v>
      </c>
      <c r="AL966" s="81"/>
      <c r="AM966" s="187"/>
      <c r="AN966" s="719"/>
      <c r="AO966" s="643"/>
      <c r="AP966" s="663"/>
      <c r="AQ966" s="683"/>
      <c r="AT966" s="1"/>
    </row>
    <row r="967" spans="1:46" s="44" customFormat="1" ht="18" customHeight="1">
      <c r="A967" s="1">
        <v>1</v>
      </c>
      <c r="B967" s="309" t="s">
        <v>257</v>
      </c>
      <c r="C967" s="310" t="s">
        <v>271</v>
      </c>
      <c r="D967" s="567"/>
      <c r="E967" s="567" t="s">
        <v>914</v>
      </c>
      <c r="F967" s="445" t="s">
        <v>1017</v>
      </c>
      <c r="G967" s="691" t="s">
        <v>886</v>
      </c>
      <c r="H967" s="221"/>
      <c r="I967" s="73"/>
      <c r="J967" s="73"/>
      <c r="K967" s="73"/>
      <c r="L967" s="73"/>
      <c r="M967" s="73"/>
      <c r="N967" s="73"/>
      <c r="O967" s="73"/>
      <c r="P967" s="73"/>
      <c r="Q967" s="73"/>
      <c r="R967" s="73"/>
      <c r="S967" s="73"/>
      <c r="T967" s="73"/>
      <c r="U967" s="73"/>
      <c r="V967" s="222"/>
      <c r="W967" s="193"/>
      <c r="X967" s="74"/>
      <c r="Y967" s="74"/>
      <c r="Z967" s="74"/>
      <c r="AA967" s="74"/>
      <c r="AB967" s="194"/>
      <c r="AC967" s="323">
        <f t="shared" si="671"/>
        <v>96</v>
      </c>
      <c r="AD967" s="64"/>
      <c r="AE967" s="64"/>
      <c r="AF967" s="64"/>
      <c r="AG967" s="64">
        <v>96</v>
      </c>
      <c r="AH967" s="64"/>
      <c r="AI967" s="80"/>
      <c r="AJ967" s="80"/>
      <c r="AK967" s="166">
        <f t="shared" si="672"/>
        <v>0</v>
      </c>
      <c r="AL967" s="80"/>
      <c r="AM967" s="186"/>
      <c r="AN967" s="725"/>
      <c r="AO967" s="15"/>
      <c r="AP967" s="25"/>
      <c r="AQ967" s="683"/>
      <c r="AT967" s="1"/>
    </row>
    <row r="968" spans="1:46" s="44" customFormat="1" ht="18.600000000000001" customHeight="1">
      <c r="A968" s="1">
        <v>2</v>
      </c>
      <c r="B968" s="337" t="str">
        <f t="shared" ref="B968:B969" si="713">B967</f>
        <v>区東北部</v>
      </c>
      <c r="C968" s="437" t="str">
        <f t="shared" ref="C968:C969" si="714">C967</f>
        <v>足立区</v>
      </c>
      <c r="D968" s="297"/>
      <c r="E968" s="573"/>
      <c r="F968" s="361" t="s">
        <v>306</v>
      </c>
      <c r="G968" s="690"/>
      <c r="H968" s="109"/>
      <c r="I968" s="82"/>
      <c r="J968" s="82"/>
      <c r="K968" s="82"/>
      <c r="L968" s="82"/>
      <c r="M968" s="82"/>
      <c r="N968" s="82"/>
      <c r="O968" s="82"/>
      <c r="P968" s="82"/>
      <c r="Q968" s="82"/>
      <c r="R968" s="82"/>
      <c r="S968" s="82"/>
      <c r="T968" s="82"/>
      <c r="U968" s="82"/>
      <c r="V968" s="102"/>
      <c r="W968" s="146">
        <f>SUM(X968:AB968)</f>
        <v>96</v>
      </c>
      <c r="X968" s="145"/>
      <c r="Y968" s="145">
        <v>96</v>
      </c>
      <c r="Z968" s="69"/>
      <c r="AA968" s="69"/>
      <c r="AB968" s="207"/>
      <c r="AC968" s="324">
        <f t="shared" si="671"/>
        <v>96</v>
      </c>
      <c r="AD968" s="519"/>
      <c r="AE968" s="519"/>
      <c r="AF968" s="519"/>
      <c r="AG968" s="519">
        <v>96</v>
      </c>
      <c r="AH968" s="519"/>
      <c r="AI968" s="519"/>
      <c r="AJ968" s="601"/>
      <c r="AK968" s="160">
        <f t="shared" si="672"/>
        <v>0</v>
      </c>
      <c r="AL968" s="79" t="s">
        <v>3</v>
      </c>
      <c r="AM968" s="158" t="s">
        <v>3</v>
      </c>
      <c r="AN968" s="718"/>
      <c r="AO968" s="643"/>
      <c r="AP968" s="663"/>
      <c r="AQ968" s="683"/>
      <c r="AT968" s="1"/>
    </row>
    <row r="969" spans="1:46" s="44" customFormat="1" ht="18" customHeight="1" thickBot="1">
      <c r="A969" s="1">
        <v>3</v>
      </c>
      <c r="B969" s="337" t="str">
        <f t="shared" si="713"/>
        <v>区東北部</v>
      </c>
      <c r="C969" s="437" t="str">
        <f t="shared" si="714"/>
        <v>足立区</v>
      </c>
      <c r="D969" s="305"/>
      <c r="E969" s="632"/>
      <c r="F969" s="337" t="s">
        <v>306</v>
      </c>
      <c r="G969" s="689"/>
      <c r="H969" s="121"/>
      <c r="I969" s="71"/>
      <c r="J969" s="71"/>
      <c r="K969" s="71"/>
      <c r="L969" s="71"/>
      <c r="M969" s="71"/>
      <c r="N969" s="71"/>
      <c r="O969" s="71"/>
      <c r="P969" s="71"/>
      <c r="Q969" s="71"/>
      <c r="R969" s="71"/>
      <c r="S969" s="71"/>
      <c r="T969" s="71"/>
      <c r="U969" s="71"/>
      <c r="V969" s="123"/>
      <c r="W969" s="208"/>
      <c r="X969" s="75"/>
      <c r="Y969" s="75"/>
      <c r="Z969" s="76"/>
      <c r="AA969" s="76"/>
      <c r="AB969" s="209"/>
      <c r="AC969" s="325">
        <f t="shared" si="671"/>
        <v>96</v>
      </c>
      <c r="AD969" s="520"/>
      <c r="AE969" s="520" t="s">
        <v>3</v>
      </c>
      <c r="AF969" s="520" t="s">
        <v>3</v>
      </c>
      <c r="AG969" s="520">
        <v>96</v>
      </c>
      <c r="AH969" s="520" t="s">
        <v>3</v>
      </c>
      <c r="AI969" s="520" t="s">
        <v>3</v>
      </c>
      <c r="AJ969" s="520" t="s">
        <v>3</v>
      </c>
      <c r="AK969" s="161">
        <f t="shared" si="672"/>
        <v>0</v>
      </c>
      <c r="AL969" s="81"/>
      <c r="AM969" s="187"/>
      <c r="AN969" s="719"/>
      <c r="AO969" s="643"/>
      <c r="AP969" s="663"/>
      <c r="AQ969" s="683"/>
      <c r="AT969" s="1"/>
    </row>
    <row r="970" spans="1:46" s="44" customFormat="1" ht="18.600000000000001" customHeight="1">
      <c r="A970" s="1">
        <v>1</v>
      </c>
      <c r="B970" s="309" t="s">
        <v>257</v>
      </c>
      <c r="C970" s="310" t="s">
        <v>271</v>
      </c>
      <c r="D970" s="567"/>
      <c r="E970" s="567" t="s">
        <v>1045</v>
      </c>
      <c r="F970" s="445" t="s">
        <v>1146</v>
      </c>
      <c r="G970" s="691">
        <v>1130481</v>
      </c>
      <c r="H970" s="221"/>
      <c r="I970" s="73"/>
      <c r="J970" s="73"/>
      <c r="K970" s="73"/>
      <c r="L970" s="73"/>
      <c r="M970" s="73"/>
      <c r="N970" s="73"/>
      <c r="O970" s="73"/>
      <c r="P970" s="73"/>
      <c r="Q970" s="73"/>
      <c r="R970" s="73"/>
      <c r="S970" s="73"/>
      <c r="T970" s="73"/>
      <c r="U970" s="73"/>
      <c r="V970" s="222"/>
      <c r="W970" s="193"/>
      <c r="X970" s="74"/>
      <c r="Y970" s="74"/>
      <c r="Z970" s="74"/>
      <c r="AA970" s="74"/>
      <c r="AB970" s="194"/>
      <c r="AC970" s="323">
        <f t="shared" ref="AC970:AC1033" si="715">SUM(AD970:AJ970)</f>
        <v>91</v>
      </c>
      <c r="AD970" s="606"/>
      <c r="AE970" s="606"/>
      <c r="AF970" s="606"/>
      <c r="AG970" s="606">
        <v>91</v>
      </c>
      <c r="AH970" s="606"/>
      <c r="AI970" s="607"/>
      <c r="AJ970" s="607"/>
      <c r="AK970" s="166">
        <f t="shared" si="672"/>
        <v>0</v>
      </c>
      <c r="AL970" s="80"/>
      <c r="AM970" s="186"/>
      <c r="AN970" s="725"/>
      <c r="AO970" s="15"/>
      <c r="AP970" s="25"/>
      <c r="AQ970" s="683">
        <v>1</v>
      </c>
      <c r="AT970" s="1"/>
    </row>
    <row r="971" spans="1:46" s="44" customFormat="1" ht="18" customHeight="1">
      <c r="A971" s="1">
        <v>2</v>
      </c>
      <c r="B971" s="337" t="str">
        <f t="shared" ref="B971:B972" si="716">B970</f>
        <v>区東北部</v>
      </c>
      <c r="C971" s="437" t="str">
        <f t="shared" ref="C971:C972" si="717">C970</f>
        <v>足立区</v>
      </c>
      <c r="D971" s="297"/>
      <c r="E971" s="573"/>
      <c r="F971" s="361" t="s">
        <v>307</v>
      </c>
      <c r="G971" s="690"/>
      <c r="H971" s="109"/>
      <c r="I971" s="82"/>
      <c r="J971" s="82"/>
      <c r="K971" s="82"/>
      <c r="L971" s="82"/>
      <c r="M971" s="82"/>
      <c r="N971" s="82"/>
      <c r="O971" s="82"/>
      <c r="P971" s="82"/>
      <c r="Q971" s="82"/>
      <c r="R971" s="82"/>
      <c r="S971" s="82"/>
      <c r="T971" s="82"/>
      <c r="U971" s="82"/>
      <c r="V971" s="102"/>
      <c r="W971" s="146">
        <f>SUM(X971:AB971)</f>
        <v>85</v>
      </c>
      <c r="X971" s="145">
        <v>85</v>
      </c>
      <c r="Y971" s="145"/>
      <c r="Z971" s="69"/>
      <c r="AA971" s="69"/>
      <c r="AB971" s="207"/>
      <c r="AC971" s="324">
        <f t="shared" si="715"/>
        <v>60</v>
      </c>
      <c r="AD971" s="519"/>
      <c r="AE971" s="519"/>
      <c r="AF971" s="519"/>
      <c r="AG971" s="519">
        <v>60</v>
      </c>
      <c r="AH971" s="519"/>
      <c r="AI971" s="519"/>
      <c r="AJ971" s="601"/>
      <c r="AK971" s="160">
        <f t="shared" ref="AK971:AK1034" si="718">SUM(AL971:AM971)</f>
        <v>0</v>
      </c>
      <c r="AL971" s="79" t="s">
        <v>3</v>
      </c>
      <c r="AM971" s="158" t="s">
        <v>3</v>
      </c>
      <c r="AN971" s="718"/>
      <c r="AO971" s="643"/>
      <c r="AP971" s="663"/>
      <c r="AQ971" s="683"/>
      <c r="AT971" s="1"/>
    </row>
    <row r="972" spans="1:46" s="44" customFormat="1" ht="18.600000000000001" customHeight="1" thickBot="1">
      <c r="A972" s="1">
        <v>3</v>
      </c>
      <c r="B972" s="337" t="str">
        <f t="shared" si="716"/>
        <v>区東北部</v>
      </c>
      <c r="C972" s="437" t="str">
        <f t="shared" si="717"/>
        <v>足立区</v>
      </c>
      <c r="D972" s="305"/>
      <c r="E972" s="632"/>
      <c r="F972" s="337" t="s">
        <v>307</v>
      </c>
      <c r="G972" s="689"/>
      <c r="H972" s="121"/>
      <c r="I972" s="71"/>
      <c r="J972" s="71"/>
      <c r="K972" s="71"/>
      <c r="L972" s="71"/>
      <c r="M972" s="71"/>
      <c r="N972" s="71"/>
      <c r="O972" s="71"/>
      <c r="P972" s="71"/>
      <c r="Q972" s="71"/>
      <c r="R972" s="71"/>
      <c r="S972" s="71"/>
      <c r="T972" s="71"/>
      <c r="U972" s="71"/>
      <c r="V972" s="123"/>
      <c r="W972" s="208"/>
      <c r="X972" s="75"/>
      <c r="Y972" s="75"/>
      <c r="Z972" s="76"/>
      <c r="AA972" s="76"/>
      <c r="AB972" s="209"/>
      <c r="AC972" s="325">
        <f t="shared" si="715"/>
        <v>60</v>
      </c>
      <c r="AD972" s="520"/>
      <c r="AE972" s="520" t="s">
        <v>3</v>
      </c>
      <c r="AF972" s="520" t="s">
        <v>3</v>
      </c>
      <c r="AG972" s="520">
        <v>60</v>
      </c>
      <c r="AH972" s="520" t="s">
        <v>3</v>
      </c>
      <c r="AI972" s="520" t="s">
        <v>3</v>
      </c>
      <c r="AJ972" s="520" t="s">
        <v>3</v>
      </c>
      <c r="AK972" s="161">
        <f t="shared" si="718"/>
        <v>0</v>
      </c>
      <c r="AL972" s="81"/>
      <c r="AM972" s="187"/>
      <c r="AN972" s="719"/>
      <c r="AO972" s="643"/>
      <c r="AP972" s="663"/>
      <c r="AQ972" s="683"/>
      <c r="AT972" s="1"/>
    </row>
    <row r="973" spans="1:46" s="44" customFormat="1" ht="18" customHeight="1">
      <c r="A973" s="1">
        <v>1</v>
      </c>
      <c r="B973" s="309" t="s">
        <v>257</v>
      </c>
      <c r="C973" s="310" t="s">
        <v>271</v>
      </c>
      <c r="D973" s="567"/>
      <c r="E973" s="567" t="s">
        <v>788</v>
      </c>
      <c r="F973" s="445" t="s">
        <v>308</v>
      </c>
      <c r="G973" s="691">
        <v>11301482</v>
      </c>
      <c r="H973" s="221"/>
      <c r="I973" s="73"/>
      <c r="J973" s="73"/>
      <c r="K973" s="73"/>
      <c r="L973" s="73"/>
      <c r="M973" s="73"/>
      <c r="N973" s="73"/>
      <c r="O973" s="73"/>
      <c r="P973" s="73"/>
      <c r="Q973" s="73"/>
      <c r="R973" s="73"/>
      <c r="S973" s="73"/>
      <c r="T973" s="73"/>
      <c r="U973" s="73"/>
      <c r="V973" s="222"/>
      <c r="W973" s="193"/>
      <c r="X973" s="74"/>
      <c r="Y973" s="74"/>
      <c r="Z973" s="74"/>
      <c r="AA973" s="74"/>
      <c r="AB973" s="194"/>
      <c r="AC973" s="323">
        <f>SUM(AD973:AJ973)</f>
        <v>120</v>
      </c>
      <c r="AD973" s="64"/>
      <c r="AE973" s="64">
        <v>28</v>
      </c>
      <c r="AF973" s="64">
        <v>32</v>
      </c>
      <c r="AG973" s="64">
        <v>60</v>
      </c>
      <c r="AH973" s="64"/>
      <c r="AI973" s="80"/>
      <c r="AJ973" s="80"/>
      <c r="AK973" s="166">
        <v>0</v>
      </c>
      <c r="AL973" s="80"/>
      <c r="AM973" s="186"/>
      <c r="AN973" s="725"/>
      <c r="AO973" s="15"/>
      <c r="AP973" s="25"/>
      <c r="AQ973" s="683"/>
      <c r="AT973" s="1"/>
    </row>
    <row r="974" spans="1:46" s="44" customFormat="1" ht="18.600000000000001" customHeight="1">
      <c r="A974" s="1">
        <v>2</v>
      </c>
      <c r="B974" s="337" t="str">
        <f t="shared" ref="B974:B975" si="719">B973</f>
        <v>区東北部</v>
      </c>
      <c r="C974" s="437" t="str">
        <f t="shared" ref="C974:C975" si="720">C973</f>
        <v>足立区</v>
      </c>
      <c r="D974" s="297"/>
      <c r="E974" s="573"/>
      <c r="F974" s="361" t="s">
        <v>308</v>
      </c>
      <c r="G974" s="690"/>
      <c r="H974" s="109"/>
      <c r="I974" s="82"/>
      <c r="J974" s="82"/>
      <c r="K974" s="82"/>
      <c r="L974" s="82"/>
      <c r="M974" s="82" t="s">
        <v>629</v>
      </c>
      <c r="N974" s="82" t="s">
        <v>1047</v>
      </c>
      <c r="O974" s="82"/>
      <c r="P974" s="82"/>
      <c r="Q974" s="82"/>
      <c r="R974" s="82"/>
      <c r="S974" s="82"/>
      <c r="T974" s="82"/>
      <c r="U974" s="82" t="s">
        <v>629</v>
      </c>
      <c r="V974" s="102"/>
      <c r="W974" s="146">
        <f>SUM(X974:AB974)</f>
        <v>120</v>
      </c>
      <c r="X974" s="145">
        <v>60</v>
      </c>
      <c r="Y974" s="145">
        <v>60</v>
      </c>
      <c r="Z974" s="69"/>
      <c r="AA974" s="69"/>
      <c r="AB974" s="207"/>
      <c r="AC974" s="752">
        <f>SUM(AD974:AJ974)</f>
        <v>120</v>
      </c>
      <c r="AD974" s="519"/>
      <c r="AE974" s="519">
        <v>28</v>
      </c>
      <c r="AF974" s="519">
        <v>32</v>
      </c>
      <c r="AG974" s="519">
        <v>60</v>
      </c>
      <c r="AH974" s="519"/>
      <c r="AI974" s="519"/>
      <c r="AJ974" s="601"/>
      <c r="AK974" s="160">
        <v>0</v>
      </c>
      <c r="AL974" s="79" t="s">
        <v>3</v>
      </c>
      <c r="AM974" s="158" t="s">
        <v>3</v>
      </c>
      <c r="AN974" s="718"/>
      <c r="AO974" s="643"/>
      <c r="AP974" s="663"/>
      <c r="AQ974" s="683"/>
      <c r="AT974" s="1"/>
    </row>
    <row r="975" spans="1:46" s="44" customFormat="1" ht="18" customHeight="1" thickBot="1">
      <c r="A975" s="1">
        <v>3</v>
      </c>
      <c r="B975" s="337" t="str">
        <f t="shared" si="719"/>
        <v>区東北部</v>
      </c>
      <c r="C975" s="437" t="str">
        <f t="shared" si="720"/>
        <v>足立区</v>
      </c>
      <c r="D975" s="305"/>
      <c r="E975" s="632"/>
      <c r="F975" s="337" t="s">
        <v>308</v>
      </c>
      <c r="G975" s="689"/>
      <c r="H975" s="121"/>
      <c r="I975" s="71"/>
      <c r="J975" s="71"/>
      <c r="K975" s="71"/>
      <c r="L975" s="71"/>
      <c r="M975" s="37" t="s">
        <v>629</v>
      </c>
      <c r="N975" s="37"/>
      <c r="O975" s="37"/>
      <c r="P975" s="37"/>
      <c r="Q975" s="37"/>
      <c r="R975" s="37"/>
      <c r="S975" s="37"/>
      <c r="T975" s="37"/>
      <c r="U975" s="37" t="s">
        <v>629</v>
      </c>
      <c r="V975" s="123"/>
      <c r="W975" s="208"/>
      <c r="X975" s="75"/>
      <c r="Y975" s="75"/>
      <c r="Z975" s="76"/>
      <c r="AA975" s="76"/>
      <c r="AB975" s="209"/>
      <c r="AC975" s="325">
        <f>SUM(AD975:AJ975)</f>
        <v>120</v>
      </c>
      <c r="AD975" s="520"/>
      <c r="AE975" s="520">
        <v>28</v>
      </c>
      <c r="AF975" s="520">
        <v>32</v>
      </c>
      <c r="AG975" s="520">
        <v>60</v>
      </c>
      <c r="AH975" s="520" t="s">
        <v>3</v>
      </c>
      <c r="AI975" s="520" t="s">
        <v>3</v>
      </c>
      <c r="AJ975" s="520" t="s">
        <v>3</v>
      </c>
      <c r="AK975" s="161">
        <v>0</v>
      </c>
      <c r="AL975" s="81"/>
      <c r="AM975" s="187"/>
      <c r="AN975" s="719"/>
      <c r="AO975" s="643"/>
      <c r="AP975" s="663"/>
      <c r="AQ975" s="683"/>
      <c r="AT975" s="1"/>
    </row>
    <row r="976" spans="1:46" s="44" customFormat="1" ht="18.600000000000001" customHeight="1">
      <c r="A976" s="1">
        <v>1</v>
      </c>
      <c r="B976" s="309" t="s">
        <v>257</v>
      </c>
      <c r="C976" s="310" t="s">
        <v>271</v>
      </c>
      <c r="D976" s="567"/>
      <c r="E976" s="567"/>
      <c r="F976" s="368" t="s">
        <v>616</v>
      </c>
      <c r="G976" s="691"/>
      <c r="H976" s="221"/>
      <c r="I976" s="73"/>
      <c r="J976" s="73"/>
      <c r="K976" s="73"/>
      <c r="L976" s="73"/>
      <c r="M976" s="73"/>
      <c r="N976" s="73"/>
      <c r="O976" s="73"/>
      <c r="P976" s="73"/>
      <c r="Q976" s="73"/>
      <c r="R976" s="73"/>
      <c r="S976" s="73"/>
      <c r="T976" s="73"/>
      <c r="U976" s="73"/>
      <c r="V976" s="222"/>
      <c r="W976" s="193"/>
      <c r="X976" s="74"/>
      <c r="Y976" s="74"/>
      <c r="Z976" s="74"/>
      <c r="AA976" s="74"/>
      <c r="AB976" s="194"/>
      <c r="AC976" s="323">
        <f t="shared" si="715"/>
        <v>0</v>
      </c>
      <c r="AD976" s="606"/>
      <c r="AE976" s="606"/>
      <c r="AF976" s="606"/>
      <c r="AG976" s="606"/>
      <c r="AH976" s="606"/>
      <c r="AI976" s="607"/>
      <c r="AJ976" s="607"/>
      <c r="AK976" s="166">
        <f t="shared" si="718"/>
        <v>0</v>
      </c>
      <c r="AL976" s="80"/>
      <c r="AM976" s="186"/>
      <c r="AN976" s="725"/>
      <c r="AO976" s="15"/>
      <c r="AP976" s="25"/>
      <c r="AQ976" s="683"/>
      <c r="AT976" s="1"/>
    </row>
    <row r="977" spans="1:46" s="44" customFormat="1" ht="18" customHeight="1">
      <c r="A977" s="1">
        <v>2</v>
      </c>
      <c r="B977" s="337" t="str">
        <f t="shared" ref="B977:B978" si="721">B976</f>
        <v>区東北部</v>
      </c>
      <c r="C977" s="437" t="str">
        <f t="shared" ref="C977:C978" si="722">C976</f>
        <v>足立区</v>
      </c>
      <c r="D977" s="297"/>
      <c r="E977" s="573"/>
      <c r="F977" s="361" t="s">
        <v>616</v>
      </c>
      <c r="G977" s="690"/>
      <c r="H977" s="109"/>
      <c r="I977" s="82"/>
      <c r="J977" s="82"/>
      <c r="K977" s="82"/>
      <c r="L977" s="82"/>
      <c r="M977" s="82"/>
      <c r="N977" s="82"/>
      <c r="O977" s="82"/>
      <c r="P977" s="82"/>
      <c r="Q977" s="82"/>
      <c r="R977" s="82"/>
      <c r="S977" s="82"/>
      <c r="T977" s="82"/>
      <c r="U977" s="82"/>
      <c r="V977" s="102"/>
      <c r="W977" s="146">
        <f>SUM(X977:AB977)</f>
        <v>62</v>
      </c>
      <c r="X977" s="145">
        <v>22</v>
      </c>
      <c r="Y977" s="145">
        <v>40</v>
      </c>
      <c r="Z977" s="69"/>
      <c r="AA977" s="69"/>
      <c r="AB977" s="207"/>
      <c r="AC977" s="324">
        <f t="shared" si="715"/>
        <v>0</v>
      </c>
      <c r="AD977" s="519"/>
      <c r="AE977" s="519"/>
      <c r="AF977" s="519"/>
      <c r="AG977" s="519"/>
      <c r="AH977" s="519"/>
      <c r="AI977" s="519"/>
      <c r="AJ977" s="601"/>
      <c r="AK977" s="160">
        <f t="shared" si="718"/>
        <v>0</v>
      </c>
      <c r="AL977" s="79" t="s">
        <v>3</v>
      </c>
      <c r="AM977" s="158" t="s">
        <v>3</v>
      </c>
      <c r="AN977" s="718"/>
      <c r="AO977" s="643"/>
      <c r="AP977" s="663"/>
      <c r="AQ977" s="683"/>
      <c r="AT977" s="1"/>
    </row>
    <row r="978" spans="1:46" s="44" customFormat="1" ht="18.600000000000001" customHeight="1" thickBot="1">
      <c r="A978" s="1">
        <v>3</v>
      </c>
      <c r="B978" s="337" t="str">
        <f t="shared" si="721"/>
        <v>区東北部</v>
      </c>
      <c r="C978" s="437" t="str">
        <f t="shared" si="722"/>
        <v>足立区</v>
      </c>
      <c r="D978" s="305"/>
      <c r="E978" s="632"/>
      <c r="F978" s="337" t="s">
        <v>616</v>
      </c>
      <c r="G978" s="689"/>
      <c r="H978" s="121"/>
      <c r="I978" s="71"/>
      <c r="J978" s="71"/>
      <c r="K978" s="71"/>
      <c r="L978" s="71"/>
      <c r="M978" s="71"/>
      <c r="N978" s="71"/>
      <c r="O978" s="71"/>
      <c r="P978" s="71"/>
      <c r="Q978" s="71"/>
      <c r="R978" s="71"/>
      <c r="S978" s="71"/>
      <c r="T978" s="71"/>
      <c r="U978" s="71"/>
      <c r="V978" s="123"/>
      <c r="W978" s="208"/>
      <c r="X978" s="75"/>
      <c r="Y978" s="75"/>
      <c r="Z978" s="76"/>
      <c r="AA978" s="76"/>
      <c r="AB978" s="209"/>
      <c r="AC978" s="325">
        <f t="shared" si="715"/>
        <v>0</v>
      </c>
      <c r="AD978" s="520"/>
      <c r="AE978" s="520" t="s">
        <v>3</v>
      </c>
      <c r="AF978" s="520" t="s">
        <v>3</v>
      </c>
      <c r="AG978" s="520" t="s">
        <v>3</v>
      </c>
      <c r="AH978" s="520" t="s">
        <v>3</v>
      </c>
      <c r="AI978" s="520" t="s">
        <v>3</v>
      </c>
      <c r="AJ978" s="520" t="s">
        <v>3</v>
      </c>
      <c r="AK978" s="161">
        <f t="shared" si="718"/>
        <v>0</v>
      </c>
      <c r="AL978" s="81"/>
      <c r="AM978" s="187"/>
      <c r="AN978" s="719"/>
      <c r="AO978" s="643"/>
      <c r="AP978" s="663"/>
      <c r="AQ978" s="683"/>
      <c r="AT978" s="1"/>
    </row>
    <row r="979" spans="1:46" s="44" customFormat="1" ht="18" customHeight="1">
      <c r="A979" s="1">
        <v>1</v>
      </c>
      <c r="B979" s="309" t="s">
        <v>257</v>
      </c>
      <c r="C979" s="310" t="s">
        <v>271</v>
      </c>
      <c r="D979" s="567"/>
      <c r="E979" s="567" t="s">
        <v>915</v>
      </c>
      <c r="F979" s="445" t="s">
        <v>309</v>
      </c>
      <c r="G979" s="691">
        <v>11301484</v>
      </c>
      <c r="H979" s="221"/>
      <c r="I979" s="73"/>
      <c r="J979" s="73"/>
      <c r="K979" s="73"/>
      <c r="L979" s="73"/>
      <c r="M979" s="73"/>
      <c r="N979" s="73"/>
      <c r="O979" s="73"/>
      <c r="P979" s="73"/>
      <c r="Q979" s="73"/>
      <c r="R979" s="73"/>
      <c r="S979" s="73"/>
      <c r="T979" s="73"/>
      <c r="U979" s="73"/>
      <c r="V979" s="222"/>
      <c r="W979" s="193"/>
      <c r="X979" s="74"/>
      <c r="Y979" s="74"/>
      <c r="Z979" s="74"/>
      <c r="AA979" s="74"/>
      <c r="AB979" s="194"/>
      <c r="AC979" s="323">
        <f t="shared" si="715"/>
        <v>105</v>
      </c>
      <c r="AD979" s="64"/>
      <c r="AE979" s="64">
        <v>52</v>
      </c>
      <c r="AF979" s="64"/>
      <c r="AG979" s="64">
        <v>53</v>
      </c>
      <c r="AH979" s="64"/>
      <c r="AI979" s="80"/>
      <c r="AJ979" s="80"/>
      <c r="AK979" s="166">
        <f t="shared" si="718"/>
        <v>0</v>
      </c>
      <c r="AL979" s="80"/>
      <c r="AM979" s="186"/>
      <c r="AN979" s="725"/>
      <c r="AO979" s="15"/>
      <c r="AP979" s="25"/>
      <c r="AQ979" s="683"/>
      <c r="AT979" s="1"/>
    </row>
    <row r="980" spans="1:46" s="44" customFormat="1" ht="18.600000000000001" customHeight="1">
      <c r="A980" s="1">
        <v>2</v>
      </c>
      <c r="B980" s="337" t="str">
        <f t="shared" ref="B980:B981" si="723">B979</f>
        <v>区東北部</v>
      </c>
      <c r="C980" s="437" t="str">
        <f t="shared" ref="C980:C981" si="724">C979</f>
        <v>足立区</v>
      </c>
      <c r="D980" s="297"/>
      <c r="E980" s="573"/>
      <c r="F980" s="361" t="s">
        <v>309</v>
      </c>
      <c r="G980" s="690"/>
      <c r="H980" s="109"/>
      <c r="I980" s="82"/>
      <c r="J980" s="82"/>
      <c r="K980" s="82"/>
      <c r="L980" s="82"/>
      <c r="M980" s="82" t="s">
        <v>629</v>
      </c>
      <c r="N980" s="82"/>
      <c r="O980" s="82"/>
      <c r="P980" s="82"/>
      <c r="Q980" s="82"/>
      <c r="R980" s="82"/>
      <c r="S980" s="82"/>
      <c r="T980" s="82"/>
      <c r="U980" s="82" t="s">
        <v>629</v>
      </c>
      <c r="V980" s="102"/>
      <c r="W980" s="146">
        <f>SUM(X980:AB980)</f>
        <v>105</v>
      </c>
      <c r="X980" s="145">
        <v>52</v>
      </c>
      <c r="Y980" s="145">
        <v>53</v>
      </c>
      <c r="Z980" s="69"/>
      <c r="AA980" s="69"/>
      <c r="AB980" s="207"/>
      <c r="AC980" s="324">
        <f t="shared" si="715"/>
        <v>105</v>
      </c>
      <c r="AD980" s="519"/>
      <c r="AE980" s="519">
        <v>52</v>
      </c>
      <c r="AF980" s="519"/>
      <c r="AG980" s="519">
        <v>53</v>
      </c>
      <c r="AH980" s="519"/>
      <c r="AI980" s="519"/>
      <c r="AJ980" s="601"/>
      <c r="AK980" s="160">
        <f t="shared" si="718"/>
        <v>0</v>
      </c>
      <c r="AL980" s="79" t="s">
        <v>3</v>
      </c>
      <c r="AM980" s="158" t="s">
        <v>3</v>
      </c>
      <c r="AN980" s="718"/>
      <c r="AO980" s="643"/>
      <c r="AP980" s="663"/>
      <c r="AQ980" s="683"/>
      <c r="AT980" s="1"/>
    </row>
    <row r="981" spans="1:46" s="44" customFormat="1" ht="18" customHeight="1" thickBot="1">
      <c r="A981" s="1">
        <v>3</v>
      </c>
      <c r="B981" s="337" t="str">
        <f t="shared" si="723"/>
        <v>区東北部</v>
      </c>
      <c r="C981" s="437" t="str">
        <f t="shared" si="724"/>
        <v>足立区</v>
      </c>
      <c r="D981" s="305"/>
      <c r="E981" s="632"/>
      <c r="F981" s="337" t="s">
        <v>309</v>
      </c>
      <c r="G981" s="689"/>
      <c r="H981" s="121"/>
      <c r="I981" s="71"/>
      <c r="J981" s="71"/>
      <c r="K981" s="71"/>
      <c r="L981" s="71"/>
      <c r="M981" s="37" t="s">
        <v>629</v>
      </c>
      <c r="N981" s="37"/>
      <c r="O981" s="37"/>
      <c r="P981" s="37"/>
      <c r="Q981" s="37"/>
      <c r="R981" s="37"/>
      <c r="S981" s="37"/>
      <c r="T981" s="37"/>
      <c r="U981" s="37" t="s">
        <v>629</v>
      </c>
      <c r="V981" s="123"/>
      <c r="W981" s="208"/>
      <c r="X981" s="75"/>
      <c r="Y981" s="75"/>
      <c r="Z981" s="76"/>
      <c r="AA981" s="76"/>
      <c r="AB981" s="209"/>
      <c r="AC981" s="325">
        <f t="shared" si="715"/>
        <v>105</v>
      </c>
      <c r="AD981" s="520"/>
      <c r="AE981" s="520">
        <v>52</v>
      </c>
      <c r="AF981" s="520" t="s">
        <v>3</v>
      </c>
      <c r="AG981" s="520">
        <v>53</v>
      </c>
      <c r="AH981" s="520" t="s">
        <v>3</v>
      </c>
      <c r="AI981" s="520" t="s">
        <v>3</v>
      </c>
      <c r="AJ981" s="520" t="s">
        <v>3</v>
      </c>
      <c r="AK981" s="161">
        <f t="shared" si="718"/>
        <v>0</v>
      </c>
      <c r="AL981" s="81"/>
      <c r="AM981" s="187"/>
      <c r="AN981" s="719"/>
      <c r="AO981" s="643"/>
      <c r="AP981" s="663"/>
      <c r="AQ981" s="683"/>
      <c r="AT981" s="1"/>
    </row>
    <row r="982" spans="1:46" s="44" customFormat="1" ht="18.600000000000001" customHeight="1">
      <c r="A982" s="1">
        <v>1</v>
      </c>
      <c r="B982" s="309" t="s">
        <v>257</v>
      </c>
      <c r="C982" s="310" t="s">
        <v>271</v>
      </c>
      <c r="D982" s="567"/>
      <c r="E982" s="567" t="s">
        <v>788</v>
      </c>
      <c r="F982" s="445" t="s">
        <v>310</v>
      </c>
      <c r="G982" s="691">
        <v>11301485</v>
      </c>
      <c r="H982" s="221"/>
      <c r="I982" s="73"/>
      <c r="J982" s="73"/>
      <c r="K982" s="73"/>
      <c r="L982" s="73"/>
      <c r="M982" s="73"/>
      <c r="N982" s="73"/>
      <c r="O982" s="73"/>
      <c r="P982" s="73"/>
      <c r="Q982" s="73"/>
      <c r="R982" s="73"/>
      <c r="S982" s="73"/>
      <c r="T982" s="73"/>
      <c r="U982" s="73"/>
      <c r="V982" s="222"/>
      <c r="W982" s="193"/>
      <c r="X982" s="74"/>
      <c r="Y982" s="74"/>
      <c r="Z982" s="74"/>
      <c r="AA982" s="74"/>
      <c r="AB982" s="194"/>
      <c r="AC982" s="323">
        <f t="shared" si="715"/>
        <v>59</v>
      </c>
      <c r="AD982" s="64"/>
      <c r="AE982" s="64"/>
      <c r="AF982" s="64"/>
      <c r="AG982" s="64">
        <v>59</v>
      </c>
      <c r="AH982" s="64"/>
      <c r="AI982" s="80"/>
      <c r="AJ982" s="80"/>
      <c r="AK982" s="166">
        <f t="shared" si="718"/>
        <v>0</v>
      </c>
      <c r="AL982" s="80"/>
      <c r="AM982" s="186"/>
      <c r="AN982" s="725"/>
      <c r="AO982" s="15"/>
      <c r="AP982" s="25"/>
      <c r="AQ982" s="683"/>
      <c r="AT982" s="1"/>
    </row>
    <row r="983" spans="1:46" s="44" customFormat="1" ht="18" customHeight="1">
      <c r="A983" s="1">
        <v>2</v>
      </c>
      <c r="B983" s="337" t="str">
        <f t="shared" ref="B983:B984" si="725">B982</f>
        <v>区東北部</v>
      </c>
      <c r="C983" s="437" t="str">
        <f t="shared" ref="C983:C984" si="726">C982</f>
        <v>足立区</v>
      </c>
      <c r="D983" s="297"/>
      <c r="E983" s="573"/>
      <c r="F983" s="361" t="s">
        <v>310</v>
      </c>
      <c r="G983" s="690"/>
      <c r="H983" s="109"/>
      <c r="I983" s="82"/>
      <c r="J983" s="82"/>
      <c r="K983" s="82"/>
      <c r="L983" s="82"/>
      <c r="M983" s="82"/>
      <c r="N983" s="82"/>
      <c r="O983" s="82"/>
      <c r="P983" s="82"/>
      <c r="Q983" s="82"/>
      <c r="R983" s="82"/>
      <c r="S983" s="82"/>
      <c r="T983" s="82"/>
      <c r="U983" s="82"/>
      <c r="V983" s="102"/>
      <c r="W983" s="146">
        <f>SUM(X983:AB983)</f>
        <v>60</v>
      </c>
      <c r="X983" s="145">
        <v>60</v>
      </c>
      <c r="Y983" s="145"/>
      <c r="Z983" s="69"/>
      <c r="AA983" s="69"/>
      <c r="AB983" s="207"/>
      <c r="AC983" s="324">
        <f t="shared" si="715"/>
        <v>60</v>
      </c>
      <c r="AD983" s="519"/>
      <c r="AE983" s="519"/>
      <c r="AF983" s="519"/>
      <c r="AG983" s="519">
        <v>60</v>
      </c>
      <c r="AH983" s="519"/>
      <c r="AI983" s="519"/>
      <c r="AJ983" s="601"/>
      <c r="AK983" s="160">
        <f t="shared" si="718"/>
        <v>0</v>
      </c>
      <c r="AL983" s="79" t="s">
        <v>3</v>
      </c>
      <c r="AM983" s="158" t="s">
        <v>3</v>
      </c>
      <c r="AN983" s="718"/>
      <c r="AO983" s="643"/>
      <c r="AP983" s="663"/>
      <c r="AQ983" s="683"/>
      <c r="AT983" s="1"/>
    </row>
    <row r="984" spans="1:46" s="44" customFormat="1" ht="18.600000000000001" customHeight="1" thickBot="1">
      <c r="A984" s="1">
        <v>3</v>
      </c>
      <c r="B984" s="337" t="str">
        <f t="shared" si="725"/>
        <v>区東北部</v>
      </c>
      <c r="C984" s="437" t="str">
        <f t="shared" si="726"/>
        <v>足立区</v>
      </c>
      <c r="D984" s="305"/>
      <c r="E984" s="632"/>
      <c r="F984" s="337" t="s">
        <v>310</v>
      </c>
      <c r="G984" s="689"/>
      <c r="H984" s="121"/>
      <c r="I984" s="71"/>
      <c r="J984" s="71"/>
      <c r="K984" s="71"/>
      <c r="L984" s="71"/>
      <c r="M984" s="71"/>
      <c r="N984" s="71"/>
      <c r="O984" s="71"/>
      <c r="P984" s="71"/>
      <c r="Q984" s="71"/>
      <c r="R984" s="71"/>
      <c r="S984" s="71"/>
      <c r="T984" s="71"/>
      <c r="U984" s="71"/>
      <c r="V984" s="123"/>
      <c r="W984" s="208"/>
      <c r="X984" s="75"/>
      <c r="Y984" s="75"/>
      <c r="Z984" s="76"/>
      <c r="AA984" s="76"/>
      <c r="AB984" s="209"/>
      <c r="AC984" s="325">
        <f t="shared" si="715"/>
        <v>60</v>
      </c>
      <c r="AD984" s="520"/>
      <c r="AE984" s="520" t="s">
        <v>3</v>
      </c>
      <c r="AF984" s="520" t="s">
        <v>3</v>
      </c>
      <c r="AG984" s="520">
        <v>60</v>
      </c>
      <c r="AH984" s="520" t="s">
        <v>3</v>
      </c>
      <c r="AI984" s="520" t="s">
        <v>3</v>
      </c>
      <c r="AJ984" s="520" t="s">
        <v>3</v>
      </c>
      <c r="AK984" s="161">
        <f t="shared" si="718"/>
        <v>0</v>
      </c>
      <c r="AL984" s="81"/>
      <c r="AM984" s="187"/>
      <c r="AN984" s="719"/>
      <c r="AO984" s="643"/>
      <c r="AP984" s="663"/>
      <c r="AQ984" s="683"/>
      <c r="AT984" s="1"/>
    </row>
    <row r="985" spans="1:46" s="44" customFormat="1" ht="18" customHeight="1">
      <c r="A985" s="1">
        <v>1</v>
      </c>
      <c r="B985" s="309" t="s">
        <v>257</v>
      </c>
      <c r="C985" s="310" t="s">
        <v>271</v>
      </c>
      <c r="D985" s="567"/>
      <c r="E985" s="567" t="s">
        <v>950</v>
      </c>
      <c r="F985" s="445" t="s">
        <v>311</v>
      </c>
      <c r="G985" s="691">
        <v>11301486</v>
      </c>
      <c r="H985" s="221"/>
      <c r="I985" s="73"/>
      <c r="J985" s="73"/>
      <c r="K985" s="73"/>
      <c r="L985" s="73"/>
      <c r="M985" s="73"/>
      <c r="N985" s="73"/>
      <c r="O985" s="73"/>
      <c r="P985" s="73"/>
      <c r="Q985" s="73"/>
      <c r="R985" s="73"/>
      <c r="S985" s="73"/>
      <c r="T985" s="73"/>
      <c r="U985" s="73"/>
      <c r="V985" s="222"/>
      <c r="W985" s="193"/>
      <c r="X985" s="74"/>
      <c r="Y985" s="74"/>
      <c r="Z985" s="74"/>
      <c r="AA985" s="74"/>
      <c r="AB985" s="194"/>
      <c r="AC985" s="323">
        <f t="shared" si="715"/>
        <v>48</v>
      </c>
      <c r="AD985" s="64"/>
      <c r="AE985" s="64"/>
      <c r="AF985" s="64"/>
      <c r="AG985" s="64">
        <v>48</v>
      </c>
      <c r="AH985" s="64"/>
      <c r="AI985" s="80"/>
      <c r="AJ985" s="80"/>
      <c r="AK985" s="166">
        <f t="shared" si="718"/>
        <v>0</v>
      </c>
      <c r="AL985" s="80"/>
      <c r="AM985" s="186"/>
      <c r="AN985" s="725"/>
      <c r="AO985" s="15"/>
      <c r="AP985" s="25"/>
      <c r="AQ985" s="683"/>
      <c r="AT985" s="1"/>
    </row>
    <row r="986" spans="1:46" s="44" customFormat="1" ht="18.600000000000001" customHeight="1">
      <c r="A986" s="1">
        <v>2</v>
      </c>
      <c r="B986" s="337" t="str">
        <f t="shared" ref="B986:B987" si="727">B985</f>
        <v>区東北部</v>
      </c>
      <c r="C986" s="437" t="str">
        <f t="shared" ref="C986:C987" si="728">C985</f>
        <v>足立区</v>
      </c>
      <c r="D986" s="297"/>
      <c r="E986" s="573"/>
      <c r="F986" s="361" t="s">
        <v>311</v>
      </c>
      <c r="G986" s="690"/>
      <c r="H986" s="109"/>
      <c r="I986" s="82"/>
      <c r="J986" s="82"/>
      <c r="K986" s="82"/>
      <c r="L986" s="82"/>
      <c r="M986" s="82"/>
      <c r="N986" s="82"/>
      <c r="O986" s="82"/>
      <c r="P986" s="82"/>
      <c r="Q986" s="82"/>
      <c r="R986" s="82"/>
      <c r="S986" s="82"/>
      <c r="T986" s="82"/>
      <c r="U986" s="82" t="s">
        <v>629</v>
      </c>
      <c r="V986" s="102"/>
      <c r="W986" s="146">
        <f>SUM(X986:AB986)</f>
        <v>48</v>
      </c>
      <c r="X986" s="145">
        <v>48</v>
      </c>
      <c r="Y986" s="145"/>
      <c r="Z986" s="69"/>
      <c r="AA986" s="69"/>
      <c r="AB986" s="207"/>
      <c r="AC986" s="324">
        <f t="shared" si="715"/>
        <v>48</v>
      </c>
      <c r="AD986" s="519"/>
      <c r="AE986" s="519"/>
      <c r="AF986" s="519"/>
      <c r="AG986" s="519">
        <v>48</v>
      </c>
      <c r="AH986" s="519"/>
      <c r="AI986" s="519"/>
      <c r="AJ986" s="601"/>
      <c r="AK986" s="160">
        <f t="shared" si="718"/>
        <v>0</v>
      </c>
      <c r="AL986" s="79" t="s">
        <v>3</v>
      </c>
      <c r="AM986" s="158" t="s">
        <v>3</v>
      </c>
      <c r="AN986" s="718"/>
      <c r="AO986" s="643"/>
      <c r="AP986" s="663"/>
      <c r="AQ986" s="683"/>
      <c r="AT986" s="1"/>
    </row>
    <row r="987" spans="1:46" s="44" customFormat="1" ht="18" customHeight="1" thickBot="1">
      <c r="A987" s="1">
        <v>3</v>
      </c>
      <c r="B987" s="337" t="str">
        <f t="shared" si="727"/>
        <v>区東北部</v>
      </c>
      <c r="C987" s="437" t="str">
        <f t="shared" si="728"/>
        <v>足立区</v>
      </c>
      <c r="D987" s="305"/>
      <c r="E987" s="632"/>
      <c r="F987" s="337" t="s">
        <v>311</v>
      </c>
      <c r="G987" s="689"/>
      <c r="H987" s="121"/>
      <c r="I987" s="71"/>
      <c r="J987" s="71"/>
      <c r="K987" s="71"/>
      <c r="L987" s="71"/>
      <c r="M987" s="71"/>
      <c r="N987" s="71"/>
      <c r="O987" s="71"/>
      <c r="P987" s="71"/>
      <c r="Q987" s="71"/>
      <c r="R987" s="71"/>
      <c r="S987" s="71"/>
      <c r="T987" s="71"/>
      <c r="U987" s="37" t="s">
        <v>629</v>
      </c>
      <c r="V987" s="123"/>
      <c r="W987" s="208"/>
      <c r="X987" s="75"/>
      <c r="Y987" s="75"/>
      <c r="Z987" s="76"/>
      <c r="AA987" s="76"/>
      <c r="AB987" s="209"/>
      <c r="AC987" s="325">
        <f t="shared" si="715"/>
        <v>48</v>
      </c>
      <c r="AD987" s="520"/>
      <c r="AE987" s="520" t="s">
        <v>3</v>
      </c>
      <c r="AF987" s="520" t="s">
        <v>3</v>
      </c>
      <c r="AG987" s="520">
        <v>48</v>
      </c>
      <c r="AH987" s="520" t="s">
        <v>3</v>
      </c>
      <c r="AI987" s="520" t="s">
        <v>3</v>
      </c>
      <c r="AJ987" s="520" t="s">
        <v>3</v>
      </c>
      <c r="AK987" s="161">
        <f t="shared" si="718"/>
        <v>0</v>
      </c>
      <c r="AL987" s="81"/>
      <c r="AM987" s="187"/>
      <c r="AN987" s="719"/>
      <c r="AO987" s="643"/>
      <c r="AP987" s="663"/>
      <c r="AQ987" s="683"/>
      <c r="AT987" s="1"/>
    </row>
    <row r="988" spans="1:46" s="44" customFormat="1" ht="18.600000000000001" customHeight="1">
      <c r="A988" s="1">
        <v>1</v>
      </c>
      <c r="B988" s="309" t="s">
        <v>257</v>
      </c>
      <c r="C988" s="310" t="s">
        <v>271</v>
      </c>
      <c r="D988" s="567"/>
      <c r="E988" s="567" t="s">
        <v>914</v>
      </c>
      <c r="F988" s="445" t="s">
        <v>312</v>
      </c>
      <c r="G988" s="691">
        <v>11301487</v>
      </c>
      <c r="H988" s="221"/>
      <c r="I988" s="73"/>
      <c r="J988" s="73"/>
      <c r="K988" s="73"/>
      <c r="L988" s="73"/>
      <c r="M988" s="73"/>
      <c r="N988" s="73"/>
      <c r="O988" s="73"/>
      <c r="P988" s="73"/>
      <c r="Q988" s="73"/>
      <c r="R988" s="73"/>
      <c r="S988" s="73"/>
      <c r="T988" s="73"/>
      <c r="U988" s="73"/>
      <c r="V988" s="222"/>
      <c r="W988" s="193"/>
      <c r="X988" s="74"/>
      <c r="Y988" s="74"/>
      <c r="Z988" s="74"/>
      <c r="AA988" s="74"/>
      <c r="AB988" s="194"/>
      <c r="AC988" s="323">
        <f t="shared" si="715"/>
        <v>57</v>
      </c>
      <c r="AD988" s="64"/>
      <c r="AE988" s="64"/>
      <c r="AF988" s="64">
        <v>57</v>
      </c>
      <c r="AG988" s="64"/>
      <c r="AH988" s="64"/>
      <c r="AI988" s="80"/>
      <c r="AJ988" s="80"/>
      <c r="AK988" s="166">
        <f t="shared" si="718"/>
        <v>0</v>
      </c>
      <c r="AL988" s="80"/>
      <c r="AM988" s="186"/>
      <c r="AN988" s="725"/>
      <c r="AO988" s="15"/>
      <c r="AP988" s="25"/>
      <c r="AQ988" s="683">
        <v>2</v>
      </c>
      <c r="AT988" s="1"/>
    </row>
    <row r="989" spans="1:46" s="44" customFormat="1" ht="18" customHeight="1">
      <c r="A989" s="1">
        <v>2</v>
      </c>
      <c r="B989" s="337" t="str">
        <f t="shared" ref="B989:B990" si="729">B988</f>
        <v>区東北部</v>
      </c>
      <c r="C989" s="437" t="str">
        <f t="shared" ref="C989:C990" si="730">C988</f>
        <v>足立区</v>
      </c>
      <c r="D989" s="297"/>
      <c r="E989" s="573"/>
      <c r="F989" s="361" t="s">
        <v>312</v>
      </c>
      <c r="G989" s="690"/>
      <c r="H989" s="109"/>
      <c r="I989" s="82"/>
      <c r="J989" s="82"/>
      <c r="K989" s="82"/>
      <c r="L989" s="82"/>
      <c r="M989" s="82" t="s">
        <v>629</v>
      </c>
      <c r="N989" s="82"/>
      <c r="O989" s="82"/>
      <c r="P989" s="82"/>
      <c r="Q989" s="82"/>
      <c r="R989" s="82"/>
      <c r="S989" s="82"/>
      <c r="T989" s="82"/>
      <c r="U989" s="82"/>
      <c r="V989" s="102"/>
      <c r="W989" s="146">
        <f>SUM(X989:AB989)</f>
        <v>57</v>
      </c>
      <c r="X989" s="145">
        <v>57</v>
      </c>
      <c r="Y989" s="145"/>
      <c r="Z989" s="69"/>
      <c r="AA989" s="69"/>
      <c r="AB989" s="207"/>
      <c r="AC989" s="324">
        <f t="shared" si="715"/>
        <v>57</v>
      </c>
      <c r="AD989" s="519"/>
      <c r="AE989" s="519"/>
      <c r="AF989" s="519">
        <v>57</v>
      </c>
      <c r="AG989" s="519"/>
      <c r="AH989" s="519"/>
      <c r="AI989" s="519"/>
      <c r="AJ989" s="601"/>
      <c r="AK989" s="160">
        <f t="shared" si="718"/>
        <v>24</v>
      </c>
      <c r="AL989" s="79">
        <v>19</v>
      </c>
      <c r="AM989" s="158">
        <v>5</v>
      </c>
      <c r="AN989" s="718"/>
      <c r="AO989" s="643"/>
      <c r="AP989" s="663"/>
      <c r="AQ989" s="683"/>
      <c r="AT989" s="1"/>
    </row>
    <row r="990" spans="1:46" s="44" customFormat="1" ht="18.600000000000001" customHeight="1" thickBot="1">
      <c r="A990" s="1">
        <v>3</v>
      </c>
      <c r="B990" s="337" t="str">
        <f t="shared" si="729"/>
        <v>区東北部</v>
      </c>
      <c r="C990" s="437" t="str">
        <f t="shared" si="730"/>
        <v>足立区</v>
      </c>
      <c r="D990" s="305"/>
      <c r="E990" s="632"/>
      <c r="F990" s="337" t="s">
        <v>312</v>
      </c>
      <c r="G990" s="689"/>
      <c r="H990" s="121"/>
      <c r="I990" s="71"/>
      <c r="J990" s="71"/>
      <c r="K990" s="71"/>
      <c r="L990" s="71"/>
      <c r="M990" s="37" t="s">
        <v>629</v>
      </c>
      <c r="N990" s="71"/>
      <c r="O990" s="71"/>
      <c r="P990" s="71"/>
      <c r="Q990" s="71"/>
      <c r="R990" s="71"/>
      <c r="S990" s="71"/>
      <c r="T990" s="71"/>
      <c r="U990" s="71"/>
      <c r="V990" s="123"/>
      <c r="W990" s="208"/>
      <c r="X990" s="75"/>
      <c r="Y990" s="75"/>
      <c r="Z990" s="76"/>
      <c r="AA990" s="76"/>
      <c r="AB990" s="209"/>
      <c r="AC990" s="325">
        <f t="shared" si="715"/>
        <v>76</v>
      </c>
      <c r="AD990" s="520"/>
      <c r="AE990" s="520" t="s">
        <v>3</v>
      </c>
      <c r="AF990" s="520">
        <v>76</v>
      </c>
      <c r="AG990" s="520" t="s">
        <v>3</v>
      </c>
      <c r="AH990" s="520" t="s">
        <v>3</v>
      </c>
      <c r="AI990" s="520" t="s">
        <v>3</v>
      </c>
      <c r="AJ990" s="520" t="s">
        <v>3</v>
      </c>
      <c r="AK990" s="161">
        <f t="shared" si="718"/>
        <v>0</v>
      </c>
      <c r="AL990" s="81"/>
      <c r="AM990" s="187"/>
      <c r="AN990" s="719"/>
      <c r="AO990" s="643"/>
      <c r="AP990" s="663"/>
      <c r="AQ990" s="683"/>
      <c r="AT990" s="1"/>
    </row>
    <row r="991" spans="1:46" s="44" customFormat="1" ht="18" customHeight="1">
      <c r="A991" s="1">
        <v>1</v>
      </c>
      <c r="B991" s="309" t="s">
        <v>257</v>
      </c>
      <c r="C991" s="310" t="s">
        <v>271</v>
      </c>
      <c r="D991" s="567"/>
      <c r="E991" s="567" t="s">
        <v>951</v>
      </c>
      <c r="F991" s="445" t="s">
        <v>313</v>
      </c>
      <c r="G991" s="691">
        <v>11301488</v>
      </c>
      <c r="H991" s="221"/>
      <c r="I991" s="73"/>
      <c r="J991" s="73"/>
      <c r="K991" s="73"/>
      <c r="L991" s="73"/>
      <c r="M991" s="73"/>
      <c r="N991" s="73"/>
      <c r="O991" s="73"/>
      <c r="P991" s="73"/>
      <c r="Q991" s="73"/>
      <c r="R991" s="73"/>
      <c r="S991" s="73"/>
      <c r="T991" s="73"/>
      <c r="U991" s="73"/>
      <c r="V991" s="222"/>
      <c r="W991" s="193"/>
      <c r="X991" s="74"/>
      <c r="Y991" s="74"/>
      <c r="Z991" s="74"/>
      <c r="AA991" s="74"/>
      <c r="AB991" s="194"/>
      <c r="AC991" s="323">
        <f t="shared" si="715"/>
        <v>120</v>
      </c>
      <c r="AD991" s="64"/>
      <c r="AE991" s="64">
        <v>78</v>
      </c>
      <c r="AF991" s="64">
        <v>42</v>
      </c>
      <c r="AG991" s="64"/>
      <c r="AH991" s="64"/>
      <c r="AI991" s="80"/>
      <c r="AJ991" s="80"/>
      <c r="AK991" s="166">
        <f t="shared" si="718"/>
        <v>0</v>
      </c>
      <c r="AL991" s="80"/>
      <c r="AM991" s="186"/>
      <c r="AN991" s="725"/>
      <c r="AO991" s="15"/>
      <c r="AP991" s="25"/>
      <c r="AQ991" s="683"/>
      <c r="AT991" s="1"/>
    </row>
    <row r="992" spans="1:46" s="44" customFormat="1" ht="18.600000000000001" customHeight="1">
      <c r="A992" s="1">
        <v>2</v>
      </c>
      <c r="B992" s="337" t="str">
        <f t="shared" ref="B992:B993" si="731">B991</f>
        <v>区東北部</v>
      </c>
      <c r="C992" s="437" t="str">
        <f t="shared" ref="C992:C993" si="732">C991</f>
        <v>足立区</v>
      </c>
      <c r="D992" s="297"/>
      <c r="E992" s="573"/>
      <c r="F992" s="361" t="s">
        <v>313</v>
      </c>
      <c r="G992" s="690"/>
      <c r="H992" s="109"/>
      <c r="I992" s="82"/>
      <c r="J992" s="82"/>
      <c r="K992" s="82"/>
      <c r="L992" s="82" t="s">
        <v>629</v>
      </c>
      <c r="M992" s="82" t="s">
        <v>629</v>
      </c>
      <c r="N992" s="82"/>
      <c r="O992" s="82"/>
      <c r="P992" s="82"/>
      <c r="Q992" s="82"/>
      <c r="R992" s="82"/>
      <c r="S992" s="82" t="s">
        <v>652</v>
      </c>
      <c r="T992" s="82"/>
      <c r="U992" s="82" t="s">
        <v>629</v>
      </c>
      <c r="V992" s="102"/>
      <c r="W992" s="146">
        <f>SUM(X992:AB992)</f>
        <v>120</v>
      </c>
      <c r="X992" s="145">
        <v>120</v>
      </c>
      <c r="Y992" s="145"/>
      <c r="Z992" s="69"/>
      <c r="AA992" s="69"/>
      <c r="AB992" s="207"/>
      <c r="AC992" s="324">
        <f t="shared" si="715"/>
        <v>120</v>
      </c>
      <c r="AD992" s="519"/>
      <c r="AE992" s="519">
        <v>78</v>
      </c>
      <c r="AF992" s="519">
        <v>42</v>
      </c>
      <c r="AG992" s="519"/>
      <c r="AH992" s="519"/>
      <c r="AI992" s="519"/>
      <c r="AJ992" s="601"/>
      <c r="AK992" s="160">
        <f t="shared" si="718"/>
        <v>0</v>
      </c>
      <c r="AL992" s="79" t="s">
        <v>3</v>
      </c>
      <c r="AM992" s="158" t="s">
        <v>3</v>
      </c>
      <c r="AN992" s="718"/>
      <c r="AO992" s="643"/>
      <c r="AP992" s="663"/>
      <c r="AQ992" s="683"/>
      <c r="AT992" s="1"/>
    </row>
    <row r="993" spans="1:46" s="44" customFormat="1" ht="18" customHeight="1" thickBot="1">
      <c r="A993" s="1">
        <v>3</v>
      </c>
      <c r="B993" s="337" t="str">
        <f t="shared" si="731"/>
        <v>区東北部</v>
      </c>
      <c r="C993" s="437" t="str">
        <f t="shared" si="732"/>
        <v>足立区</v>
      </c>
      <c r="D993" s="305"/>
      <c r="E993" s="632"/>
      <c r="F993" s="337" t="s">
        <v>313</v>
      </c>
      <c r="G993" s="689"/>
      <c r="H993" s="121"/>
      <c r="I993" s="71"/>
      <c r="J993" s="71"/>
      <c r="K993" s="71"/>
      <c r="L993" s="37" t="s">
        <v>629</v>
      </c>
      <c r="M993" s="37" t="s">
        <v>629</v>
      </c>
      <c r="N993" s="37"/>
      <c r="O993" s="37"/>
      <c r="P993" s="37"/>
      <c r="Q993" s="37"/>
      <c r="R993" s="37"/>
      <c r="S993" s="37" t="s">
        <v>652</v>
      </c>
      <c r="T993" s="37"/>
      <c r="U993" s="37" t="s">
        <v>629</v>
      </c>
      <c r="V993" s="123"/>
      <c r="W993" s="208"/>
      <c r="X993" s="75"/>
      <c r="Y993" s="75"/>
      <c r="Z993" s="76"/>
      <c r="AA993" s="76"/>
      <c r="AB993" s="209"/>
      <c r="AC993" s="325">
        <f t="shared" si="715"/>
        <v>120</v>
      </c>
      <c r="AD993" s="520"/>
      <c r="AE993" s="520">
        <v>78</v>
      </c>
      <c r="AF993" s="520">
        <v>42</v>
      </c>
      <c r="AG993" s="520" t="s">
        <v>3</v>
      </c>
      <c r="AH993" s="520" t="s">
        <v>3</v>
      </c>
      <c r="AI993" s="520" t="s">
        <v>3</v>
      </c>
      <c r="AJ993" s="520" t="s">
        <v>3</v>
      </c>
      <c r="AK993" s="161">
        <f t="shared" si="718"/>
        <v>0</v>
      </c>
      <c r="AL993" s="81"/>
      <c r="AM993" s="187"/>
      <c r="AN993" s="719"/>
      <c r="AO993" s="643"/>
      <c r="AP993" s="663"/>
      <c r="AQ993" s="683"/>
      <c r="AT993" s="1"/>
    </row>
    <row r="994" spans="1:46" s="44" customFormat="1" ht="18.600000000000001" customHeight="1">
      <c r="A994" s="1">
        <v>1</v>
      </c>
      <c r="B994" s="309" t="s">
        <v>257</v>
      </c>
      <c r="C994" s="310" t="s">
        <v>271</v>
      </c>
      <c r="D994" s="567"/>
      <c r="E994" s="567" t="s">
        <v>914</v>
      </c>
      <c r="F994" s="445" t="s">
        <v>314</v>
      </c>
      <c r="G994" s="691">
        <v>11301489</v>
      </c>
      <c r="H994" s="221"/>
      <c r="I994" s="73"/>
      <c r="J994" s="73"/>
      <c r="K994" s="73"/>
      <c r="L994" s="73"/>
      <c r="M994" s="73"/>
      <c r="N994" s="73"/>
      <c r="O994" s="73"/>
      <c r="P994" s="73"/>
      <c r="Q994" s="73"/>
      <c r="R994" s="73"/>
      <c r="S994" s="73"/>
      <c r="T994" s="73"/>
      <c r="U994" s="73"/>
      <c r="V994" s="222"/>
      <c r="W994" s="193"/>
      <c r="X994" s="74"/>
      <c r="Y994" s="74"/>
      <c r="Z994" s="74"/>
      <c r="AA994" s="74"/>
      <c r="AB994" s="194"/>
      <c r="AC994" s="323">
        <f t="shared" si="715"/>
        <v>66</v>
      </c>
      <c r="AD994" s="64"/>
      <c r="AE994" s="64">
        <v>36</v>
      </c>
      <c r="AF994" s="64"/>
      <c r="AG994" s="64">
        <v>30</v>
      </c>
      <c r="AH994" s="64"/>
      <c r="AI994" s="80"/>
      <c r="AJ994" s="80"/>
      <c r="AK994" s="166">
        <f t="shared" si="718"/>
        <v>0</v>
      </c>
      <c r="AL994" s="80"/>
      <c r="AM994" s="186"/>
      <c r="AN994" s="725"/>
      <c r="AO994" s="15"/>
      <c r="AP994" s="25"/>
      <c r="AQ994" s="683"/>
      <c r="AT994" s="1"/>
    </row>
    <row r="995" spans="1:46" s="44" customFormat="1" ht="18" customHeight="1">
      <c r="A995" s="1">
        <v>2</v>
      </c>
      <c r="B995" s="337" t="str">
        <f t="shared" ref="B995:B996" si="733">B994</f>
        <v>区東北部</v>
      </c>
      <c r="C995" s="437" t="str">
        <f t="shared" ref="C995:C996" si="734">C994</f>
        <v>足立区</v>
      </c>
      <c r="D995" s="297"/>
      <c r="E995" s="573"/>
      <c r="F995" s="361" t="s">
        <v>314</v>
      </c>
      <c r="G995" s="690"/>
      <c r="H995" s="109"/>
      <c r="I995" s="82"/>
      <c r="J995" s="82"/>
      <c r="K995" s="82"/>
      <c r="L995" s="82"/>
      <c r="M995" s="82"/>
      <c r="N995" s="82"/>
      <c r="O995" s="82"/>
      <c r="P995" s="82"/>
      <c r="Q995" s="82"/>
      <c r="R995" s="82"/>
      <c r="S995" s="82"/>
      <c r="T995" s="82"/>
      <c r="U995" s="82" t="s">
        <v>629</v>
      </c>
      <c r="V995" s="102"/>
      <c r="W995" s="146">
        <f>SUM(X995:AB995)</f>
        <v>66</v>
      </c>
      <c r="X995" s="145">
        <v>36</v>
      </c>
      <c r="Y995" s="145">
        <v>30</v>
      </c>
      <c r="Z995" s="69"/>
      <c r="AA995" s="69"/>
      <c r="AB995" s="207"/>
      <c r="AC995" s="324">
        <f t="shared" si="715"/>
        <v>66</v>
      </c>
      <c r="AD995" s="519"/>
      <c r="AE995" s="519">
        <v>36</v>
      </c>
      <c r="AF995" s="519"/>
      <c r="AG995" s="519">
        <v>30</v>
      </c>
      <c r="AH995" s="519"/>
      <c r="AI995" s="519"/>
      <c r="AJ995" s="601"/>
      <c r="AK995" s="160">
        <f t="shared" si="718"/>
        <v>0</v>
      </c>
      <c r="AL995" s="79" t="s">
        <v>3</v>
      </c>
      <c r="AM995" s="158" t="s">
        <v>3</v>
      </c>
      <c r="AN995" s="718"/>
      <c r="AO995" s="643"/>
      <c r="AP995" s="663"/>
      <c r="AQ995" s="683"/>
      <c r="AT995" s="1"/>
    </row>
    <row r="996" spans="1:46" s="44" customFormat="1" ht="18.600000000000001" customHeight="1" thickBot="1">
      <c r="A996" s="1">
        <v>3</v>
      </c>
      <c r="B996" s="337" t="str">
        <f t="shared" si="733"/>
        <v>区東北部</v>
      </c>
      <c r="C996" s="437" t="str">
        <f t="shared" si="734"/>
        <v>足立区</v>
      </c>
      <c r="D996" s="305"/>
      <c r="E996" s="632"/>
      <c r="F996" s="337" t="s">
        <v>314</v>
      </c>
      <c r="G996" s="689"/>
      <c r="H996" s="121"/>
      <c r="I996" s="71"/>
      <c r="J996" s="71"/>
      <c r="K996" s="71"/>
      <c r="L996" s="71"/>
      <c r="M996" s="71"/>
      <c r="N996" s="71"/>
      <c r="O996" s="71"/>
      <c r="P996" s="71"/>
      <c r="Q996" s="71"/>
      <c r="R996" s="71"/>
      <c r="S996" s="71"/>
      <c r="T996" s="71"/>
      <c r="U996" s="37" t="s">
        <v>629</v>
      </c>
      <c r="V996" s="123"/>
      <c r="W996" s="208"/>
      <c r="X996" s="75"/>
      <c r="Y996" s="75"/>
      <c r="Z996" s="76"/>
      <c r="AA996" s="76"/>
      <c r="AB996" s="209"/>
      <c r="AC996" s="325">
        <f t="shared" si="715"/>
        <v>66</v>
      </c>
      <c r="AD996" s="520"/>
      <c r="AE996" s="520">
        <v>36</v>
      </c>
      <c r="AF996" s="520" t="s">
        <v>3</v>
      </c>
      <c r="AG996" s="520">
        <v>30</v>
      </c>
      <c r="AH996" s="520" t="s">
        <v>3</v>
      </c>
      <c r="AI996" s="520" t="s">
        <v>3</v>
      </c>
      <c r="AJ996" s="520" t="s">
        <v>3</v>
      </c>
      <c r="AK996" s="161">
        <f t="shared" si="718"/>
        <v>0</v>
      </c>
      <c r="AL996" s="81"/>
      <c r="AM996" s="187"/>
      <c r="AN996" s="719"/>
      <c r="AO996" s="643"/>
      <c r="AP996" s="663"/>
      <c r="AQ996" s="683"/>
      <c r="AT996" s="1"/>
    </row>
    <row r="997" spans="1:46" s="44" customFormat="1" ht="18" customHeight="1">
      <c r="A997" s="1">
        <v>1</v>
      </c>
      <c r="B997" s="309" t="s">
        <v>257</v>
      </c>
      <c r="C997" s="310" t="s">
        <v>271</v>
      </c>
      <c r="D997" s="567"/>
      <c r="E997" s="567" t="s">
        <v>1087</v>
      </c>
      <c r="F997" s="445" t="s">
        <v>315</v>
      </c>
      <c r="G997" s="691">
        <v>11301491</v>
      </c>
      <c r="H997" s="221"/>
      <c r="I997" s="73"/>
      <c r="J997" s="73"/>
      <c r="K997" s="73"/>
      <c r="L997" s="73"/>
      <c r="M997" s="73"/>
      <c r="N997" s="73"/>
      <c r="O997" s="73"/>
      <c r="P997" s="73"/>
      <c r="Q997" s="73"/>
      <c r="R997" s="73"/>
      <c r="S997" s="73"/>
      <c r="T997" s="73"/>
      <c r="U997" s="73"/>
      <c r="V997" s="222"/>
      <c r="W997" s="193"/>
      <c r="X997" s="74"/>
      <c r="Y997" s="74"/>
      <c r="Z997" s="74"/>
      <c r="AA997" s="74"/>
      <c r="AB997" s="194"/>
      <c r="AC997" s="323">
        <f t="shared" si="715"/>
        <v>41</v>
      </c>
      <c r="AD997" s="606">
        <v>12</v>
      </c>
      <c r="AE997" s="606">
        <v>29</v>
      </c>
      <c r="AF997" s="606"/>
      <c r="AG997" s="606"/>
      <c r="AH997" s="606"/>
      <c r="AI997" s="607"/>
      <c r="AJ997" s="607"/>
      <c r="AK997" s="166">
        <f t="shared" si="718"/>
        <v>0</v>
      </c>
      <c r="AL997" s="80"/>
      <c r="AM997" s="186"/>
      <c r="AN997" s="725"/>
      <c r="AO997" s="15"/>
      <c r="AP997" s="25"/>
      <c r="AQ997" s="683">
        <v>1</v>
      </c>
      <c r="AT997" s="1"/>
    </row>
    <row r="998" spans="1:46" s="44" customFormat="1" ht="18.600000000000001" customHeight="1">
      <c r="A998" s="1">
        <v>2</v>
      </c>
      <c r="B998" s="337" t="str">
        <f t="shared" ref="B998:B999" si="735">B997</f>
        <v>区東北部</v>
      </c>
      <c r="C998" s="437" t="str">
        <f t="shared" ref="C998:C999" si="736">C997</f>
        <v>足立区</v>
      </c>
      <c r="D998" s="297"/>
      <c r="E998" s="573"/>
      <c r="F998" s="361" t="s">
        <v>315</v>
      </c>
      <c r="G998" s="690"/>
      <c r="H998" s="109"/>
      <c r="I998" s="82"/>
      <c r="J998" s="82"/>
      <c r="K998" s="82"/>
      <c r="L998" s="82" t="s">
        <v>629</v>
      </c>
      <c r="M998" s="82" t="s">
        <v>629</v>
      </c>
      <c r="N998" s="82"/>
      <c r="O998" s="82"/>
      <c r="P998" s="82"/>
      <c r="Q998" s="82"/>
      <c r="R998" s="82"/>
      <c r="S998" s="82"/>
      <c r="T998" s="82"/>
      <c r="U998" s="82" t="s">
        <v>629</v>
      </c>
      <c r="V998" s="102"/>
      <c r="W998" s="146">
        <f>SUM(X998:AB998)</f>
        <v>82</v>
      </c>
      <c r="X998" s="145">
        <v>82</v>
      </c>
      <c r="Y998" s="145"/>
      <c r="Z998" s="69"/>
      <c r="AA998" s="69"/>
      <c r="AB998" s="207"/>
      <c r="AC998" s="324">
        <f t="shared" si="715"/>
        <v>82</v>
      </c>
      <c r="AD998" s="519">
        <v>16</v>
      </c>
      <c r="AE998" s="519">
        <v>33</v>
      </c>
      <c r="AF998" s="519"/>
      <c r="AG998" s="519">
        <v>33</v>
      </c>
      <c r="AH998" s="519"/>
      <c r="AI998" s="519"/>
      <c r="AJ998" s="601"/>
      <c r="AK998" s="160">
        <f t="shared" si="718"/>
        <v>0</v>
      </c>
      <c r="AL998" s="79" t="s">
        <v>3</v>
      </c>
      <c r="AM998" s="158" t="s">
        <v>3</v>
      </c>
      <c r="AN998" s="718"/>
      <c r="AO998" s="643"/>
      <c r="AP998" s="663"/>
      <c r="AQ998" s="683"/>
      <c r="AT998" s="1"/>
    </row>
    <row r="999" spans="1:46" s="44" customFormat="1" ht="18" customHeight="1" thickBot="1">
      <c r="A999" s="1">
        <v>3</v>
      </c>
      <c r="B999" s="337" t="str">
        <f t="shared" si="735"/>
        <v>区東北部</v>
      </c>
      <c r="C999" s="437" t="str">
        <f t="shared" si="736"/>
        <v>足立区</v>
      </c>
      <c r="D999" s="305"/>
      <c r="E999" s="632"/>
      <c r="F999" s="337" t="s">
        <v>315</v>
      </c>
      <c r="G999" s="689"/>
      <c r="H999" s="121"/>
      <c r="I999" s="71"/>
      <c r="J999" s="71"/>
      <c r="K999" s="71"/>
      <c r="L999" s="37" t="s">
        <v>629</v>
      </c>
      <c r="M999" s="37" t="s">
        <v>629</v>
      </c>
      <c r="N999" s="37"/>
      <c r="O999" s="37"/>
      <c r="P999" s="37"/>
      <c r="Q999" s="37"/>
      <c r="R999" s="37"/>
      <c r="S999" s="37"/>
      <c r="T999" s="37"/>
      <c r="U999" s="37" t="s">
        <v>629</v>
      </c>
      <c r="V999" s="123"/>
      <c r="W999" s="208"/>
      <c r="X999" s="75"/>
      <c r="Y999" s="75"/>
      <c r="Z999" s="76"/>
      <c r="AA999" s="76"/>
      <c r="AB999" s="209"/>
      <c r="AC999" s="325">
        <f t="shared" si="715"/>
        <v>82</v>
      </c>
      <c r="AD999" s="520">
        <v>16</v>
      </c>
      <c r="AE999" s="520">
        <v>33</v>
      </c>
      <c r="AF999" s="520" t="s">
        <v>3</v>
      </c>
      <c r="AG999" s="520">
        <v>33</v>
      </c>
      <c r="AH999" s="520" t="s">
        <v>3</v>
      </c>
      <c r="AI999" s="520" t="s">
        <v>3</v>
      </c>
      <c r="AJ999" s="520" t="s">
        <v>3</v>
      </c>
      <c r="AK999" s="161">
        <f t="shared" si="718"/>
        <v>0</v>
      </c>
      <c r="AL999" s="81"/>
      <c r="AM999" s="187"/>
      <c r="AN999" s="719"/>
      <c r="AO999" s="643"/>
      <c r="AP999" s="663"/>
      <c r="AQ999" s="683"/>
      <c r="AT999" s="1"/>
    </row>
    <row r="1000" spans="1:46" s="44" customFormat="1" ht="18.600000000000001" customHeight="1">
      <c r="A1000" s="1">
        <v>1</v>
      </c>
      <c r="B1000" s="309" t="s">
        <v>257</v>
      </c>
      <c r="C1000" s="310" t="s">
        <v>271</v>
      </c>
      <c r="D1000" s="567"/>
      <c r="E1000" s="567" t="s">
        <v>914</v>
      </c>
      <c r="F1000" s="445" t="s">
        <v>316</v>
      </c>
      <c r="G1000" s="691">
        <v>11301492</v>
      </c>
      <c r="H1000" s="221"/>
      <c r="I1000" s="73"/>
      <c r="J1000" s="73"/>
      <c r="K1000" s="73"/>
      <c r="L1000" s="73"/>
      <c r="M1000" s="73"/>
      <c r="N1000" s="73"/>
      <c r="O1000" s="73"/>
      <c r="P1000" s="73"/>
      <c r="Q1000" s="73"/>
      <c r="R1000" s="73"/>
      <c r="S1000" s="73"/>
      <c r="T1000" s="73"/>
      <c r="U1000" s="73"/>
      <c r="V1000" s="222"/>
      <c r="W1000" s="193"/>
      <c r="X1000" s="74"/>
      <c r="Y1000" s="74"/>
      <c r="Z1000" s="74"/>
      <c r="AA1000" s="74"/>
      <c r="AB1000" s="194"/>
      <c r="AC1000" s="323">
        <f t="shared" si="715"/>
        <v>116</v>
      </c>
      <c r="AD1000" s="64"/>
      <c r="AE1000" s="64"/>
      <c r="AF1000" s="64">
        <v>57</v>
      </c>
      <c r="AG1000" s="64">
        <v>59</v>
      </c>
      <c r="AH1000" s="64"/>
      <c r="AI1000" s="80"/>
      <c r="AJ1000" s="80"/>
      <c r="AK1000" s="166">
        <f t="shared" si="718"/>
        <v>0</v>
      </c>
      <c r="AL1000" s="80"/>
      <c r="AM1000" s="186"/>
      <c r="AN1000" s="725"/>
      <c r="AO1000" s="15"/>
      <c r="AP1000" s="25"/>
      <c r="AQ1000" s="683"/>
      <c r="AT1000" s="1"/>
    </row>
    <row r="1001" spans="1:46" s="44" customFormat="1" ht="18" customHeight="1">
      <c r="A1001" s="1">
        <v>2</v>
      </c>
      <c r="B1001" s="337" t="str">
        <f t="shared" ref="B1001:B1002" si="737">B1000</f>
        <v>区東北部</v>
      </c>
      <c r="C1001" s="437" t="str">
        <f t="shared" ref="C1001:C1002" si="738">C1000</f>
        <v>足立区</v>
      </c>
      <c r="D1001" s="297"/>
      <c r="E1001" s="573"/>
      <c r="F1001" s="361" t="s">
        <v>316</v>
      </c>
      <c r="G1001" s="690"/>
      <c r="H1001" s="109"/>
      <c r="I1001" s="82"/>
      <c r="J1001" s="82"/>
      <c r="K1001" s="82"/>
      <c r="L1001" s="82"/>
      <c r="M1001" s="82"/>
      <c r="N1001" s="82"/>
      <c r="O1001" s="82"/>
      <c r="P1001" s="82"/>
      <c r="Q1001" s="82"/>
      <c r="R1001" s="82"/>
      <c r="S1001" s="82"/>
      <c r="T1001" s="82"/>
      <c r="U1001" s="82" t="s">
        <v>629</v>
      </c>
      <c r="V1001" s="102"/>
      <c r="W1001" s="146">
        <f>SUM(X1001:AB1001)</f>
        <v>180</v>
      </c>
      <c r="X1001" s="145">
        <v>180</v>
      </c>
      <c r="Y1001" s="145"/>
      <c r="Z1001" s="69"/>
      <c r="AA1001" s="69"/>
      <c r="AB1001" s="207"/>
      <c r="AC1001" s="324">
        <f t="shared" si="715"/>
        <v>180</v>
      </c>
      <c r="AD1001" s="519"/>
      <c r="AE1001" s="519"/>
      <c r="AF1001" s="519">
        <v>120</v>
      </c>
      <c r="AG1001" s="519">
        <v>60</v>
      </c>
      <c r="AH1001" s="519"/>
      <c r="AI1001" s="519"/>
      <c r="AJ1001" s="601"/>
      <c r="AK1001" s="160">
        <f t="shared" si="718"/>
        <v>0</v>
      </c>
      <c r="AL1001" s="79" t="s">
        <v>3</v>
      </c>
      <c r="AM1001" s="158" t="s">
        <v>3</v>
      </c>
      <c r="AN1001" s="718"/>
      <c r="AO1001" s="643"/>
      <c r="AP1001" s="663"/>
      <c r="AQ1001" s="683"/>
      <c r="AT1001" s="1"/>
    </row>
    <row r="1002" spans="1:46" s="44" customFormat="1" ht="18.600000000000001" customHeight="1" thickBot="1">
      <c r="A1002" s="1">
        <v>3</v>
      </c>
      <c r="B1002" s="337" t="str">
        <f t="shared" si="737"/>
        <v>区東北部</v>
      </c>
      <c r="C1002" s="437" t="str">
        <f t="shared" si="738"/>
        <v>足立区</v>
      </c>
      <c r="D1002" s="305"/>
      <c r="E1002" s="632"/>
      <c r="F1002" s="337" t="s">
        <v>316</v>
      </c>
      <c r="G1002" s="689"/>
      <c r="H1002" s="121"/>
      <c r="I1002" s="71"/>
      <c r="J1002" s="71"/>
      <c r="K1002" s="71"/>
      <c r="L1002" s="71"/>
      <c r="M1002" s="71"/>
      <c r="N1002" s="71"/>
      <c r="O1002" s="71"/>
      <c r="P1002" s="71"/>
      <c r="Q1002" s="71"/>
      <c r="R1002" s="71"/>
      <c r="S1002" s="71"/>
      <c r="T1002" s="71"/>
      <c r="U1002" s="37" t="s">
        <v>629</v>
      </c>
      <c r="V1002" s="123"/>
      <c r="W1002" s="208"/>
      <c r="X1002" s="75"/>
      <c r="Y1002" s="75"/>
      <c r="Z1002" s="76"/>
      <c r="AA1002" s="76"/>
      <c r="AB1002" s="209"/>
      <c r="AC1002" s="325">
        <f t="shared" si="715"/>
        <v>180</v>
      </c>
      <c r="AD1002" s="520"/>
      <c r="AE1002" s="520" t="s">
        <v>3</v>
      </c>
      <c r="AF1002" s="520">
        <v>120</v>
      </c>
      <c r="AG1002" s="520">
        <v>60</v>
      </c>
      <c r="AH1002" s="520" t="s">
        <v>3</v>
      </c>
      <c r="AI1002" s="520" t="s">
        <v>3</v>
      </c>
      <c r="AJ1002" s="520" t="s">
        <v>3</v>
      </c>
      <c r="AK1002" s="161">
        <f t="shared" si="718"/>
        <v>0</v>
      </c>
      <c r="AL1002" s="81"/>
      <c r="AM1002" s="187"/>
      <c r="AN1002" s="719"/>
      <c r="AO1002" s="643"/>
      <c r="AP1002" s="663"/>
      <c r="AQ1002" s="683"/>
      <c r="AT1002" s="1"/>
    </row>
    <row r="1003" spans="1:46" s="44" customFormat="1" ht="18" customHeight="1">
      <c r="A1003" s="1">
        <v>1</v>
      </c>
      <c r="B1003" s="309" t="s">
        <v>257</v>
      </c>
      <c r="C1003" s="310" t="s">
        <v>271</v>
      </c>
      <c r="D1003" s="567"/>
      <c r="E1003" s="567" t="s">
        <v>1045</v>
      </c>
      <c r="F1003" s="445" t="s">
        <v>317</v>
      </c>
      <c r="G1003" s="691">
        <v>11301493</v>
      </c>
      <c r="H1003" s="221"/>
      <c r="I1003" s="73"/>
      <c r="J1003" s="73"/>
      <c r="K1003" s="73"/>
      <c r="L1003" s="73"/>
      <c r="M1003" s="73"/>
      <c r="N1003" s="73"/>
      <c r="O1003" s="73"/>
      <c r="P1003" s="73"/>
      <c r="Q1003" s="73"/>
      <c r="R1003" s="73"/>
      <c r="S1003" s="73"/>
      <c r="T1003" s="73"/>
      <c r="U1003" s="73"/>
      <c r="V1003" s="222"/>
      <c r="W1003" s="193"/>
      <c r="X1003" s="74"/>
      <c r="Y1003" s="74"/>
      <c r="Z1003" s="74"/>
      <c r="AA1003" s="74"/>
      <c r="AB1003" s="194"/>
      <c r="AC1003" s="323">
        <f t="shared" si="715"/>
        <v>162</v>
      </c>
      <c r="AD1003" s="606"/>
      <c r="AE1003" s="606">
        <v>162</v>
      </c>
      <c r="AF1003" s="606"/>
      <c r="AG1003" s="606"/>
      <c r="AH1003" s="606"/>
      <c r="AI1003" s="607"/>
      <c r="AJ1003" s="607"/>
      <c r="AK1003" s="166">
        <f t="shared" si="718"/>
        <v>0</v>
      </c>
      <c r="AL1003" s="80"/>
      <c r="AM1003" s="186"/>
      <c r="AN1003" s="725"/>
      <c r="AO1003" s="15"/>
      <c r="AP1003" s="25"/>
      <c r="AQ1003" s="683">
        <v>1</v>
      </c>
      <c r="AT1003" s="1"/>
    </row>
    <row r="1004" spans="1:46" s="44" customFormat="1" ht="18.600000000000001" customHeight="1">
      <c r="A1004" s="1">
        <v>2</v>
      </c>
      <c r="B1004" s="337" t="str">
        <f t="shared" ref="B1004:B1005" si="739">B1003</f>
        <v>区東北部</v>
      </c>
      <c r="C1004" s="437" t="str">
        <f t="shared" ref="C1004:C1005" si="740">C1003</f>
        <v>足立区</v>
      </c>
      <c r="D1004" s="297"/>
      <c r="E1004" s="573"/>
      <c r="F1004" s="361" t="s">
        <v>317</v>
      </c>
      <c r="G1004" s="690"/>
      <c r="H1004" s="109"/>
      <c r="I1004" s="82"/>
      <c r="J1004" s="82"/>
      <c r="K1004" s="82"/>
      <c r="L1004" s="82" t="s">
        <v>629</v>
      </c>
      <c r="M1004" s="82" t="s">
        <v>629</v>
      </c>
      <c r="N1004" s="82"/>
      <c r="O1004" s="82"/>
      <c r="P1004" s="82"/>
      <c r="Q1004" s="82"/>
      <c r="R1004" s="82"/>
      <c r="S1004" s="82" t="s">
        <v>652</v>
      </c>
      <c r="T1004" s="82"/>
      <c r="U1004" s="82" t="s">
        <v>629</v>
      </c>
      <c r="V1004" s="102"/>
      <c r="W1004" s="146">
        <f>SUM(X1004:AB1004)</f>
        <v>156</v>
      </c>
      <c r="X1004" s="145">
        <v>156</v>
      </c>
      <c r="Y1004" s="145"/>
      <c r="Z1004" s="69"/>
      <c r="AA1004" s="69"/>
      <c r="AB1004" s="207"/>
      <c r="AC1004" s="324">
        <f t="shared" si="715"/>
        <v>120</v>
      </c>
      <c r="AD1004" s="519"/>
      <c r="AE1004" s="519">
        <v>76</v>
      </c>
      <c r="AF1004" s="519">
        <v>44</v>
      </c>
      <c r="AG1004" s="519"/>
      <c r="AH1004" s="519"/>
      <c r="AI1004" s="519"/>
      <c r="AJ1004" s="601"/>
      <c r="AK1004" s="160">
        <f t="shared" si="718"/>
        <v>0</v>
      </c>
      <c r="AL1004" s="79" t="s">
        <v>3</v>
      </c>
      <c r="AM1004" s="158" t="s">
        <v>3</v>
      </c>
      <c r="AN1004" s="718"/>
      <c r="AO1004" s="643"/>
      <c r="AP1004" s="663"/>
      <c r="AQ1004" s="683"/>
      <c r="AT1004" s="1"/>
    </row>
    <row r="1005" spans="1:46" s="44" customFormat="1" ht="18" customHeight="1" thickBot="1">
      <c r="A1005" s="1">
        <v>3</v>
      </c>
      <c r="B1005" s="337" t="str">
        <f t="shared" si="739"/>
        <v>区東北部</v>
      </c>
      <c r="C1005" s="437" t="str">
        <f t="shared" si="740"/>
        <v>足立区</v>
      </c>
      <c r="D1005" s="305"/>
      <c r="E1005" s="632"/>
      <c r="F1005" s="337" t="s">
        <v>317</v>
      </c>
      <c r="G1005" s="689"/>
      <c r="H1005" s="121"/>
      <c r="I1005" s="71"/>
      <c r="J1005" s="71"/>
      <c r="K1005" s="71"/>
      <c r="L1005" s="37" t="s">
        <v>629</v>
      </c>
      <c r="M1005" s="37" t="s">
        <v>629</v>
      </c>
      <c r="N1005" s="37"/>
      <c r="O1005" s="37"/>
      <c r="P1005" s="37"/>
      <c r="Q1005" s="37"/>
      <c r="R1005" s="37"/>
      <c r="S1005" s="37" t="s">
        <v>652</v>
      </c>
      <c r="T1005" s="37"/>
      <c r="U1005" s="37" t="s">
        <v>629</v>
      </c>
      <c r="V1005" s="123"/>
      <c r="W1005" s="208"/>
      <c r="X1005" s="75"/>
      <c r="Y1005" s="75"/>
      <c r="Z1005" s="76"/>
      <c r="AA1005" s="76"/>
      <c r="AB1005" s="209"/>
      <c r="AC1005" s="325">
        <f t="shared" si="715"/>
        <v>134</v>
      </c>
      <c r="AD1005" s="520"/>
      <c r="AE1005" s="520">
        <v>90</v>
      </c>
      <c r="AF1005" s="520">
        <v>44</v>
      </c>
      <c r="AG1005" s="520" t="s">
        <v>3</v>
      </c>
      <c r="AH1005" s="520" t="s">
        <v>3</v>
      </c>
      <c r="AI1005" s="520" t="s">
        <v>3</v>
      </c>
      <c r="AJ1005" s="520" t="s">
        <v>3</v>
      </c>
      <c r="AK1005" s="161">
        <f t="shared" si="718"/>
        <v>0</v>
      </c>
      <c r="AL1005" s="81"/>
      <c r="AM1005" s="187"/>
      <c r="AN1005" s="719"/>
      <c r="AO1005" s="643"/>
      <c r="AP1005" s="663"/>
      <c r="AQ1005" s="683"/>
      <c r="AT1005" s="1"/>
    </row>
    <row r="1006" spans="1:46" s="44" customFormat="1" ht="18.600000000000001" customHeight="1">
      <c r="A1006" s="1">
        <v>1</v>
      </c>
      <c r="B1006" s="309" t="s">
        <v>257</v>
      </c>
      <c r="C1006" s="310" t="s">
        <v>271</v>
      </c>
      <c r="D1006" s="567"/>
      <c r="E1006" s="567" t="s">
        <v>914</v>
      </c>
      <c r="F1006" s="445" t="s">
        <v>1117</v>
      </c>
      <c r="G1006" s="691" t="s">
        <v>1118</v>
      </c>
      <c r="H1006" s="221"/>
      <c r="I1006" s="73"/>
      <c r="J1006" s="73"/>
      <c r="K1006" s="73"/>
      <c r="L1006" s="73"/>
      <c r="M1006" s="73"/>
      <c r="N1006" s="73"/>
      <c r="O1006" s="73"/>
      <c r="P1006" s="73"/>
      <c r="Q1006" s="73"/>
      <c r="R1006" s="73"/>
      <c r="S1006" s="73"/>
      <c r="T1006" s="73"/>
      <c r="U1006" s="73"/>
      <c r="V1006" s="222"/>
      <c r="W1006" s="193"/>
      <c r="X1006" s="74"/>
      <c r="Y1006" s="74"/>
      <c r="Z1006" s="74"/>
      <c r="AA1006" s="74"/>
      <c r="AB1006" s="194"/>
      <c r="AC1006" s="323">
        <f t="shared" si="715"/>
        <v>0</v>
      </c>
      <c r="AD1006" s="606"/>
      <c r="AE1006" s="606"/>
      <c r="AF1006" s="606"/>
      <c r="AG1006" s="606"/>
      <c r="AH1006" s="606"/>
      <c r="AI1006" s="607"/>
      <c r="AJ1006" s="607"/>
      <c r="AK1006" s="166">
        <f t="shared" si="718"/>
        <v>0</v>
      </c>
      <c r="AL1006" s="80"/>
      <c r="AM1006" s="186"/>
      <c r="AN1006" s="725" t="s">
        <v>1119</v>
      </c>
      <c r="AO1006" s="15"/>
      <c r="AP1006" s="25"/>
      <c r="AQ1006" s="683">
        <v>1</v>
      </c>
      <c r="AT1006" s="1"/>
    </row>
    <row r="1007" spans="1:46" s="44" customFormat="1" ht="18" customHeight="1">
      <c r="A1007" s="1">
        <v>2</v>
      </c>
      <c r="B1007" s="337" t="str">
        <f t="shared" ref="B1007:B1008" si="741">B1006</f>
        <v>区東北部</v>
      </c>
      <c r="C1007" s="437" t="str">
        <f t="shared" ref="C1007:C1008" si="742">C1006</f>
        <v>足立区</v>
      </c>
      <c r="D1007" s="297"/>
      <c r="E1007" s="573"/>
      <c r="F1007" s="361" t="s">
        <v>1117</v>
      </c>
      <c r="G1007" s="690"/>
      <c r="H1007" s="109"/>
      <c r="I1007" s="82"/>
      <c r="J1007" s="82"/>
      <c r="K1007" s="82"/>
      <c r="L1007" s="82"/>
      <c r="M1007" s="82"/>
      <c r="N1007" s="82"/>
      <c r="O1007" s="82"/>
      <c r="P1007" s="82"/>
      <c r="Q1007" s="82"/>
      <c r="R1007" s="82"/>
      <c r="S1007" s="82"/>
      <c r="T1007" s="82"/>
      <c r="U1007" s="82"/>
      <c r="V1007" s="102"/>
      <c r="W1007" s="146">
        <f>SUM(X1007:AB1007)</f>
        <v>55</v>
      </c>
      <c r="X1007" s="145">
        <v>55</v>
      </c>
      <c r="Y1007" s="145"/>
      <c r="Z1007" s="69"/>
      <c r="AA1007" s="69"/>
      <c r="AB1007" s="207"/>
      <c r="AC1007" s="324">
        <f t="shared" si="715"/>
        <v>55</v>
      </c>
      <c r="AD1007" s="519"/>
      <c r="AE1007" s="519">
        <v>55</v>
      </c>
      <c r="AF1007" s="519"/>
      <c r="AG1007" s="519"/>
      <c r="AH1007" s="519"/>
      <c r="AI1007" s="519"/>
      <c r="AJ1007" s="601"/>
      <c r="AK1007" s="160">
        <f t="shared" si="718"/>
        <v>0</v>
      </c>
      <c r="AL1007" s="79" t="s">
        <v>3</v>
      </c>
      <c r="AM1007" s="158" t="s">
        <v>3</v>
      </c>
      <c r="AN1007" s="718"/>
      <c r="AO1007" s="643"/>
      <c r="AP1007" s="663"/>
      <c r="AQ1007" s="683"/>
      <c r="AT1007" s="1"/>
    </row>
    <row r="1008" spans="1:46" s="44" customFormat="1" ht="18.600000000000001" customHeight="1" thickBot="1">
      <c r="A1008" s="1">
        <v>3</v>
      </c>
      <c r="B1008" s="337" t="str">
        <f t="shared" si="741"/>
        <v>区東北部</v>
      </c>
      <c r="C1008" s="437" t="str">
        <f t="shared" si="742"/>
        <v>足立区</v>
      </c>
      <c r="D1008" s="305"/>
      <c r="E1008" s="632"/>
      <c r="F1008" s="337" t="s">
        <v>1117</v>
      </c>
      <c r="G1008" s="689"/>
      <c r="H1008" s="121"/>
      <c r="I1008" s="71"/>
      <c r="J1008" s="71"/>
      <c r="K1008" s="71"/>
      <c r="L1008" s="71"/>
      <c r="M1008" s="71" t="s">
        <v>1112</v>
      </c>
      <c r="N1008" s="71"/>
      <c r="O1008" s="71"/>
      <c r="P1008" s="71"/>
      <c r="Q1008" s="71"/>
      <c r="R1008" s="71"/>
      <c r="S1008" s="71"/>
      <c r="T1008" s="71"/>
      <c r="U1008" s="71"/>
      <c r="V1008" s="123"/>
      <c r="W1008" s="208"/>
      <c r="X1008" s="75"/>
      <c r="Y1008" s="75"/>
      <c r="Z1008" s="76"/>
      <c r="AA1008" s="76"/>
      <c r="AB1008" s="209"/>
      <c r="AC1008" s="325">
        <f t="shared" si="715"/>
        <v>55</v>
      </c>
      <c r="AD1008" s="520"/>
      <c r="AE1008" s="520">
        <v>55</v>
      </c>
      <c r="AF1008" s="520" t="s">
        <v>3</v>
      </c>
      <c r="AG1008" s="520" t="s">
        <v>3</v>
      </c>
      <c r="AH1008" s="520" t="s">
        <v>3</v>
      </c>
      <c r="AI1008" s="520" t="s">
        <v>3</v>
      </c>
      <c r="AJ1008" s="520" t="s">
        <v>3</v>
      </c>
      <c r="AK1008" s="161">
        <f t="shared" si="718"/>
        <v>0</v>
      </c>
      <c r="AL1008" s="81"/>
      <c r="AM1008" s="187"/>
      <c r="AN1008" s="719"/>
      <c r="AO1008" s="643"/>
      <c r="AP1008" s="663"/>
      <c r="AQ1008" s="683"/>
      <c r="AT1008" s="1"/>
    </row>
    <row r="1009" spans="1:46" s="44" customFormat="1" ht="18" customHeight="1">
      <c r="A1009" s="1">
        <v>1</v>
      </c>
      <c r="B1009" s="309" t="s">
        <v>257</v>
      </c>
      <c r="C1009" s="310" t="s">
        <v>271</v>
      </c>
      <c r="D1009" s="567"/>
      <c r="E1009" s="567" t="s">
        <v>914</v>
      </c>
      <c r="F1009" s="445" t="s">
        <v>594</v>
      </c>
      <c r="G1009" s="691">
        <v>11302004</v>
      </c>
      <c r="H1009" s="221"/>
      <c r="I1009" s="73"/>
      <c r="J1009" s="73"/>
      <c r="K1009" s="73"/>
      <c r="L1009" s="73"/>
      <c r="M1009" s="73"/>
      <c r="N1009" s="73"/>
      <c r="O1009" s="73"/>
      <c r="P1009" s="73"/>
      <c r="Q1009" s="73"/>
      <c r="R1009" s="73"/>
      <c r="S1009" s="73"/>
      <c r="T1009" s="73"/>
      <c r="U1009" s="73"/>
      <c r="V1009" s="222"/>
      <c r="W1009" s="193"/>
      <c r="X1009" s="74"/>
      <c r="Y1009" s="74"/>
      <c r="Z1009" s="74"/>
      <c r="AA1009" s="74"/>
      <c r="AB1009" s="194"/>
      <c r="AC1009" s="323">
        <f t="shared" si="715"/>
        <v>0</v>
      </c>
      <c r="AD1009" s="606"/>
      <c r="AE1009" s="606"/>
      <c r="AF1009" s="606"/>
      <c r="AG1009" s="606"/>
      <c r="AH1009" s="606"/>
      <c r="AI1009" s="607"/>
      <c r="AJ1009" s="607"/>
      <c r="AK1009" s="166">
        <f t="shared" si="718"/>
        <v>0</v>
      </c>
      <c r="AL1009" s="80"/>
      <c r="AM1009" s="186"/>
      <c r="AN1009" s="725"/>
      <c r="AO1009" s="15"/>
      <c r="AP1009" s="25"/>
      <c r="AQ1009" s="683">
        <v>1</v>
      </c>
      <c r="AT1009" s="1"/>
    </row>
    <row r="1010" spans="1:46" s="44" customFormat="1" ht="18.600000000000001" customHeight="1">
      <c r="A1010" s="1">
        <v>2</v>
      </c>
      <c r="B1010" s="337" t="str">
        <f t="shared" ref="B1010:B1011" si="743">B1009</f>
        <v>区東北部</v>
      </c>
      <c r="C1010" s="437" t="str">
        <f t="shared" ref="C1010:C1011" si="744">C1009</f>
        <v>足立区</v>
      </c>
      <c r="D1010" s="297"/>
      <c r="E1010" s="573"/>
      <c r="F1010" s="361" t="s">
        <v>594</v>
      </c>
      <c r="G1010" s="690"/>
      <c r="H1010" s="109"/>
      <c r="I1010" s="82"/>
      <c r="J1010" s="82"/>
      <c r="K1010" s="82"/>
      <c r="L1010" s="82"/>
      <c r="M1010" s="82"/>
      <c r="N1010" s="82"/>
      <c r="O1010" s="82"/>
      <c r="P1010" s="82"/>
      <c r="Q1010" s="82"/>
      <c r="R1010" s="82"/>
      <c r="S1010" s="82"/>
      <c r="T1010" s="82"/>
      <c r="U1010" s="82"/>
      <c r="V1010" s="102"/>
      <c r="W1010" s="146">
        <f>SUM(X1010:AB1010)</f>
        <v>51</v>
      </c>
      <c r="X1010" s="145">
        <v>51</v>
      </c>
      <c r="Y1010" s="145"/>
      <c r="Z1010" s="69"/>
      <c r="AA1010" s="69"/>
      <c r="AB1010" s="207"/>
      <c r="AC1010" s="324">
        <f t="shared" si="715"/>
        <v>51</v>
      </c>
      <c r="AD1010" s="519"/>
      <c r="AE1010" s="519"/>
      <c r="AF1010" s="519">
        <v>51</v>
      </c>
      <c r="AG1010" s="519"/>
      <c r="AH1010" s="519"/>
      <c r="AI1010" s="519"/>
      <c r="AJ1010" s="601"/>
      <c r="AK1010" s="160">
        <f t="shared" si="718"/>
        <v>0</v>
      </c>
      <c r="AL1010" s="79" t="s">
        <v>3</v>
      </c>
      <c r="AM1010" s="158" t="s">
        <v>3</v>
      </c>
      <c r="AN1010" s="718"/>
      <c r="AO1010" s="643"/>
      <c r="AP1010" s="663"/>
      <c r="AQ1010" s="683"/>
      <c r="AT1010" s="1"/>
    </row>
    <row r="1011" spans="1:46" s="44" customFormat="1" ht="18" customHeight="1" thickBot="1">
      <c r="A1011" s="1">
        <v>3</v>
      </c>
      <c r="B1011" s="337" t="str">
        <f t="shared" si="743"/>
        <v>区東北部</v>
      </c>
      <c r="C1011" s="437" t="str">
        <f t="shared" si="744"/>
        <v>足立区</v>
      </c>
      <c r="D1011" s="305"/>
      <c r="E1011" s="632"/>
      <c r="F1011" s="337" t="s">
        <v>594</v>
      </c>
      <c r="G1011" s="689"/>
      <c r="H1011" s="121"/>
      <c r="I1011" s="71"/>
      <c r="J1011" s="71"/>
      <c r="K1011" s="71"/>
      <c r="L1011" s="71"/>
      <c r="M1011" s="71"/>
      <c r="N1011" s="71"/>
      <c r="O1011" s="71"/>
      <c r="P1011" s="71"/>
      <c r="Q1011" s="71"/>
      <c r="R1011" s="71"/>
      <c r="S1011" s="71"/>
      <c r="T1011" s="71"/>
      <c r="U1011" s="71"/>
      <c r="V1011" s="123"/>
      <c r="W1011" s="208"/>
      <c r="X1011" s="75"/>
      <c r="Y1011" s="75"/>
      <c r="Z1011" s="76"/>
      <c r="AA1011" s="76"/>
      <c r="AB1011" s="209"/>
      <c r="AC1011" s="325">
        <f t="shared" si="715"/>
        <v>100</v>
      </c>
      <c r="AD1011" s="520"/>
      <c r="AE1011" s="520" t="s">
        <v>3</v>
      </c>
      <c r="AF1011" s="520">
        <v>100</v>
      </c>
      <c r="AG1011" s="520" t="s">
        <v>3</v>
      </c>
      <c r="AH1011" s="520" t="s">
        <v>3</v>
      </c>
      <c r="AI1011" s="520" t="s">
        <v>3</v>
      </c>
      <c r="AJ1011" s="520" t="s">
        <v>3</v>
      </c>
      <c r="AK1011" s="161">
        <f t="shared" si="718"/>
        <v>0</v>
      </c>
      <c r="AL1011" s="81"/>
      <c r="AM1011" s="187"/>
      <c r="AN1011" s="719"/>
      <c r="AO1011" s="643"/>
      <c r="AP1011" s="663"/>
      <c r="AQ1011" s="683"/>
      <c r="AT1011" s="1"/>
    </row>
    <row r="1012" spans="1:46" s="44" customFormat="1" ht="18.600000000000001" customHeight="1">
      <c r="A1012" s="1">
        <v>1</v>
      </c>
      <c r="B1012" s="309" t="s">
        <v>257</v>
      </c>
      <c r="C1012" s="310" t="s">
        <v>318</v>
      </c>
      <c r="D1012" s="567"/>
      <c r="E1012" s="567" t="s">
        <v>1045</v>
      </c>
      <c r="F1012" s="445" t="s">
        <v>841</v>
      </c>
      <c r="G1012" s="691" t="s">
        <v>1141</v>
      </c>
      <c r="H1012" s="221"/>
      <c r="I1012" s="73"/>
      <c r="J1012" s="73"/>
      <c r="K1012" s="73"/>
      <c r="L1012" s="73"/>
      <c r="M1012" s="73"/>
      <c r="N1012" s="73"/>
      <c r="O1012" s="73"/>
      <c r="P1012" s="73"/>
      <c r="Q1012" s="73"/>
      <c r="R1012" s="73"/>
      <c r="S1012" s="73"/>
      <c r="T1012" s="73"/>
      <c r="U1012" s="73"/>
      <c r="V1012" s="222"/>
      <c r="W1012" s="193"/>
      <c r="X1012" s="74"/>
      <c r="Y1012" s="74"/>
      <c r="Z1012" s="74"/>
      <c r="AA1012" s="74"/>
      <c r="AB1012" s="194"/>
      <c r="AC1012" s="323">
        <f t="shared" si="715"/>
        <v>0</v>
      </c>
      <c r="AD1012" s="606"/>
      <c r="AE1012" s="606"/>
      <c r="AF1012" s="606"/>
      <c r="AG1012" s="606"/>
      <c r="AH1012" s="606"/>
      <c r="AI1012" s="607"/>
      <c r="AJ1012" s="607"/>
      <c r="AK1012" s="166">
        <f t="shared" si="718"/>
        <v>0</v>
      </c>
      <c r="AL1012" s="80"/>
      <c r="AM1012" s="186"/>
      <c r="AN1012" s="725" t="s">
        <v>1142</v>
      </c>
      <c r="AO1012" s="15"/>
      <c r="AP1012" s="25"/>
      <c r="AQ1012" s="683">
        <v>1</v>
      </c>
      <c r="AT1012" s="1"/>
    </row>
    <row r="1013" spans="1:46" s="44" customFormat="1" ht="18" customHeight="1">
      <c r="A1013" s="1">
        <v>2</v>
      </c>
      <c r="B1013" s="337" t="str">
        <f t="shared" ref="B1013:B1014" si="745">B1012</f>
        <v>区東北部</v>
      </c>
      <c r="C1013" s="437" t="str">
        <f t="shared" ref="C1013:C1014" si="746">C1012</f>
        <v>葛飾区</v>
      </c>
      <c r="D1013" s="297"/>
      <c r="E1013" s="573"/>
      <c r="F1013" s="361" t="s">
        <v>846</v>
      </c>
      <c r="G1013" s="690"/>
      <c r="H1013" s="109"/>
      <c r="I1013" s="82"/>
      <c r="J1013" s="82"/>
      <c r="K1013" s="82"/>
      <c r="L1013" s="82"/>
      <c r="M1013" s="82"/>
      <c r="N1013" s="82"/>
      <c r="O1013" s="82"/>
      <c r="P1013" s="82"/>
      <c r="Q1013" s="82"/>
      <c r="R1013" s="82"/>
      <c r="S1013" s="82"/>
      <c r="T1013" s="82"/>
      <c r="U1013" s="82"/>
      <c r="V1013" s="102"/>
      <c r="W1013" s="146">
        <f>SUM(X1013:AB1013)</f>
        <v>100</v>
      </c>
      <c r="X1013" s="145">
        <v>100</v>
      </c>
      <c r="Y1013" s="145"/>
      <c r="Z1013" s="69"/>
      <c r="AA1013" s="69"/>
      <c r="AB1013" s="207"/>
      <c r="AC1013" s="324">
        <f t="shared" si="715"/>
        <v>100</v>
      </c>
      <c r="AD1013" s="519"/>
      <c r="AE1013" s="519"/>
      <c r="AF1013" s="519">
        <v>100</v>
      </c>
      <c r="AG1013" s="519"/>
      <c r="AH1013" s="519"/>
      <c r="AI1013" s="519"/>
      <c r="AJ1013" s="601"/>
      <c r="AK1013" s="160">
        <f t="shared" si="718"/>
        <v>0</v>
      </c>
      <c r="AL1013" s="79" t="s">
        <v>3</v>
      </c>
      <c r="AM1013" s="158" t="s">
        <v>3</v>
      </c>
      <c r="AN1013" s="718" t="s">
        <v>1143</v>
      </c>
      <c r="AO1013" s="643"/>
      <c r="AP1013" s="663"/>
      <c r="AQ1013" s="683"/>
      <c r="AT1013" s="1"/>
    </row>
    <row r="1014" spans="1:46" s="44" customFormat="1" ht="18.600000000000001" customHeight="1" thickBot="1">
      <c r="A1014" s="1">
        <v>3</v>
      </c>
      <c r="B1014" s="337" t="str">
        <f t="shared" si="745"/>
        <v>区東北部</v>
      </c>
      <c r="C1014" s="437" t="str">
        <f t="shared" si="746"/>
        <v>葛飾区</v>
      </c>
      <c r="D1014" s="305"/>
      <c r="E1014" s="632"/>
      <c r="F1014" s="337" t="s">
        <v>841</v>
      </c>
      <c r="G1014" s="689"/>
      <c r="H1014" s="121"/>
      <c r="I1014" s="71"/>
      <c r="J1014" s="71"/>
      <c r="K1014" s="71"/>
      <c r="L1014" s="71"/>
      <c r="M1014" s="71"/>
      <c r="N1014" s="71"/>
      <c r="O1014" s="71"/>
      <c r="P1014" s="71"/>
      <c r="Q1014" s="71"/>
      <c r="R1014" s="71"/>
      <c r="S1014" s="71"/>
      <c r="T1014" s="71"/>
      <c r="U1014" s="71"/>
      <c r="V1014" s="123"/>
      <c r="W1014" s="208"/>
      <c r="X1014" s="75"/>
      <c r="Y1014" s="75"/>
      <c r="Z1014" s="76"/>
      <c r="AA1014" s="76"/>
      <c r="AB1014" s="209"/>
      <c r="AC1014" s="325">
        <f t="shared" si="715"/>
        <v>103</v>
      </c>
      <c r="AD1014" s="520"/>
      <c r="AE1014" s="520" t="s">
        <v>3</v>
      </c>
      <c r="AF1014" s="520">
        <v>103</v>
      </c>
      <c r="AG1014" s="520" t="s">
        <v>3</v>
      </c>
      <c r="AH1014" s="520" t="s">
        <v>3</v>
      </c>
      <c r="AI1014" s="520" t="s">
        <v>3</v>
      </c>
      <c r="AJ1014" s="520" t="s">
        <v>3</v>
      </c>
      <c r="AK1014" s="161">
        <f t="shared" si="718"/>
        <v>0</v>
      </c>
      <c r="AL1014" s="81"/>
      <c r="AM1014" s="187"/>
      <c r="AN1014" s="719"/>
      <c r="AO1014" s="643"/>
      <c r="AP1014" s="663"/>
      <c r="AQ1014" s="683"/>
      <c r="AT1014" s="1"/>
    </row>
    <row r="1015" spans="1:46" s="44" customFormat="1" ht="18" customHeight="1">
      <c r="A1015" s="1">
        <v>1</v>
      </c>
      <c r="B1015" s="309" t="s">
        <v>257</v>
      </c>
      <c r="C1015" s="310" t="s">
        <v>318</v>
      </c>
      <c r="D1015" s="567"/>
      <c r="E1015" s="567" t="s">
        <v>923</v>
      </c>
      <c r="F1015" s="445" t="s">
        <v>319</v>
      </c>
      <c r="G1015" s="691">
        <v>11301511</v>
      </c>
      <c r="H1015" s="221"/>
      <c r="I1015" s="73"/>
      <c r="J1015" s="73"/>
      <c r="K1015" s="73"/>
      <c r="L1015" s="73"/>
      <c r="M1015" s="73"/>
      <c r="N1015" s="73"/>
      <c r="O1015" s="73"/>
      <c r="P1015" s="73"/>
      <c r="Q1015" s="73"/>
      <c r="R1015" s="73"/>
      <c r="S1015" s="73"/>
      <c r="T1015" s="73"/>
      <c r="U1015" s="73"/>
      <c r="V1015" s="222"/>
      <c r="W1015" s="193"/>
      <c r="X1015" s="74"/>
      <c r="Y1015" s="74"/>
      <c r="Z1015" s="74"/>
      <c r="AA1015" s="74"/>
      <c r="AB1015" s="194"/>
      <c r="AC1015" s="323">
        <f t="shared" si="715"/>
        <v>60</v>
      </c>
      <c r="AD1015" s="64"/>
      <c r="AE1015" s="64"/>
      <c r="AF1015" s="64"/>
      <c r="AG1015" s="64">
        <v>60</v>
      </c>
      <c r="AH1015" s="64"/>
      <c r="AI1015" s="80"/>
      <c r="AJ1015" s="80"/>
      <c r="AK1015" s="166">
        <f t="shared" si="718"/>
        <v>0</v>
      </c>
      <c r="AL1015" s="80"/>
      <c r="AM1015" s="186"/>
      <c r="AN1015" s="725"/>
      <c r="AO1015" s="15"/>
      <c r="AP1015" s="25"/>
      <c r="AQ1015" s="683"/>
      <c r="AT1015" s="1"/>
    </row>
    <row r="1016" spans="1:46" s="44" customFormat="1" ht="18.600000000000001" customHeight="1">
      <c r="A1016" s="1">
        <v>2</v>
      </c>
      <c r="B1016" s="337" t="str">
        <f t="shared" ref="B1016:B1017" si="747">B1015</f>
        <v>区東北部</v>
      </c>
      <c r="C1016" s="437" t="str">
        <f t="shared" ref="C1016:C1017" si="748">C1015</f>
        <v>葛飾区</v>
      </c>
      <c r="D1016" s="297"/>
      <c r="E1016" s="573"/>
      <c r="F1016" s="361" t="s">
        <v>319</v>
      </c>
      <c r="G1016" s="690"/>
      <c r="H1016" s="109"/>
      <c r="I1016" s="82"/>
      <c r="J1016" s="82"/>
      <c r="K1016" s="82"/>
      <c r="L1016" s="82"/>
      <c r="M1016" s="82"/>
      <c r="N1016" s="82"/>
      <c r="O1016" s="82"/>
      <c r="P1016" s="82"/>
      <c r="Q1016" s="82"/>
      <c r="R1016" s="82"/>
      <c r="S1016" s="82"/>
      <c r="T1016" s="82"/>
      <c r="U1016" s="82"/>
      <c r="V1016" s="102"/>
      <c r="W1016" s="146">
        <f>SUM(X1016:AB1016)</f>
        <v>60</v>
      </c>
      <c r="X1016" s="145"/>
      <c r="Y1016" s="145">
        <v>60</v>
      </c>
      <c r="Z1016" s="69"/>
      <c r="AA1016" s="69"/>
      <c r="AB1016" s="207"/>
      <c r="AC1016" s="324">
        <f t="shared" si="715"/>
        <v>60</v>
      </c>
      <c r="AD1016" s="519"/>
      <c r="AE1016" s="519"/>
      <c r="AF1016" s="519"/>
      <c r="AG1016" s="519">
        <v>60</v>
      </c>
      <c r="AH1016" s="519"/>
      <c r="AI1016" s="519"/>
      <c r="AJ1016" s="601"/>
      <c r="AK1016" s="160">
        <f t="shared" si="718"/>
        <v>0</v>
      </c>
      <c r="AL1016" s="79" t="s">
        <v>3</v>
      </c>
      <c r="AM1016" s="158" t="s">
        <v>3</v>
      </c>
      <c r="AN1016" s="718"/>
      <c r="AO1016" s="643"/>
      <c r="AP1016" s="663"/>
      <c r="AQ1016" s="683"/>
      <c r="AT1016" s="1"/>
    </row>
    <row r="1017" spans="1:46" s="44" customFormat="1" ht="18" customHeight="1" thickBot="1">
      <c r="A1017" s="1">
        <v>3</v>
      </c>
      <c r="B1017" s="337" t="str">
        <f t="shared" si="747"/>
        <v>区東北部</v>
      </c>
      <c r="C1017" s="437" t="str">
        <f t="shared" si="748"/>
        <v>葛飾区</v>
      </c>
      <c r="D1017" s="305"/>
      <c r="E1017" s="632"/>
      <c r="F1017" s="337" t="s">
        <v>319</v>
      </c>
      <c r="G1017" s="689"/>
      <c r="H1017" s="121"/>
      <c r="I1017" s="71"/>
      <c r="J1017" s="71"/>
      <c r="K1017" s="71"/>
      <c r="L1017" s="71"/>
      <c r="M1017" s="71"/>
      <c r="N1017" s="71"/>
      <c r="O1017" s="71"/>
      <c r="P1017" s="71"/>
      <c r="Q1017" s="71"/>
      <c r="R1017" s="71"/>
      <c r="S1017" s="71"/>
      <c r="T1017" s="71"/>
      <c r="U1017" s="71"/>
      <c r="V1017" s="123"/>
      <c r="W1017" s="208"/>
      <c r="X1017" s="75"/>
      <c r="Y1017" s="75"/>
      <c r="Z1017" s="76"/>
      <c r="AA1017" s="76"/>
      <c r="AB1017" s="209"/>
      <c r="AC1017" s="325">
        <f t="shared" si="715"/>
        <v>60</v>
      </c>
      <c r="AD1017" s="520"/>
      <c r="AE1017" s="520" t="s">
        <v>3</v>
      </c>
      <c r="AF1017" s="520" t="s">
        <v>3</v>
      </c>
      <c r="AG1017" s="520">
        <v>60</v>
      </c>
      <c r="AH1017" s="520" t="s">
        <v>3</v>
      </c>
      <c r="AI1017" s="520" t="s">
        <v>3</v>
      </c>
      <c r="AJ1017" s="520" t="s">
        <v>3</v>
      </c>
      <c r="AK1017" s="161">
        <f t="shared" si="718"/>
        <v>0</v>
      </c>
      <c r="AL1017" s="81"/>
      <c r="AM1017" s="187"/>
      <c r="AN1017" s="719"/>
      <c r="AO1017" s="643"/>
      <c r="AP1017" s="663"/>
      <c r="AQ1017" s="683"/>
      <c r="AT1017" s="1"/>
    </row>
    <row r="1018" spans="1:46" s="44" customFormat="1" ht="18.600000000000001" customHeight="1">
      <c r="A1018" s="1">
        <v>1</v>
      </c>
      <c r="B1018" s="309" t="s">
        <v>257</v>
      </c>
      <c r="C1018" s="310" t="s">
        <v>318</v>
      </c>
      <c r="D1018" s="567"/>
      <c r="E1018" s="567" t="s">
        <v>914</v>
      </c>
      <c r="F1018" s="445" t="s">
        <v>320</v>
      </c>
      <c r="G1018" s="691">
        <v>11301512</v>
      </c>
      <c r="H1018" s="221"/>
      <c r="I1018" s="73"/>
      <c r="J1018" s="73"/>
      <c r="K1018" s="73"/>
      <c r="L1018" s="73"/>
      <c r="M1018" s="73"/>
      <c r="N1018" s="73"/>
      <c r="O1018" s="73"/>
      <c r="P1018" s="73"/>
      <c r="Q1018" s="73"/>
      <c r="R1018" s="73"/>
      <c r="S1018" s="73"/>
      <c r="T1018" s="73"/>
      <c r="U1018" s="73"/>
      <c r="V1018" s="222"/>
      <c r="W1018" s="193"/>
      <c r="X1018" s="74"/>
      <c r="Y1018" s="74"/>
      <c r="Z1018" s="74"/>
      <c r="AA1018" s="74"/>
      <c r="AB1018" s="194"/>
      <c r="AC1018" s="323">
        <f t="shared" si="715"/>
        <v>57</v>
      </c>
      <c r="AD1018" s="64"/>
      <c r="AE1018" s="64"/>
      <c r="AF1018" s="64"/>
      <c r="AG1018" s="64">
        <v>57</v>
      </c>
      <c r="AH1018" s="64"/>
      <c r="AI1018" s="80"/>
      <c r="AJ1018" s="80"/>
      <c r="AK1018" s="166">
        <f t="shared" si="718"/>
        <v>0</v>
      </c>
      <c r="AL1018" s="80"/>
      <c r="AM1018" s="186"/>
      <c r="AN1018" s="725"/>
      <c r="AO1018" s="15"/>
      <c r="AP1018" s="25"/>
      <c r="AQ1018" s="683"/>
      <c r="AT1018" s="1"/>
    </row>
    <row r="1019" spans="1:46" s="44" customFormat="1" ht="18" customHeight="1">
      <c r="A1019" s="1">
        <v>2</v>
      </c>
      <c r="B1019" s="337" t="str">
        <f t="shared" ref="B1019:B1020" si="749">B1018</f>
        <v>区東北部</v>
      </c>
      <c r="C1019" s="437" t="str">
        <f t="shared" ref="C1019:C1020" si="750">C1018</f>
        <v>葛飾区</v>
      </c>
      <c r="D1019" s="297"/>
      <c r="E1019" s="573"/>
      <c r="F1019" s="361" t="s">
        <v>320</v>
      </c>
      <c r="G1019" s="690"/>
      <c r="H1019" s="109"/>
      <c r="I1019" s="82"/>
      <c r="J1019" s="82"/>
      <c r="K1019" s="82"/>
      <c r="L1019" s="82"/>
      <c r="M1019" s="82"/>
      <c r="N1019" s="82"/>
      <c r="O1019" s="82"/>
      <c r="P1019" s="82"/>
      <c r="Q1019" s="82"/>
      <c r="R1019" s="82"/>
      <c r="S1019" s="82"/>
      <c r="T1019" s="82"/>
      <c r="U1019" s="82"/>
      <c r="V1019" s="102"/>
      <c r="W1019" s="146">
        <f>SUM(X1019:AB1019)</f>
        <v>57</v>
      </c>
      <c r="X1019" s="145">
        <v>20</v>
      </c>
      <c r="Y1019" s="145">
        <v>22</v>
      </c>
      <c r="Z1019" s="69"/>
      <c r="AA1019" s="69">
        <v>15</v>
      </c>
      <c r="AB1019" s="207"/>
      <c r="AC1019" s="324">
        <f t="shared" si="715"/>
        <v>57</v>
      </c>
      <c r="AD1019" s="519"/>
      <c r="AE1019" s="519"/>
      <c r="AF1019" s="519"/>
      <c r="AG1019" s="519">
        <v>57</v>
      </c>
      <c r="AH1019" s="519"/>
      <c r="AI1019" s="519"/>
      <c r="AJ1019" s="601"/>
      <c r="AK1019" s="160">
        <f t="shared" si="718"/>
        <v>0</v>
      </c>
      <c r="AL1019" s="79" t="s">
        <v>3</v>
      </c>
      <c r="AM1019" s="158" t="s">
        <v>3</v>
      </c>
      <c r="AN1019" s="718"/>
      <c r="AO1019" s="643"/>
      <c r="AP1019" s="663"/>
      <c r="AQ1019" s="683"/>
      <c r="AT1019" s="1"/>
    </row>
    <row r="1020" spans="1:46" s="44" customFormat="1" ht="18.600000000000001" customHeight="1" thickBot="1">
      <c r="A1020" s="1">
        <v>3</v>
      </c>
      <c r="B1020" s="337" t="str">
        <f t="shared" si="749"/>
        <v>区東北部</v>
      </c>
      <c r="C1020" s="437" t="str">
        <f t="shared" si="750"/>
        <v>葛飾区</v>
      </c>
      <c r="D1020" s="305"/>
      <c r="E1020" s="632"/>
      <c r="F1020" s="337" t="s">
        <v>320</v>
      </c>
      <c r="G1020" s="689"/>
      <c r="H1020" s="121"/>
      <c r="I1020" s="71"/>
      <c r="J1020" s="71"/>
      <c r="K1020" s="71"/>
      <c r="L1020" s="71"/>
      <c r="M1020" s="71"/>
      <c r="N1020" s="71"/>
      <c r="O1020" s="71"/>
      <c r="P1020" s="71"/>
      <c r="Q1020" s="71"/>
      <c r="R1020" s="71"/>
      <c r="S1020" s="71"/>
      <c r="T1020" s="71"/>
      <c r="U1020" s="71"/>
      <c r="V1020" s="123" t="s">
        <v>1055</v>
      </c>
      <c r="W1020" s="208"/>
      <c r="X1020" s="75"/>
      <c r="Y1020" s="75"/>
      <c r="Z1020" s="76"/>
      <c r="AA1020" s="76"/>
      <c r="AB1020" s="209"/>
      <c r="AC1020" s="325">
        <f t="shared" si="715"/>
        <v>57</v>
      </c>
      <c r="AD1020" s="520"/>
      <c r="AE1020" s="520" t="s">
        <v>3</v>
      </c>
      <c r="AF1020" s="520" t="s">
        <v>3</v>
      </c>
      <c r="AG1020" s="520">
        <v>57</v>
      </c>
      <c r="AH1020" s="520" t="s">
        <v>3</v>
      </c>
      <c r="AI1020" s="520" t="s">
        <v>3</v>
      </c>
      <c r="AJ1020" s="520" t="s">
        <v>3</v>
      </c>
      <c r="AK1020" s="161">
        <f t="shared" si="718"/>
        <v>0</v>
      </c>
      <c r="AL1020" s="81"/>
      <c r="AM1020" s="187"/>
      <c r="AN1020" s="719"/>
      <c r="AO1020" s="643"/>
      <c r="AP1020" s="663"/>
      <c r="AQ1020" s="683"/>
      <c r="AT1020" s="1"/>
    </row>
    <row r="1021" spans="1:46" s="44" customFormat="1" ht="18" customHeight="1">
      <c r="A1021" s="1">
        <v>1</v>
      </c>
      <c r="B1021" s="309" t="s">
        <v>257</v>
      </c>
      <c r="C1021" s="310" t="s">
        <v>318</v>
      </c>
      <c r="D1021" s="567"/>
      <c r="E1021" s="567" t="s">
        <v>914</v>
      </c>
      <c r="F1021" s="445" t="s">
        <v>321</v>
      </c>
      <c r="G1021" s="691">
        <v>11301513</v>
      </c>
      <c r="H1021" s="221"/>
      <c r="I1021" s="73"/>
      <c r="J1021" s="73"/>
      <c r="K1021" s="73"/>
      <c r="L1021" s="73"/>
      <c r="M1021" s="73"/>
      <c r="N1021" s="73"/>
      <c r="O1021" s="73"/>
      <c r="P1021" s="73"/>
      <c r="Q1021" s="73"/>
      <c r="R1021" s="73"/>
      <c r="S1021" s="73"/>
      <c r="T1021" s="73"/>
      <c r="U1021" s="73"/>
      <c r="V1021" s="222"/>
      <c r="W1021" s="193"/>
      <c r="X1021" s="74"/>
      <c r="Y1021" s="74"/>
      <c r="Z1021" s="74"/>
      <c r="AA1021" s="74"/>
      <c r="AB1021" s="194"/>
      <c r="AC1021" s="323">
        <f t="shared" si="715"/>
        <v>48</v>
      </c>
      <c r="AD1021" s="64"/>
      <c r="AE1021" s="64">
        <v>48</v>
      </c>
      <c r="AF1021" s="64"/>
      <c r="AG1021" s="64"/>
      <c r="AH1021" s="64"/>
      <c r="AI1021" s="80"/>
      <c r="AJ1021" s="80"/>
      <c r="AK1021" s="166">
        <f t="shared" si="718"/>
        <v>0</v>
      </c>
      <c r="AL1021" s="80"/>
      <c r="AM1021" s="186"/>
      <c r="AN1021" s="725"/>
      <c r="AO1021" s="15"/>
      <c r="AP1021" s="25"/>
      <c r="AQ1021" s="683"/>
      <c r="AT1021" s="1"/>
    </row>
    <row r="1022" spans="1:46" s="44" customFormat="1" ht="18.600000000000001" customHeight="1">
      <c r="A1022" s="1">
        <v>2</v>
      </c>
      <c r="B1022" s="337" t="str">
        <f t="shared" ref="B1022:B1023" si="751">B1021</f>
        <v>区東北部</v>
      </c>
      <c r="C1022" s="437" t="str">
        <f t="shared" ref="C1022:C1023" si="752">C1021</f>
        <v>葛飾区</v>
      </c>
      <c r="D1022" s="297"/>
      <c r="E1022" s="573"/>
      <c r="F1022" s="361" t="s">
        <v>321</v>
      </c>
      <c r="G1022" s="690"/>
      <c r="H1022" s="109"/>
      <c r="I1022" s="82"/>
      <c r="J1022" s="82"/>
      <c r="K1022" s="82"/>
      <c r="L1022" s="82"/>
      <c r="M1022" s="82"/>
      <c r="N1022" s="82"/>
      <c r="O1022" s="82"/>
      <c r="P1022" s="82"/>
      <c r="Q1022" s="82"/>
      <c r="R1022" s="82"/>
      <c r="S1022" s="82"/>
      <c r="T1022" s="82"/>
      <c r="U1022" s="82"/>
      <c r="V1022" s="102"/>
      <c r="W1022" s="146">
        <f>SUM(X1022:AB1022)</f>
        <v>48</v>
      </c>
      <c r="X1022" s="145">
        <v>48</v>
      </c>
      <c r="Y1022" s="145"/>
      <c r="Z1022" s="69"/>
      <c r="AA1022" s="69"/>
      <c r="AB1022" s="207"/>
      <c r="AC1022" s="324">
        <f t="shared" si="715"/>
        <v>48</v>
      </c>
      <c r="AD1022" s="519"/>
      <c r="AE1022" s="519">
        <v>48</v>
      </c>
      <c r="AF1022" s="519"/>
      <c r="AG1022" s="519"/>
      <c r="AH1022" s="519"/>
      <c r="AI1022" s="519"/>
      <c r="AJ1022" s="601"/>
      <c r="AK1022" s="160">
        <f t="shared" si="718"/>
        <v>0</v>
      </c>
      <c r="AL1022" s="79" t="s">
        <v>3</v>
      </c>
      <c r="AM1022" s="158" t="s">
        <v>3</v>
      </c>
      <c r="AN1022" s="718"/>
      <c r="AO1022" s="643"/>
      <c r="AP1022" s="663"/>
      <c r="AQ1022" s="683"/>
      <c r="AT1022" s="1"/>
    </row>
    <row r="1023" spans="1:46" s="44" customFormat="1" ht="18" customHeight="1" thickBot="1">
      <c r="A1023" s="1">
        <v>3</v>
      </c>
      <c r="B1023" s="337" t="str">
        <f t="shared" si="751"/>
        <v>区東北部</v>
      </c>
      <c r="C1023" s="437" t="str">
        <f t="shared" si="752"/>
        <v>葛飾区</v>
      </c>
      <c r="D1023" s="305"/>
      <c r="E1023" s="632"/>
      <c r="F1023" s="337" t="s">
        <v>321</v>
      </c>
      <c r="G1023" s="689"/>
      <c r="H1023" s="121"/>
      <c r="I1023" s="71"/>
      <c r="J1023" s="71"/>
      <c r="K1023" s="71"/>
      <c r="L1023" s="71"/>
      <c r="M1023" s="71"/>
      <c r="N1023" s="71"/>
      <c r="O1023" s="71"/>
      <c r="P1023" s="71"/>
      <c r="Q1023" s="71"/>
      <c r="R1023" s="71"/>
      <c r="S1023" s="71"/>
      <c r="T1023" s="71"/>
      <c r="U1023" s="71"/>
      <c r="V1023" s="123"/>
      <c r="W1023" s="208"/>
      <c r="X1023" s="75"/>
      <c r="Y1023" s="75"/>
      <c r="Z1023" s="76"/>
      <c r="AA1023" s="76"/>
      <c r="AB1023" s="209"/>
      <c r="AC1023" s="325">
        <f t="shared" si="715"/>
        <v>48</v>
      </c>
      <c r="AD1023" s="520"/>
      <c r="AE1023" s="520">
        <v>48</v>
      </c>
      <c r="AF1023" s="520" t="s">
        <v>3</v>
      </c>
      <c r="AG1023" s="520" t="s">
        <v>3</v>
      </c>
      <c r="AH1023" s="520" t="s">
        <v>3</v>
      </c>
      <c r="AI1023" s="520" t="s">
        <v>3</v>
      </c>
      <c r="AJ1023" s="520" t="s">
        <v>3</v>
      </c>
      <c r="AK1023" s="161">
        <f t="shared" si="718"/>
        <v>0</v>
      </c>
      <c r="AL1023" s="81"/>
      <c r="AM1023" s="187"/>
      <c r="AN1023" s="719"/>
      <c r="AO1023" s="643"/>
      <c r="AP1023" s="663"/>
      <c r="AQ1023" s="683"/>
      <c r="AT1023" s="1"/>
    </row>
    <row r="1024" spans="1:46" s="44" customFormat="1" ht="18.600000000000001" customHeight="1">
      <c r="A1024" s="1">
        <v>1</v>
      </c>
      <c r="B1024" s="309" t="s">
        <v>257</v>
      </c>
      <c r="C1024" s="310" t="s">
        <v>318</v>
      </c>
      <c r="D1024" s="567"/>
      <c r="E1024" s="567"/>
      <c r="F1024" s="368" t="s">
        <v>322</v>
      </c>
      <c r="G1024" s="691"/>
      <c r="H1024" s="221"/>
      <c r="I1024" s="73"/>
      <c r="J1024" s="73"/>
      <c r="K1024" s="73"/>
      <c r="L1024" s="73"/>
      <c r="M1024" s="73"/>
      <c r="N1024" s="73"/>
      <c r="O1024" s="73"/>
      <c r="P1024" s="73"/>
      <c r="Q1024" s="73"/>
      <c r="R1024" s="73"/>
      <c r="S1024" s="73"/>
      <c r="T1024" s="73"/>
      <c r="U1024" s="73"/>
      <c r="V1024" s="222"/>
      <c r="W1024" s="193"/>
      <c r="X1024" s="74"/>
      <c r="Y1024" s="74"/>
      <c r="Z1024" s="74"/>
      <c r="AA1024" s="74"/>
      <c r="AB1024" s="194"/>
      <c r="AC1024" s="323">
        <f t="shared" si="715"/>
        <v>0</v>
      </c>
      <c r="AD1024" s="606"/>
      <c r="AE1024" s="606"/>
      <c r="AF1024" s="606"/>
      <c r="AG1024" s="606"/>
      <c r="AH1024" s="606"/>
      <c r="AI1024" s="607"/>
      <c r="AJ1024" s="607"/>
      <c r="AK1024" s="166">
        <f t="shared" si="718"/>
        <v>0</v>
      </c>
      <c r="AL1024" s="80"/>
      <c r="AM1024" s="186"/>
      <c r="AN1024" s="725"/>
      <c r="AO1024" s="15"/>
      <c r="AP1024" s="25"/>
      <c r="AQ1024" s="683"/>
      <c r="AT1024" s="1"/>
    </row>
    <row r="1025" spans="1:46" s="44" customFormat="1" ht="18" customHeight="1">
      <c r="A1025" s="1">
        <v>2</v>
      </c>
      <c r="B1025" s="337" t="str">
        <f t="shared" ref="B1025:B1026" si="753">B1024</f>
        <v>区東北部</v>
      </c>
      <c r="C1025" s="437" t="str">
        <f t="shared" ref="C1025:C1026" si="754">C1024</f>
        <v>葛飾区</v>
      </c>
      <c r="D1025" s="297"/>
      <c r="E1025" s="573"/>
      <c r="F1025" s="361" t="s">
        <v>322</v>
      </c>
      <c r="G1025" s="690"/>
      <c r="H1025" s="109"/>
      <c r="I1025" s="82"/>
      <c r="J1025" s="82"/>
      <c r="K1025" s="82"/>
      <c r="L1025" s="82"/>
      <c r="M1025" s="82" t="s">
        <v>629</v>
      </c>
      <c r="N1025" s="82" t="s">
        <v>630</v>
      </c>
      <c r="O1025" s="82"/>
      <c r="P1025" s="82"/>
      <c r="Q1025" s="82"/>
      <c r="R1025" s="82"/>
      <c r="S1025" s="82"/>
      <c r="T1025" s="82"/>
      <c r="U1025" s="82" t="s">
        <v>629</v>
      </c>
      <c r="V1025" s="102"/>
      <c r="W1025" s="146">
        <f>SUM(X1025:AB1025)</f>
        <v>125</v>
      </c>
      <c r="X1025" s="145">
        <v>58</v>
      </c>
      <c r="Y1025" s="145">
        <v>67</v>
      </c>
      <c r="Z1025" s="69"/>
      <c r="AA1025" s="69"/>
      <c r="AB1025" s="207"/>
      <c r="AC1025" s="324">
        <f t="shared" si="715"/>
        <v>0</v>
      </c>
      <c r="AD1025" s="519"/>
      <c r="AE1025" s="519"/>
      <c r="AF1025" s="519"/>
      <c r="AG1025" s="519"/>
      <c r="AH1025" s="519"/>
      <c r="AI1025" s="519"/>
      <c r="AJ1025" s="601"/>
      <c r="AK1025" s="160">
        <f t="shared" si="718"/>
        <v>4</v>
      </c>
      <c r="AL1025" s="79">
        <v>4</v>
      </c>
      <c r="AM1025" s="158" t="s">
        <v>3</v>
      </c>
      <c r="AN1025" s="718"/>
      <c r="AO1025" s="643"/>
      <c r="AP1025" s="663"/>
      <c r="AQ1025" s="683"/>
      <c r="AT1025" s="1"/>
    </row>
    <row r="1026" spans="1:46" s="44" customFormat="1" ht="18.600000000000001" customHeight="1" thickBot="1">
      <c r="A1026" s="1">
        <v>3</v>
      </c>
      <c r="B1026" s="337" t="str">
        <f t="shared" si="753"/>
        <v>区東北部</v>
      </c>
      <c r="C1026" s="437" t="str">
        <f t="shared" si="754"/>
        <v>葛飾区</v>
      </c>
      <c r="D1026" s="305"/>
      <c r="E1026" s="632"/>
      <c r="F1026" s="337" t="s">
        <v>322</v>
      </c>
      <c r="G1026" s="689"/>
      <c r="H1026" s="121"/>
      <c r="I1026" s="71"/>
      <c r="J1026" s="71"/>
      <c r="K1026" s="71"/>
      <c r="L1026" s="71"/>
      <c r="M1026" s="37" t="s">
        <v>629</v>
      </c>
      <c r="N1026" s="37" t="s">
        <v>630</v>
      </c>
      <c r="O1026" s="37"/>
      <c r="P1026" s="37"/>
      <c r="Q1026" s="37"/>
      <c r="R1026" s="37"/>
      <c r="S1026" s="37"/>
      <c r="T1026" s="37"/>
      <c r="U1026" s="37" t="s">
        <v>629</v>
      </c>
      <c r="V1026" s="123"/>
      <c r="W1026" s="208"/>
      <c r="X1026" s="75"/>
      <c r="Y1026" s="75"/>
      <c r="Z1026" s="76"/>
      <c r="AA1026" s="76"/>
      <c r="AB1026" s="209"/>
      <c r="AC1026" s="325">
        <f t="shared" si="715"/>
        <v>0</v>
      </c>
      <c r="AD1026" s="520"/>
      <c r="AE1026" s="520"/>
      <c r="AF1026" s="520"/>
      <c r="AG1026" s="520"/>
      <c r="AH1026" s="520" t="s">
        <v>3</v>
      </c>
      <c r="AI1026" s="520" t="s">
        <v>3</v>
      </c>
      <c r="AJ1026" s="520" t="s">
        <v>3</v>
      </c>
      <c r="AK1026" s="161">
        <f t="shared" si="718"/>
        <v>0</v>
      </c>
      <c r="AL1026" s="81"/>
      <c r="AM1026" s="187"/>
      <c r="AN1026" s="719"/>
      <c r="AO1026" s="643"/>
      <c r="AP1026" s="663"/>
      <c r="AQ1026" s="683"/>
      <c r="AT1026" s="1"/>
    </row>
    <row r="1027" spans="1:46" s="44" customFormat="1" ht="18" customHeight="1">
      <c r="A1027" s="1">
        <v>1</v>
      </c>
      <c r="B1027" s="516" t="s">
        <v>257</v>
      </c>
      <c r="C1027" s="479" t="s">
        <v>318</v>
      </c>
      <c r="D1027" s="479"/>
      <c r="E1027" s="479" t="s">
        <v>951</v>
      </c>
      <c r="F1027" s="503" t="s">
        <v>323</v>
      </c>
      <c r="G1027" s="695">
        <v>11301515</v>
      </c>
      <c r="H1027" s="446"/>
      <c r="I1027" s="447"/>
      <c r="J1027" s="447"/>
      <c r="K1027" s="447"/>
      <c r="L1027" s="447"/>
      <c r="M1027" s="447"/>
      <c r="N1027" s="447"/>
      <c r="O1027" s="447"/>
      <c r="P1027" s="447"/>
      <c r="Q1027" s="447"/>
      <c r="R1027" s="447"/>
      <c r="S1027" s="447"/>
      <c r="T1027" s="447"/>
      <c r="U1027" s="447"/>
      <c r="V1027" s="448"/>
      <c r="W1027" s="449"/>
      <c r="X1027" s="450"/>
      <c r="Y1027" s="450"/>
      <c r="Z1027" s="450"/>
      <c r="AA1027" s="450"/>
      <c r="AB1027" s="451"/>
      <c r="AC1027" s="452">
        <f t="shared" si="715"/>
        <v>83</v>
      </c>
      <c r="AD1027" s="453"/>
      <c r="AE1027" s="453"/>
      <c r="AF1027" s="453">
        <v>83</v>
      </c>
      <c r="AG1027" s="453"/>
      <c r="AH1027" s="453"/>
      <c r="AI1027" s="454"/>
      <c r="AJ1027" s="454"/>
      <c r="AK1027" s="455">
        <f t="shared" si="718"/>
        <v>0</v>
      </c>
      <c r="AL1027" s="454"/>
      <c r="AM1027" s="456"/>
      <c r="AN1027" s="727"/>
      <c r="AO1027" s="648"/>
      <c r="AP1027" s="530"/>
      <c r="AQ1027" s="683"/>
      <c r="AT1027" s="1"/>
    </row>
    <row r="1028" spans="1:46" s="44" customFormat="1" ht="18.600000000000001" customHeight="1">
      <c r="A1028" s="1">
        <v>2</v>
      </c>
      <c r="B1028" s="492" t="str">
        <f t="shared" ref="B1028:C1029" si="755">B1027</f>
        <v>区東北部</v>
      </c>
      <c r="C1028" s="517" t="str">
        <f t="shared" si="755"/>
        <v>葛飾区</v>
      </c>
      <c r="D1028" s="639"/>
      <c r="E1028" s="518"/>
      <c r="F1028" s="491" t="s">
        <v>323</v>
      </c>
      <c r="G1028" s="694"/>
      <c r="H1028" s="457"/>
      <c r="I1028" s="458"/>
      <c r="J1028" s="458"/>
      <c r="K1028" s="458"/>
      <c r="L1028" s="458"/>
      <c r="M1028" s="458"/>
      <c r="N1028" s="458"/>
      <c r="O1028" s="458"/>
      <c r="P1028" s="458"/>
      <c r="Q1028" s="458"/>
      <c r="R1028" s="458"/>
      <c r="S1028" s="458"/>
      <c r="T1028" s="458"/>
      <c r="U1028" s="458"/>
      <c r="V1028" s="459"/>
      <c r="W1028" s="460">
        <f>SUM(X1028:AB1028)</f>
        <v>83</v>
      </c>
      <c r="X1028" s="461">
        <v>83</v>
      </c>
      <c r="Y1028" s="461"/>
      <c r="Z1028" s="462"/>
      <c r="AA1028" s="462"/>
      <c r="AB1028" s="463"/>
      <c r="AC1028" s="464">
        <f t="shared" si="715"/>
        <v>83</v>
      </c>
      <c r="AD1028" s="609"/>
      <c r="AE1028" s="609"/>
      <c r="AF1028" s="609">
        <v>83</v>
      </c>
      <c r="AG1028" s="609"/>
      <c r="AH1028" s="609"/>
      <c r="AI1028" s="609"/>
      <c r="AJ1028" s="610"/>
      <c r="AK1028" s="466">
        <f t="shared" si="718"/>
        <v>0</v>
      </c>
      <c r="AL1028" s="465"/>
      <c r="AM1028" s="467" t="s">
        <v>3</v>
      </c>
      <c r="AN1028" s="722"/>
      <c r="AO1028" s="647"/>
      <c r="AP1028" s="663"/>
      <c r="AQ1028" s="683"/>
      <c r="AT1028" s="1"/>
    </row>
    <row r="1029" spans="1:46" s="44" customFormat="1" ht="18" customHeight="1" thickBot="1">
      <c r="A1029" s="1">
        <v>3</v>
      </c>
      <c r="B1029" s="492" t="str">
        <f t="shared" si="755"/>
        <v>区東北部</v>
      </c>
      <c r="C1029" s="517" t="str">
        <f t="shared" si="755"/>
        <v>葛飾区</v>
      </c>
      <c r="D1029" s="640"/>
      <c r="E1029" s="634"/>
      <c r="F1029" s="492" t="s">
        <v>323</v>
      </c>
      <c r="G1029" s="693"/>
      <c r="H1029" s="468"/>
      <c r="I1029" s="469"/>
      <c r="J1029" s="469"/>
      <c r="K1029" s="469"/>
      <c r="L1029" s="469"/>
      <c r="M1029" s="469"/>
      <c r="N1029" s="469"/>
      <c r="O1029" s="469"/>
      <c r="P1029" s="469"/>
      <c r="Q1029" s="469"/>
      <c r="R1029" s="469"/>
      <c r="S1029" s="469"/>
      <c r="T1029" s="469"/>
      <c r="U1029" s="469"/>
      <c r="V1029" s="470"/>
      <c r="W1029" s="471"/>
      <c r="X1029" s="472"/>
      <c r="Y1029" s="472"/>
      <c r="Z1029" s="473"/>
      <c r="AA1029" s="473"/>
      <c r="AB1029" s="474"/>
      <c r="AC1029" s="475">
        <f t="shared" si="715"/>
        <v>83</v>
      </c>
      <c r="AD1029" s="611"/>
      <c r="AE1029" s="611" t="s">
        <v>3</v>
      </c>
      <c r="AF1029" s="611">
        <v>83</v>
      </c>
      <c r="AG1029" s="611" t="s">
        <v>3</v>
      </c>
      <c r="AH1029" s="611" t="s">
        <v>3</v>
      </c>
      <c r="AI1029" s="611" t="s">
        <v>3</v>
      </c>
      <c r="AJ1029" s="611" t="s">
        <v>3</v>
      </c>
      <c r="AK1029" s="476">
        <f t="shared" si="718"/>
        <v>0</v>
      </c>
      <c r="AL1029" s="477"/>
      <c r="AM1029" s="478"/>
      <c r="AN1029" s="728"/>
      <c r="AO1029" s="647"/>
      <c r="AP1029" s="663"/>
      <c r="AQ1029" s="683"/>
      <c r="AT1029" s="1"/>
    </row>
    <row r="1030" spans="1:46" s="44" customFormat="1" ht="18.600000000000001" customHeight="1">
      <c r="A1030" s="1">
        <v>1</v>
      </c>
      <c r="B1030" s="309" t="s">
        <v>257</v>
      </c>
      <c r="C1030" s="310" t="s">
        <v>318</v>
      </c>
      <c r="D1030" s="567"/>
      <c r="E1030" s="567" t="s">
        <v>951</v>
      </c>
      <c r="F1030" s="734" t="s">
        <v>1197</v>
      </c>
      <c r="G1030" s="691">
        <v>11301516</v>
      </c>
      <c r="H1030" s="221"/>
      <c r="I1030" s="73"/>
      <c r="J1030" s="73"/>
      <c r="K1030" s="73"/>
      <c r="L1030" s="73"/>
      <c r="M1030" s="73"/>
      <c r="N1030" s="73"/>
      <c r="O1030" s="73"/>
      <c r="P1030" s="73"/>
      <c r="Q1030" s="73"/>
      <c r="R1030" s="73"/>
      <c r="S1030" s="73"/>
      <c r="T1030" s="73"/>
      <c r="U1030" s="73"/>
      <c r="V1030" s="222"/>
      <c r="W1030" s="193"/>
      <c r="X1030" s="74"/>
      <c r="Y1030" s="74"/>
      <c r="Z1030" s="74"/>
      <c r="AA1030" s="74"/>
      <c r="AB1030" s="194"/>
      <c r="AC1030" s="323">
        <f t="shared" si="715"/>
        <v>50</v>
      </c>
      <c r="AD1030" s="606">
        <v>50</v>
      </c>
      <c r="AE1030" s="606"/>
      <c r="AF1030" s="606"/>
      <c r="AG1030" s="606"/>
      <c r="AH1030" s="606"/>
      <c r="AI1030" s="607"/>
      <c r="AJ1030" s="607"/>
      <c r="AK1030" s="166">
        <f t="shared" si="718"/>
        <v>0</v>
      </c>
      <c r="AL1030" s="80"/>
      <c r="AM1030" s="186"/>
      <c r="AN1030" s="725" t="s">
        <v>1222</v>
      </c>
      <c r="AO1030" s="15"/>
      <c r="AP1030" s="25"/>
      <c r="AQ1030" s="683"/>
      <c r="AT1030" s="1"/>
    </row>
    <row r="1031" spans="1:46" s="44" customFormat="1" ht="18" customHeight="1">
      <c r="A1031" s="1">
        <v>2</v>
      </c>
      <c r="B1031" s="337" t="str">
        <f t="shared" ref="B1031:B1032" si="756">B1030</f>
        <v>区東北部</v>
      </c>
      <c r="C1031" s="437" t="str">
        <f t="shared" ref="C1031:C1032" si="757">C1030</f>
        <v>葛飾区</v>
      </c>
      <c r="D1031" s="297"/>
      <c r="E1031" s="573"/>
      <c r="F1031" s="361" t="s">
        <v>324</v>
      </c>
      <c r="G1031" s="690"/>
      <c r="H1031" s="109" t="s">
        <v>628</v>
      </c>
      <c r="I1031" s="82"/>
      <c r="J1031" s="82"/>
      <c r="K1031" s="82"/>
      <c r="L1031" s="82" t="s">
        <v>629</v>
      </c>
      <c r="M1031" s="82" t="s">
        <v>629</v>
      </c>
      <c r="N1031" s="82" t="s">
        <v>630</v>
      </c>
      <c r="O1031" s="82"/>
      <c r="P1031" s="82"/>
      <c r="Q1031" s="82"/>
      <c r="R1031" s="82"/>
      <c r="S1031" s="82"/>
      <c r="T1031" s="82" t="s">
        <v>629</v>
      </c>
      <c r="U1031" s="82"/>
      <c r="V1031" s="102"/>
      <c r="W1031" s="146">
        <f>SUM(X1031:AB1031)</f>
        <v>50</v>
      </c>
      <c r="X1031" s="145">
        <v>50</v>
      </c>
      <c r="Y1031" s="145"/>
      <c r="Z1031" s="69"/>
      <c r="AA1031" s="69"/>
      <c r="AB1031" s="207"/>
      <c r="AC1031" s="324">
        <f t="shared" si="715"/>
        <v>50</v>
      </c>
      <c r="AD1031" s="519">
        <v>50</v>
      </c>
      <c r="AE1031" s="519"/>
      <c r="AF1031" s="519"/>
      <c r="AG1031" s="519"/>
      <c r="AH1031" s="519"/>
      <c r="AI1031" s="519"/>
      <c r="AJ1031" s="601"/>
      <c r="AK1031" s="160">
        <f t="shared" si="718"/>
        <v>0</v>
      </c>
      <c r="AL1031" s="79" t="s">
        <v>3</v>
      </c>
      <c r="AM1031" s="158" t="s">
        <v>3</v>
      </c>
      <c r="AN1031" s="718"/>
      <c r="AO1031" s="643"/>
      <c r="AP1031" s="663"/>
      <c r="AQ1031" s="683"/>
      <c r="AT1031" s="1"/>
    </row>
    <row r="1032" spans="1:46" s="44" customFormat="1" ht="18.600000000000001" customHeight="1" thickBot="1">
      <c r="A1032" s="1">
        <v>3</v>
      </c>
      <c r="B1032" s="337" t="str">
        <f t="shared" si="756"/>
        <v>区東北部</v>
      </c>
      <c r="C1032" s="437" t="str">
        <f t="shared" si="757"/>
        <v>葛飾区</v>
      </c>
      <c r="D1032" s="305"/>
      <c r="E1032" s="632"/>
      <c r="F1032" s="337" t="s">
        <v>324</v>
      </c>
      <c r="G1032" s="689"/>
      <c r="H1032" s="36" t="s">
        <v>628</v>
      </c>
      <c r="I1032" s="37"/>
      <c r="J1032" s="37"/>
      <c r="K1032" s="37"/>
      <c r="L1032" s="37" t="s">
        <v>629</v>
      </c>
      <c r="M1032" s="37" t="s">
        <v>629</v>
      </c>
      <c r="N1032" s="37" t="s">
        <v>630</v>
      </c>
      <c r="O1032" s="37"/>
      <c r="P1032" s="37"/>
      <c r="Q1032" s="37"/>
      <c r="R1032" s="37"/>
      <c r="S1032" s="37"/>
      <c r="T1032" s="37" t="s">
        <v>629</v>
      </c>
      <c r="U1032" s="71"/>
      <c r="V1032" s="123"/>
      <c r="W1032" s="208"/>
      <c r="X1032" s="75"/>
      <c r="Y1032" s="75"/>
      <c r="Z1032" s="76"/>
      <c r="AA1032" s="76"/>
      <c r="AB1032" s="209"/>
      <c r="AC1032" s="325">
        <f t="shared" si="715"/>
        <v>50</v>
      </c>
      <c r="AD1032" s="520">
        <v>50</v>
      </c>
      <c r="AE1032" s="520" t="s">
        <v>3</v>
      </c>
      <c r="AF1032" s="520" t="s">
        <v>3</v>
      </c>
      <c r="AG1032" s="520" t="s">
        <v>3</v>
      </c>
      <c r="AH1032" s="520" t="s">
        <v>3</v>
      </c>
      <c r="AI1032" s="520" t="s">
        <v>3</v>
      </c>
      <c r="AJ1032" s="520" t="s">
        <v>3</v>
      </c>
      <c r="AK1032" s="161">
        <f t="shared" si="718"/>
        <v>0</v>
      </c>
      <c r="AL1032" s="81"/>
      <c r="AM1032" s="187"/>
      <c r="AN1032" s="719"/>
      <c r="AO1032" s="643"/>
      <c r="AP1032" s="663"/>
      <c r="AQ1032" s="683"/>
      <c r="AT1032" s="1"/>
    </row>
    <row r="1033" spans="1:46" s="44" customFormat="1" ht="18" customHeight="1">
      <c r="A1033" s="1">
        <v>1</v>
      </c>
      <c r="B1033" s="309" t="s">
        <v>257</v>
      </c>
      <c r="C1033" s="310" t="s">
        <v>318</v>
      </c>
      <c r="D1033" s="567"/>
      <c r="E1033" s="567" t="s">
        <v>951</v>
      </c>
      <c r="F1033" s="445" t="s">
        <v>325</v>
      </c>
      <c r="G1033" s="691" t="s">
        <v>1145</v>
      </c>
      <c r="H1033" s="221"/>
      <c r="I1033" s="73"/>
      <c r="J1033" s="73"/>
      <c r="K1033" s="73"/>
      <c r="L1033" s="73"/>
      <c r="M1033" s="73"/>
      <c r="N1033" s="73"/>
      <c r="O1033" s="73"/>
      <c r="P1033" s="73"/>
      <c r="Q1033" s="73"/>
      <c r="R1033" s="73"/>
      <c r="S1033" s="73"/>
      <c r="T1033" s="73"/>
      <c r="U1033" s="73"/>
      <c r="V1033" s="222"/>
      <c r="W1033" s="193"/>
      <c r="X1033" s="74"/>
      <c r="Y1033" s="74"/>
      <c r="Z1033" s="74"/>
      <c r="AA1033" s="74"/>
      <c r="AB1033" s="194"/>
      <c r="AC1033" s="323">
        <f t="shared" si="715"/>
        <v>76</v>
      </c>
      <c r="AD1033" s="606"/>
      <c r="AE1033" s="606">
        <v>38</v>
      </c>
      <c r="AF1033" s="606"/>
      <c r="AG1033" s="606">
        <v>38</v>
      </c>
      <c r="AH1033" s="606"/>
      <c r="AI1033" s="607"/>
      <c r="AJ1033" s="607"/>
      <c r="AK1033" s="166">
        <f t="shared" si="718"/>
        <v>0</v>
      </c>
      <c r="AL1033" s="80"/>
      <c r="AM1033" s="186"/>
      <c r="AN1033" s="725"/>
      <c r="AO1033" s="15"/>
      <c r="AP1033" s="25"/>
      <c r="AQ1033" s="683">
        <v>1</v>
      </c>
      <c r="AT1033" s="1"/>
    </row>
    <row r="1034" spans="1:46" s="44" customFormat="1" ht="18.600000000000001" customHeight="1">
      <c r="A1034" s="1">
        <v>2</v>
      </c>
      <c r="B1034" s="337" t="str">
        <f t="shared" ref="B1034:B1035" si="758">B1033</f>
        <v>区東北部</v>
      </c>
      <c r="C1034" s="437" t="str">
        <f t="shared" ref="C1034:C1035" si="759">C1033</f>
        <v>葛飾区</v>
      </c>
      <c r="D1034" s="297"/>
      <c r="E1034" s="573"/>
      <c r="F1034" s="361" t="s">
        <v>325</v>
      </c>
      <c r="G1034" s="690"/>
      <c r="H1034" s="109"/>
      <c r="I1034" s="82"/>
      <c r="J1034" s="82"/>
      <c r="K1034" s="82"/>
      <c r="L1034" s="82" t="s">
        <v>629</v>
      </c>
      <c r="M1034" s="82" t="s">
        <v>629</v>
      </c>
      <c r="N1034" s="82" t="s">
        <v>630</v>
      </c>
      <c r="O1034" s="82"/>
      <c r="P1034" s="82"/>
      <c r="Q1034" s="82"/>
      <c r="R1034" s="82"/>
      <c r="S1034" s="82" t="s">
        <v>652</v>
      </c>
      <c r="T1034" s="82"/>
      <c r="U1034" s="82" t="s">
        <v>629</v>
      </c>
      <c r="V1034" s="102"/>
      <c r="W1034" s="146">
        <f>SUM(X1034:AB1034)</f>
        <v>98</v>
      </c>
      <c r="X1034" s="145">
        <v>60</v>
      </c>
      <c r="Y1034" s="145">
        <v>38</v>
      </c>
      <c r="Z1034" s="69"/>
      <c r="AA1034" s="69"/>
      <c r="AB1034" s="207"/>
      <c r="AC1034" s="324">
        <f t="shared" ref="AC1034:AC1097" si="760">SUM(AD1034:AJ1034)</f>
        <v>98</v>
      </c>
      <c r="AD1034" s="519"/>
      <c r="AE1034" s="519">
        <v>60</v>
      </c>
      <c r="AF1034" s="519"/>
      <c r="AG1034" s="519">
        <v>38</v>
      </c>
      <c r="AH1034" s="519"/>
      <c r="AI1034" s="519"/>
      <c r="AJ1034" s="601"/>
      <c r="AK1034" s="160">
        <f t="shared" si="718"/>
        <v>1</v>
      </c>
      <c r="AL1034" s="79">
        <v>1</v>
      </c>
      <c r="AM1034" s="158" t="s">
        <v>3</v>
      </c>
      <c r="AN1034" s="718"/>
      <c r="AO1034" s="643"/>
      <c r="AP1034" s="663"/>
      <c r="AQ1034" s="683"/>
      <c r="AT1034" s="1"/>
    </row>
    <row r="1035" spans="1:46" s="44" customFormat="1" ht="18" customHeight="1" thickBot="1">
      <c r="A1035" s="1">
        <v>3</v>
      </c>
      <c r="B1035" s="337" t="str">
        <f t="shared" si="758"/>
        <v>区東北部</v>
      </c>
      <c r="C1035" s="437" t="str">
        <f t="shared" si="759"/>
        <v>葛飾区</v>
      </c>
      <c r="D1035" s="305"/>
      <c r="E1035" s="632"/>
      <c r="F1035" s="337" t="s">
        <v>325</v>
      </c>
      <c r="G1035" s="689"/>
      <c r="H1035" s="121"/>
      <c r="I1035" s="71"/>
      <c r="J1035" s="71"/>
      <c r="K1035" s="71"/>
      <c r="L1035" s="37" t="s">
        <v>629</v>
      </c>
      <c r="M1035" s="37" t="s">
        <v>629</v>
      </c>
      <c r="N1035" s="37" t="s">
        <v>630</v>
      </c>
      <c r="O1035" s="37"/>
      <c r="P1035" s="37"/>
      <c r="Q1035" s="37"/>
      <c r="R1035" s="37"/>
      <c r="S1035" s="37" t="s">
        <v>652</v>
      </c>
      <c r="T1035" s="37"/>
      <c r="U1035" s="37" t="s">
        <v>629</v>
      </c>
      <c r="V1035" s="123"/>
      <c r="W1035" s="208"/>
      <c r="X1035" s="75"/>
      <c r="Y1035" s="75"/>
      <c r="Z1035" s="76"/>
      <c r="AA1035" s="76"/>
      <c r="AB1035" s="209"/>
      <c r="AC1035" s="325">
        <f t="shared" si="760"/>
        <v>98</v>
      </c>
      <c r="AD1035" s="520"/>
      <c r="AE1035" s="520">
        <v>60</v>
      </c>
      <c r="AF1035" s="520" t="s">
        <v>3</v>
      </c>
      <c r="AG1035" s="520">
        <v>38</v>
      </c>
      <c r="AH1035" s="520" t="s">
        <v>3</v>
      </c>
      <c r="AI1035" s="520" t="s">
        <v>3</v>
      </c>
      <c r="AJ1035" s="520" t="s">
        <v>3</v>
      </c>
      <c r="AK1035" s="161">
        <f t="shared" ref="AK1035:AK1098" si="761">SUM(AL1035:AM1035)</f>
        <v>0</v>
      </c>
      <c r="AL1035" s="81"/>
      <c r="AM1035" s="187"/>
      <c r="AN1035" s="719"/>
      <c r="AO1035" s="643"/>
      <c r="AP1035" s="663"/>
      <c r="AQ1035" s="683"/>
      <c r="AT1035" s="1"/>
    </row>
    <row r="1036" spans="1:46" s="44" customFormat="1" ht="18.600000000000001" customHeight="1">
      <c r="A1036" s="1">
        <v>1</v>
      </c>
      <c r="B1036" s="309" t="s">
        <v>257</v>
      </c>
      <c r="C1036" s="310" t="s">
        <v>318</v>
      </c>
      <c r="D1036" s="567"/>
      <c r="E1036" s="567" t="s">
        <v>793</v>
      </c>
      <c r="F1036" s="445" t="s">
        <v>326</v>
      </c>
      <c r="G1036" s="691">
        <v>11301518</v>
      </c>
      <c r="H1036" s="221"/>
      <c r="I1036" s="73"/>
      <c r="J1036" s="73"/>
      <c r="K1036" s="73"/>
      <c r="L1036" s="73"/>
      <c r="M1036" s="73"/>
      <c r="N1036" s="73"/>
      <c r="O1036" s="73"/>
      <c r="P1036" s="73"/>
      <c r="Q1036" s="73"/>
      <c r="R1036" s="73"/>
      <c r="S1036" s="73"/>
      <c r="T1036" s="73"/>
      <c r="U1036" s="73"/>
      <c r="V1036" s="222"/>
      <c r="W1036" s="193"/>
      <c r="X1036" s="74"/>
      <c r="Y1036" s="74"/>
      <c r="Z1036" s="74"/>
      <c r="AA1036" s="74"/>
      <c r="AB1036" s="194"/>
      <c r="AC1036" s="323">
        <f>SUM(AD1036:AJ1036)</f>
        <v>99</v>
      </c>
      <c r="AD1036" s="64"/>
      <c r="AE1036" s="64">
        <v>42</v>
      </c>
      <c r="AF1036" s="64"/>
      <c r="AG1036" s="64">
        <v>57</v>
      </c>
      <c r="AH1036" s="64"/>
      <c r="AI1036" s="80"/>
      <c r="AJ1036" s="80"/>
      <c r="AK1036" s="166">
        <v>0</v>
      </c>
      <c r="AL1036" s="80"/>
      <c r="AM1036" s="186"/>
      <c r="AN1036" s="725"/>
      <c r="AO1036" s="15"/>
      <c r="AP1036" s="25"/>
      <c r="AQ1036" s="683"/>
      <c r="AT1036" s="1"/>
    </row>
    <row r="1037" spans="1:46" s="44" customFormat="1" ht="18" customHeight="1">
      <c r="A1037" s="1">
        <v>2</v>
      </c>
      <c r="B1037" s="337" t="str">
        <f t="shared" ref="B1037:B1038" si="762">B1036</f>
        <v>区東北部</v>
      </c>
      <c r="C1037" s="437" t="str">
        <f t="shared" ref="C1037:C1038" si="763">C1036</f>
        <v>葛飾区</v>
      </c>
      <c r="D1037" s="297"/>
      <c r="E1037" s="573"/>
      <c r="F1037" s="361" t="s">
        <v>326</v>
      </c>
      <c r="G1037" s="690"/>
      <c r="H1037" s="109"/>
      <c r="I1037" s="82"/>
      <c r="J1037" s="82"/>
      <c r="K1037" s="82"/>
      <c r="L1037" s="82"/>
      <c r="M1037" s="82"/>
      <c r="N1037" s="82"/>
      <c r="O1037" s="82"/>
      <c r="P1037" s="82"/>
      <c r="Q1037" s="82"/>
      <c r="R1037" s="82"/>
      <c r="S1037" s="82"/>
      <c r="T1037" s="82"/>
      <c r="U1037" s="82"/>
      <c r="V1037" s="102"/>
      <c r="W1037" s="146">
        <f>SUM(X1037:AB1037)</f>
        <v>99</v>
      </c>
      <c r="X1037" s="145">
        <v>42</v>
      </c>
      <c r="Y1037" s="145">
        <v>57</v>
      </c>
      <c r="Z1037" s="69"/>
      <c r="AA1037" s="69"/>
      <c r="AB1037" s="207"/>
      <c r="AC1037" s="752">
        <f>SUM(AD1037:AJ1037)</f>
        <v>99</v>
      </c>
      <c r="AD1037" s="519"/>
      <c r="AE1037" s="519">
        <v>42</v>
      </c>
      <c r="AF1037" s="519"/>
      <c r="AG1037" s="519">
        <v>57</v>
      </c>
      <c r="AH1037" s="519"/>
      <c r="AI1037" s="519"/>
      <c r="AJ1037" s="601"/>
      <c r="AK1037" s="160">
        <v>0</v>
      </c>
      <c r="AL1037" s="79" t="s">
        <v>3</v>
      </c>
      <c r="AM1037" s="158" t="s">
        <v>3</v>
      </c>
      <c r="AN1037" s="718"/>
      <c r="AO1037" s="643"/>
      <c r="AP1037" s="663"/>
      <c r="AQ1037" s="683"/>
      <c r="AT1037" s="1"/>
    </row>
    <row r="1038" spans="1:46" s="44" customFormat="1" ht="18.600000000000001" customHeight="1" thickBot="1">
      <c r="A1038" s="1">
        <v>3</v>
      </c>
      <c r="B1038" s="337" t="str">
        <f t="shared" si="762"/>
        <v>区東北部</v>
      </c>
      <c r="C1038" s="437" t="str">
        <f t="shared" si="763"/>
        <v>葛飾区</v>
      </c>
      <c r="D1038" s="305"/>
      <c r="E1038" s="632"/>
      <c r="F1038" s="337" t="s">
        <v>326</v>
      </c>
      <c r="G1038" s="689"/>
      <c r="H1038" s="121"/>
      <c r="I1038" s="71"/>
      <c r="J1038" s="71"/>
      <c r="K1038" s="71"/>
      <c r="L1038" s="71"/>
      <c r="M1038" s="71"/>
      <c r="N1038" s="71"/>
      <c r="O1038" s="71"/>
      <c r="P1038" s="71"/>
      <c r="Q1038" s="71"/>
      <c r="R1038" s="71"/>
      <c r="S1038" s="71"/>
      <c r="T1038" s="71"/>
      <c r="U1038" s="71"/>
      <c r="V1038" s="123"/>
      <c r="W1038" s="208"/>
      <c r="X1038" s="75"/>
      <c r="Y1038" s="75"/>
      <c r="Z1038" s="76"/>
      <c r="AA1038" s="76"/>
      <c r="AB1038" s="209"/>
      <c r="AC1038" s="325">
        <f>SUM(AD1038:AJ1038)</f>
        <v>99</v>
      </c>
      <c r="AD1038" s="520"/>
      <c r="AE1038" s="520">
        <v>42</v>
      </c>
      <c r="AF1038" s="520" t="s">
        <v>3</v>
      </c>
      <c r="AG1038" s="520">
        <v>57</v>
      </c>
      <c r="AH1038" s="520" t="s">
        <v>3</v>
      </c>
      <c r="AI1038" s="520" t="s">
        <v>3</v>
      </c>
      <c r="AJ1038" s="520" t="s">
        <v>3</v>
      </c>
      <c r="AK1038" s="161">
        <v>0</v>
      </c>
      <c r="AL1038" s="81"/>
      <c r="AM1038" s="187"/>
      <c r="AN1038" s="719"/>
      <c r="AO1038" s="643"/>
      <c r="AP1038" s="663"/>
      <c r="AQ1038" s="683"/>
      <c r="AT1038" s="1"/>
    </row>
    <row r="1039" spans="1:46" s="44" customFormat="1" ht="18" customHeight="1">
      <c r="A1039" s="1">
        <v>1</v>
      </c>
      <c r="B1039" s="309" t="s">
        <v>257</v>
      </c>
      <c r="C1039" s="310" t="s">
        <v>318</v>
      </c>
      <c r="D1039" s="567"/>
      <c r="E1039" s="567" t="s">
        <v>788</v>
      </c>
      <c r="F1039" s="445" t="s">
        <v>327</v>
      </c>
      <c r="G1039" s="691">
        <v>11301519</v>
      </c>
      <c r="H1039" s="221"/>
      <c r="I1039" s="73"/>
      <c r="J1039" s="73"/>
      <c r="K1039" s="73"/>
      <c r="L1039" s="73"/>
      <c r="M1039" s="73"/>
      <c r="N1039" s="73"/>
      <c r="O1039" s="73"/>
      <c r="P1039" s="73"/>
      <c r="Q1039" s="73"/>
      <c r="R1039" s="73"/>
      <c r="S1039" s="73"/>
      <c r="T1039" s="73"/>
      <c r="U1039" s="73"/>
      <c r="V1039" s="222"/>
      <c r="W1039" s="193"/>
      <c r="X1039" s="74"/>
      <c r="Y1039" s="74"/>
      <c r="Z1039" s="74"/>
      <c r="AA1039" s="74"/>
      <c r="AB1039" s="194"/>
      <c r="AC1039" s="323">
        <f t="shared" si="760"/>
        <v>137</v>
      </c>
      <c r="AD1039" s="606"/>
      <c r="AE1039" s="606">
        <v>102</v>
      </c>
      <c r="AF1039" s="606"/>
      <c r="AG1039" s="606">
        <v>35</v>
      </c>
      <c r="AH1039" s="606"/>
      <c r="AI1039" s="607"/>
      <c r="AJ1039" s="607"/>
      <c r="AK1039" s="166">
        <f t="shared" si="761"/>
        <v>0</v>
      </c>
      <c r="AL1039" s="80"/>
      <c r="AM1039" s="186"/>
      <c r="AN1039" s="725"/>
      <c r="AO1039" s="15"/>
      <c r="AP1039" s="25"/>
      <c r="AQ1039" s="683">
        <v>1</v>
      </c>
      <c r="AT1039" s="1"/>
    </row>
    <row r="1040" spans="1:46" s="44" customFormat="1" ht="18.600000000000001" customHeight="1">
      <c r="A1040" s="1">
        <v>2</v>
      </c>
      <c r="B1040" s="337" t="str">
        <f t="shared" ref="B1040:B1041" si="764">B1039</f>
        <v>区東北部</v>
      </c>
      <c r="C1040" s="437" t="str">
        <f t="shared" ref="C1040:C1041" si="765">C1039</f>
        <v>葛飾区</v>
      </c>
      <c r="D1040" s="297"/>
      <c r="E1040" s="573"/>
      <c r="F1040" s="361" t="s">
        <v>327</v>
      </c>
      <c r="G1040" s="690"/>
      <c r="H1040" s="109"/>
      <c r="I1040" s="82"/>
      <c r="J1040" s="82"/>
      <c r="K1040" s="82"/>
      <c r="L1040" s="82" t="s">
        <v>629</v>
      </c>
      <c r="M1040" s="82" t="s">
        <v>629</v>
      </c>
      <c r="N1040" s="82" t="s">
        <v>630</v>
      </c>
      <c r="O1040" s="82"/>
      <c r="P1040" s="82"/>
      <c r="Q1040" s="82"/>
      <c r="R1040" s="82"/>
      <c r="S1040" s="82" t="s">
        <v>629</v>
      </c>
      <c r="T1040" s="82"/>
      <c r="U1040" s="82" t="s">
        <v>629</v>
      </c>
      <c r="V1040" s="102"/>
      <c r="W1040" s="146">
        <f>SUM(X1040:AB1040)</f>
        <v>136</v>
      </c>
      <c r="X1040" s="145">
        <v>101</v>
      </c>
      <c r="Y1040" s="145">
        <v>35</v>
      </c>
      <c r="Z1040" s="69"/>
      <c r="AA1040" s="69"/>
      <c r="AB1040" s="207"/>
      <c r="AC1040" s="324">
        <f t="shared" si="760"/>
        <v>136</v>
      </c>
      <c r="AD1040" s="519"/>
      <c r="AE1040" s="519">
        <v>101</v>
      </c>
      <c r="AF1040" s="519"/>
      <c r="AG1040" s="519">
        <v>35</v>
      </c>
      <c r="AH1040" s="519"/>
      <c r="AI1040" s="519"/>
      <c r="AJ1040" s="601"/>
      <c r="AK1040" s="160">
        <f t="shared" si="761"/>
        <v>0</v>
      </c>
      <c r="AL1040" s="79" t="s">
        <v>3</v>
      </c>
      <c r="AM1040" s="158" t="s">
        <v>3</v>
      </c>
      <c r="AN1040" s="718"/>
      <c r="AO1040" s="643"/>
      <c r="AP1040" s="663"/>
      <c r="AQ1040" s="683"/>
      <c r="AT1040" s="1"/>
    </row>
    <row r="1041" spans="1:46" s="44" customFormat="1" ht="18" customHeight="1" thickBot="1">
      <c r="A1041" s="1">
        <v>3</v>
      </c>
      <c r="B1041" s="337" t="str">
        <f t="shared" si="764"/>
        <v>区東北部</v>
      </c>
      <c r="C1041" s="437" t="str">
        <f t="shared" si="765"/>
        <v>葛飾区</v>
      </c>
      <c r="D1041" s="305"/>
      <c r="E1041" s="632"/>
      <c r="F1041" s="337" t="s">
        <v>327</v>
      </c>
      <c r="G1041" s="689"/>
      <c r="H1041" s="121"/>
      <c r="I1041" s="71"/>
      <c r="J1041" s="71"/>
      <c r="K1041" s="71"/>
      <c r="L1041" s="37" t="s">
        <v>629</v>
      </c>
      <c r="M1041" s="37" t="s">
        <v>629</v>
      </c>
      <c r="N1041" s="37" t="s">
        <v>630</v>
      </c>
      <c r="O1041" s="37"/>
      <c r="P1041" s="37"/>
      <c r="Q1041" s="37"/>
      <c r="R1041" s="37"/>
      <c r="S1041" s="37" t="s">
        <v>629</v>
      </c>
      <c r="T1041" s="37"/>
      <c r="U1041" s="37" t="s">
        <v>629</v>
      </c>
      <c r="V1041" s="123"/>
      <c r="W1041" s="208"/>
      <c r="X1041" s="75"/>
      <c r="Y1041" s="75"/>
      <c r="Z1041" s="76"/>
      <c r="AA1041" s="76"/>
      <c r="AB1041" s="209"/>
      <c r="AC1041" s="325">
        <f t="shared" si="760"/>
        <v>136</v>
      </c>
      <c r="AD1041" s="520"/>
      <c r="AE1041" s="520">
        <v>101</v>
      </c>
      <c r="AF1041" s="520" t="s">
        <v>3</v>
      </c>
      <c r="AG1041" s="520">
        <v>35</v>
      </c>
      <c r="AH1041" s="520" t="s">
        <v>3</v>
      </c>
      <c r="AI1041" s="520" t="s">
        <v>3</v>
      </c>
      <c r="AJ1041" s="520" t="s">
        <v>3</v>
      </c>
      <c r="AK1041" s="161">
        <f t="shared" si="761"/>
        <v>0</v>
      </c>
      <c r="AL1041" s="81"/>
      <c r="AM1041" s="187"/>
      <c r="AN1041" s="719"/>
      <c r="AO1041" s="643"/>
      <c r="AP1041" s="663"/>
      <c r="AQ1041" s="683"/>
      <c r="AT1041" s="1"/>
    </row>
    <row r="1042" spans="1:46" s="44" customFormat="1" ht="18.600000000000001" customHeight="1">
      <c r="A1042" s="1">
        <v>1</v>
      </c>
      <c r="B1042" s="309" t="s">
        <v>257</v>
      </c>
      <c r="C1042" s="310" t="s">
        <v>318</v>
      </c>
      <c r="D1042" s="567"/>
      <c r="E1042" s="567" t="s">
        <v>788</v>
      </c>
      <c r="F1042" s="445" t="s">
        <v>328</v>
      </c>
      <c r="G1042" s="691">
        <v>11301520</v>
      </c>
      <c r="H1042" s="221"/>
      <c r="I1042" s="73"/>
      <c r="J1042" s="73"/>
      <c r="K1042" s="73"/>
      <c r="L1042" s="73"/>
      <c r="M1042" s="73"/>
      <c r="N1042" s="73"/>
      <c r="O1042" s="73"/>
      <c r="P1042" s="73"/>
      <c r="Q1042" s="73"/>
      <c r="R1042" s="73"/>
      <c r="S1042" s="73"/>
      <c r="T1042" s="73"/>
      <c r="U1042" s="73"/>
      <c r="V1042" s="222"/>
      <c r="W1042" s="193"/>
      <c r="X1042" s="74"/>
      <c r="Y1042" s="74"/>
      <c r="Z1042" s="74"/>
      <c r="AA1042" s="74"/>
      <c r="AB1042" s="194"/>
      <c r="AC1042" s="323">
        <f t="shared" si="760"/>
        <v>203</v>
      </c>
      <c r="AD1042" s="64"/>
      <c r="AE1042" s="64">
        <v>203</v>
      </c>
      <c r="AF1042" s="64"/>
      <c r="AG1042" s="64"/>
      <c r="AH1042" s="64"/>
      <c r="AI1042" s="80"/>
      <c r="AJ1042" s="80"/>
      <c r="AK1042" s="166">
        <f t="shared" si="761"/>
        <v>0</v>
      </c>
      <c r="AL1042" s="80"/>
      <c r="AM1042" s="186"/>
      <c r="AN1042" s="725"/>
      <c r="AO1042" s="15"/>
      <c r="AP1042" s="25"/>
      <c r="AQ1042" s="683"/>
      <c r="AT1042" s="1"/>
    </row>
    <row r="1043" spans="1:46" s="44" customFormat="1" ht="18" customHeight="1">
      <c r="A1043" s="1">
        <v>2</v>
      </c>
      <c r="B1043" s="337" t="str">
        <f t="shared" ref="B1043:B1044" si="766">B1042</f>
        <v>区東北部</v>
      </c>
      <c r="C1043" s="437" t="str">
        <f t="shared" ref="C1043:C1044" si="767">C1042</f>
        <v>葛飾区</v>
      </c>
      <c r="D1043" s="297"/>
      <c r="E1043" s="573"/>
      <c r="F1043" s="361" t="s">
        <v>328</v>
      </c>
      <c r="G1043" s="690"/>
      <c r="H1043" s="109" t="s">
        <v>628</v>
      </c>
      <c r="I1043" s="82"/>
      <c r="J1043" s="82"/>
      <c r="K1043" s="82"/>
      <c r="L1043" s="82" t="s">
        <v>629</v>
      </c>
      <c r="M1043" s="82" t="s">
        <v>629</v>
      </c>
      <c r="N1043" s="82" t="s">
        <v>826</v>
      </c>
      <c r="O1043" s="82"/>
      <c r="P1043" s="82"/>
      <c r="Q1043" s="82"/>
      <c r="R1043" s="82"/>
      <c r="S1043" s="82" t="s">
        <v>652</v>
      </c>
      <c r="T1043" s="82"/>
      <c r="U1043" s="82"/>
      <c r="V1043" s="102" t="s">
        <v>629</v>
      </c>
      <c r="W1043" s="146">
        <f>SUM(X1043:AB1043)</f>
        <v>203</v>
      </c>
      <c r="X1043" s="145">
        <v>203</v>
      </c>
      <c r="Y1043" s="145"/>
      <c r="Z1043" s="69"/>
      <c r="AA1043" s="69"/>
      <c r="AB1043" s="207"/>
      <c r="AC1043" s="324">
        <f t="shared" si="760"/>
        <v>203</v>
      </c>
      <c r="AD1043" s="519"/>
      <c r="AE1043" s="519">
        <v>203</v>
      </c>
      <c r="AF1043" s="519"/>
      <c r="AG1043" s="519"/>
      <c r="AH1043" s="519"/>
      <c r="AI1043" s="519"/>
      <c r="AJ1043" s="601"/>
      <c r="AK1043" s="160">
        <f t="shared" si="761"/>
        <v>61</v>
      </c>
      <c r="AL1043" s="79">
        <v>48</v>
      </c>
      <c r="AM1043" s="158">
        <v>13</v>
      </c>
      <c r="AN1043" s="718"/>
      <c r="AO1043" s="643"/>
      <c r="AP1043" s="663"/>
      <c r="AQ1043" s="683"/>
      <c r="AT1043" s="1"/>
    </row>
    <row r="1044" spans="1:46" s="44" customFormat="1" ht="18.600000000000001" customHeight="1" thickBot="1">
      <c r="A1044" s="1">
        <v>3</v>
      </c>
      <c r="B1044" s="337" t="str">
        <f t="shared" si="766"/>
        <v>区東北部</v>
      </c>
      <c r="C1044" s="437" t="str">
        <f t="shared" si="767"/>
        <v>葛飾区</v>
      </c>
      <c r="D1044" s="305"/>
      <c r="E1044" s="632"/>
      <c r="F1044" s="337" t="s">
        <v>328</v>
      </c>
      <c r="G1044" s="689"/>
      <c r="H1044" s="36" t="s">
        <v>628</v>
      </c>
      <c r="I1044" s="37"/>
      <c r="J1044" s="37"/>
      <c r="K1044" s="37"/>
      <c r="L1044" s="37" t="s">
        <v>629</v>
      </c>
      <c r="M1044" s="37" t="s">
        <v>629</v>
      </c>
      <c r="N1044" s="37" t="s">
        <v>826</v>
      </c>
      <c r="O1044" s="37"/>
      <c r="P1044" s="37"/>
      <c r="Q1044" s="37"/>
      <c r="R1044" s="37"/>
      <c r="S1044" s="37" t="s">
        <v>652</v>
      </c>
      <c r="T1044" s="37"/>
      <c r="U1044" s="37"/>
      <c r="V1044" s="39" t="s">
        <v>629</v>
      </c>
      <c r="W1044" s="208"/>
      <c r="X1044" s="75"/>
      <c r="Y1044" s="75"/>
      <c r="Z1044" s="76"/>
      <c r="AA1044" s="76"/>
      <c r="AB1044" s="209"/>
      <c r="AC1044" s="325">
        <f t="shared" si="760"/>
        <v>203</v>
      </c>
      <c r="AD1044" s="520"/>
      <c r="AE1044" s="520">
        <v>203</v>
      </c>
      <c r="AF1044" s="520" t="s">
        <v>3</v>
      </c>
      <c r="AG1044" s="520" t="s">
        <v>3</v>
      </c>
      <c r="AH1044" s="520" t="s">
        <v>3</v>
      </c>
      <c r="AI1044" s="520" t="s">
        <v>3</v>
      </c>
      <c r="AJ1044" s="520" t="s">
        <v>3</v>
      </c>
      <c r="AK1044" s="161">
        <f t="shared" si="761"/>
        <v>0</v>
      </c>
      <c r="AL1044" s="81"/>
      <c r="AM1044" s="187"/>
      <c r="AN1044" s="719"/>
      <c r="AO1044" s="643"/>
      <c r="AP1044" s="663"/>
      <c r="AQ1044" s="683"/>
      <c r="AT1044" s="1"/>
    </row>
    <row r="1045" spans="1:46" s="44" customFormat="1" ht="18" customHeight="1">
      <c r="A1045" s="1">
        <v>1</v>
      </c>
      <c r="B1045" s="309" t="s">
        <v>257</v>
      </c>
      <c r="C1045" s="310" t="s">
        <v>318</v>
      </c>
      <c r="D1045" s="567"/>
      <c r="E1045" s="567" t="s">
        <v>914</v>
      </c>
      <c r="F1045" s="445" t="s">
        <v>329</v>
      </c>
      <c r="G1045" s="691">
        <v>11301521</v>
      </c>
      <c r="H1045" s="221"/>
      <c r="I1045" s="73"/>
      <c r="J1045" s="73"/>
      <c r="K1045" s="73"/>
      <c r="L1045" s="73"/>
      <c r="M1045" s="73"/>
      <c r="N1045" s="73"/>
      <c r="O1045" s="73"/>
      <c r="P1045" s="73"/>
      <c r="Q1045" s="73"/>
      <c r="R1045" s="73"/>
      <c r="S1045" s="73"/>
      <c r="T1045" s="73"/>
      <c r="U1045" s="73"/>
      <c r="V1045" s="222"/>
      <c r="W1045" s="193"/>
      <c r="X1045" s="74"/>
      <c r="Y1045" s="74"/>
      <c r="Z1045" s="74"/>
      <c r="AA1045" s="74"/>
      <c r="AB1045" s="194"/>
      <c r="AC1045" s="323">
        <f t="shared" si="760"/>
        <v>68</v>
      </c>
      <c r="AD1045" s="64"/>
      <c r="AE1045" s="64"/>
      <c r="AF1045" s="64"/>
      <c r="AG1045" s="64">
        <v>68</v>
      </c>
      <c r="AH1045" s="64"/>
      <c r="AI1045" s="80"/>
      <c r="AJ1045" s="80"/>
      <c r="AK1045" s="166">
        <f t="shared" si="761"/>
        <v>0</v>
      </c>
      <c r="AL1045" s="80"/>
      <c r="AM1045" s="186"/>
      <c r="AN1045" s="725"/>
      <c r="AO1045" s="15"/>
      <c r="AP1045" s="25"/>
      <c r="AQ1045" s="683"/>
      <c r="AT1045" s="1"/>
    </row>
    <row r="1046" spans="1:46" s="44" customFormat="1" ht="18.600000000000001" customHeight="1">
      <c r="A1046" s="1">
        <v>2</v>
      </c>
      <c r="B1046" s="337" t="str">
        <f t="shared" ref="B1046:B1047" si="768">B1045</f>
        <v>区東北部</v>
      </c>
      <c r="C1046" s="437" t="str">
        <f t="shared" ref="C1046:C1047" si="769">C1045</f>
        <v>葛飾区</v>
      </c>
      <c r="D1046" s="297"/>
      <c r="E1046" s="573"/>
      <c r="F1046" s="361" t="s">
        <v>329</v>
      </c>
      <c r="G1046" s="690"/>
      <c r="H1046" s="109"/>
      <c r="I1046" s="82"/>
      <c r="J1046" s="82"/>
      <c r="K1046" s="82"/>
      <c r="L1046" s="82"/>
      <c r="M1046" s="82"/>
      <c r="N1046" s="82"/>
      <c r="O1046" s="82"/>
      <c r="P1046" s="82"/>
      <c r="Q1046" s="82"/>
      <c r="R1046" s="82"/>
      <c r="S1046" s="82"/>
      <c r="T1046" s="82"/>
      <c r="U1046" s="82"/>
      <c r="V1046" s="102"/>
      <c r="W1046" s="146">
        <f>SUM(X1046:AB1046)</f>
        <v>68</v>
      </c>
      <c r="X1046" s="145">
        <v>68</v>
      </c>
      <c r="Y1046" s="145"/>
      <c r="Z1046" s="69"/>
      <c r="AA1046" s="69"/>
      <c r="AB1046" s="207"/>
      <c r="AC1046" s="324">
        <f t="shared" si="760"/>
        <v>68</v>
      </c>
      <c r="AD1046" s="519"/>
      <c r="AE1046" s="519"/>
      <c r="AF1046" s="519"/>
      <c r="AG1046" s="519">
        <v>68</v>
      </c>
      <c r="AH1046" s="519"/>
      <c r="AI1046" s="519"/>
      <c r="AJ1046" s="601"/>
      <c r="AK1046" s="160">
        <f t="shared" si="761"/>
        <v>0</v>
      </c>
      <c r="AL1046" s="79" t="s">
        <v>3</v>
      </c>
      <c r="AM1046" s="158" t="s">
        <v>3</v>
      </c>
      <c r="AN1046" s="718"/>
      <c r="AO1046" s="643"/>
      <c r="AP1046" s="663"/>
      <c r="AQ1046" s="683"/>
      <c r="AT1046" s="1"/>
    </row>
    <row r="1047" spans="1:46" s="44" customFormat="1" ht="18" customHeight="1" thickBot="1">
      <c r="A1047" s="1">
        <v>3</v>
      </c>
      <c r="B1047" s="337" t="str">
        <f t="shared" si="768"/>
        <v>区東北部</v>
      </c>
      <c r="C1047" s="437" t="str">
        <f t="shared" si="769"/>
        <v>葛飾区</v>
      </c>
      <c r="D1047" s="305"/>
      <c r="E1047" s="632"/>
      <c r="F1047" s="337" t="s">
        <v>329</v>
      </c>
      <c r="G1047" s="689"/>
      <c r="H1047" s="121"/>
      <c r="I1047" s="71"/>
      <c r="J1047" s="71"/>
      <c r="K1047" s="71"/>
      <c r="L1047" s="71"/>
      <c r="M1047" s="71"/>
      <c r="N1047" s="71"/>
      <c r="O1047" s="71"/>
      <c r="P1047" s="71"/>
      <c r="Q1047" s="71"/>
      <c r="R1047" s="71"/>
      <c r="S1047" s="71"/>
      <c r="T1047" s="71"/>
      <c r="U1047" s="71"/>
      <c r="V1047" s="123"/>
      <c r="W1047" s="208"/>
      <c r="X1047" s="75"/>
      <c r="Y1047" s="75"/>
      <c r="Z1047" s="76"/>
      <c r="AA1047" s="76"/>
      <c r="AB1047" s="209"/>
      <c r="AC1047" s="325">
        <f t="shared" si="760"/>
        <v>68</v>
      </c>
      <c r="AD1047" s="520"/>
      <c r="AE1047" s="520" t="s">
        <v>3</v>
      </c>
      <c r="AF1047" s="520" t="s">
        <v>3</v>
      </c>
      <c r="AG1047" s="520">
        <v>68</v>
      </c>
      <c r="AH1047" s="520" t="s">
        <v>3</v>
      </c>
      <c r="AI1047" s="520" t="s">
        <v>3</v>
      </c>
      <c r="AJ1047" s="520" t="s">
        <v>3</v>
      </c>
      <c r="AK1047" s="161">
        <f t="shared" si="761"/>
        <v>0</v>
      </c>
      <c r="AL1047" s="81"/>
      <c r="AM1047" s="187"/>
      <c r="AN1047" s="719"/>
      <c r="AO1047" s="643"/>
      <c r="AP1047" s="663"/>
      <c r="AQ1047" s="683"/>
      <c r="AT1047" s="1"/>
    </row>
    <row r="1048" spans="1:46" s="44" customFormat="1" ht="18.600000000000001" customHeight="1">
      <c r="A1048" s="1">
        <v>1</v>
      </c>
      <c r="B1048" s="309" t="s">
        <v>257</v>
      </c>
      <c r="C1048" s="310" t="s">
        <v>318</v>
      </c>
      <c r="D1048" s="567"/>
      <c r="E1048" s="567" t="s">
        <v>788</v>
      </c>
      <c r="F1048" s="445" t="s">
        <v>330</v>
      </c>
      <c r="G1048" s="691">
        <v>11301523</v>
      </c>
      <c r="H1048" s="221"/>
      <c r="I1048" s="73"/>
      <c r="J1048" s="73"/>
      <c r="K1048" s="73"/>
      <c r="L1048" s="73"/>
      <c r="M1048" s="73"/>
      <c r="N1048" s="73"/>
      <c r="O1048" s="73"/>
      <c r="P1048" s="73"/>
      <c r="Q1048" s="73"/>
      <c r="R1048" s="73"/>
      <c r="S1048" s="73"/>
      <c r="T1048" s="73"/>
      <c r="U1048" s="73"/>
      <c r="V1048" s="222"/>
      <c r="W1048" s="193"/>
      <c r="X1048" s="74"/>
      <c r="Y1048" s="74"/>
      <c r="Z1048" s="74"/>
      <c r="AA1048" s="74"/>
      <c r="AB1048" s="194"/>
      <c r="AC1048" s="323">
        <f t="shared" si="760"/>
        <v>99</v>
      </c>
      <c r="AD1048" s="64"/>
      <c r="AE1048" s="64">
        <v>59</v>
      </c>
      <c r="AF1048" s="64">
        <v>40</v>
      </c>
      <c r="AG1048" s="64"/>
      <c r="AH1048" s="64"/>
      <c r="AI1048" s="80"/>
      <c r="AJ1048" s="80"/>
      <c r="AK1048" s="166">
        <f t="shared" si="761"/>
        <v>0</v>
      </c>
      <c r="AL1048" s="80"/>
      <c r="AM1048" s="186"/>
      <c r="AN1048" s="725"/>
      <c r="AO1048" s="15"/>
      <c r="AP1048" s="25"/>
      <c r="AQ1048" s="683"/>
      <c r="AT1048" s="1"/>
    </row>
    <row r="1049" spans="1:46" s="44" customFormat="1" ht="18" customHeight="1">
      <c r="A1049" s="1">
        <v>2</v>
      </c>
      <c r="B1049" s="337" t="str">
        <f t="shared" ref="B1049:B1050" si="770">B1048</f>
        <v>区東北部</v>
      </c>
      <c r="C1049" s="437" t="str">
        <f t="shared" ref="C1049:C1050" si="771">C1048</f>
        <v>葛飾区</v>
      </c>
      <c r="D1049" s="297"/>
      <c r="E1049" s="573"/>
      <c r="F1049" s="361" t="s">
        <v>330</v>
      </c>
      <c r="G1049" s="690"/>
      <c r="H1049" s="109"/>
      <c r="I1049" s="82"/>
      <c r="J1049" s="82"/>
      <c r="K1049" s="82"/>
      <c r="L1049" s="82" t="s">
        <v>629</v>
      </c>
      <c r="M1049" s="82" t="s">
        <v>629</v>
      </c>
      <c r="N1049" s="82" t="s">
        <v>630</v>
      </c>
      <c r="O1049" s="82"/>
      <c r="P1049" s="82"/>
      <c r="Q1049" s="82"/>
      <c r="R1049" s="82"/>
      <c r="S1049" s="82"/>
      <c r="T1049" s="82"/>
      <c r="U1049" s="82" t="s">
        <v>629</v>
      </c>
      <c r="V1049" s="102"/>
      <c r="W1049" s="146">
        <f>SUM(X1049:AB1049)</f>
        <v>99</v>
      </c>
      <c r="X1049" s="145">
        <v>99</v>
      </c>
      <c r="Y1049" s="145"/>
      <c r="Z1049" s="69"/>
      <c r="AA1049" s="69"/>
      <c r="AB1049" s="207"/>
      <c r="AC1049" s="324">
        <f t="shared" si="760"/>
        <v>99</v>
      </c>
      <c r="AD1049" s="519"/>
      <c r="AE1049" s="519">
        <v>59</v>
      </c>
      <c r="AF1049" s="519">
        <v>40</v>
      </c>
      <c r="AG1049" s="519"/>
      <c r="AH1049" s="519"/>
      <c r="AI1049" s="519"/>
      <c r="AJ1049" s="601"/>
      <c r="AK1049" s="160">
        <f t="shared" si="761"/>
        <v>0</v>
      </c>
      <c r="AL1049" s="79" t="s">
        <v>3</v>
      </c>
      <c r="AM1049" s="158" t="s">
        <v>3</v>
      </c>
      <c r="AN1049" s="718"/>
      <c r="AO1049" s="643"/>
      <c r="AP1049" s="663"/>
      <c r="AQ1049" s="683"/>
      <c r="AT1049" s="1"/>
    </row>
    <row r="1050" spans="1:46" s="44" customFormat="1" ht="18.600000000000001" customHeight="1" thickBot="1">
      <c r="A1050" s="1">
        <v>3</v>
      </c>
      <c r="B1050" s="337" t="str">
        <f t="shared" si="770"/>
        <v>区東北部</v>
      </c>
      <c r="C1050" s="437" t="str">
        <f t="shared" si="771"/>
        <v>葛飾区</v>
      </c>
      <c r="D1050" s="305"/>
      <c r="E1050" s="632"/>
      <c r="F1050" s="337" t="s">
        <v>330</v>
      </c>
      <c r="G1050" s="689"/>
      <c r="H1050" s="121"/>
      <c r="I1050" s="71"/>
      <c r="J1050" s="71"/>
      <c r="K1050" s="71"/>
      <c r="L1050" s="37" t="s">
        <v>629</v>
      </c>
      <c r="M1050" s="37" t="s">
        <v>629</v>
      </c>
      <c r="N1050" s="37" t="s">
        <v>630</v>
      </c>
      <c r="O1050" s="37"/>
      <c r="P1050" s="37"/>
      <c r="Q1050" s="37"/>
      <c r="R1050" s="37"/>
      <c r="S1050" s="37"/>
      <c r="T1050" s="37"/>
      <c r="U1050" s="37" t="s">
        <v>629</v>
      </c>
      <c r="V1050" s="123"/>
      <c r="W1050" s="208"/>
      <c r="X1050" s="75"/>
      <c r="Y1050" s="75"/>
      <c r="Z1050" s="76"/>
      <c r="AA1050" s="76"/>
      <c r="AB1050" s="209"/>
      <c r="AC1050" s="325">
        <f t="shared" si="760"/>
        <v>99</v>
      </c>
      <c r="AD1050" s="520"/>
      <c r="AE1050" s="520">
        <v>59</v>
      </c>
      <c r="AF1050" s="520">
        <v>40</v>
      </c>
      <c r="AG1050" s="520" t="s">
        <v>3</v>
      </c>
      <c r="AH1050" s="520" t="s">
        <v>3</v>
      </c>
      <c r="AI1050" s="520" t="s">
        <v>3</v>
      </c>
      <c r="AJ1050" s="520" t="s">
        <v>3</v>
      </c>
      <c r="AK1050" s="161">
        <f t="shared" si="761"/>
        <v>0</v>
      </c>
      <c r="AL1050" s="81"/>
      <c r="AM1050" s="187"/>
      <c r="AN1050" s="719"/>
      <c r="AO1050" s="643"/>
      <c r="AP1050" s="663"/>
      <c r="AQ1050" s="683"/>
      <c r="AT1050" s="1"/>
    </row>
    <row r="1051" spans="1:46" s="44" customFormat="1" ht="18" customHeight="1">
      <c r="A1051" s="1">
        <v>1</v>
      </c>
      <c r="B1051" s="309" t="s">
        <v>257</v>
      </c>
      <c r="C1051" s="310" t="s">
        <v>318</v>
      </c>
      <c r="D1051" s="567"/>
      <c r="E1051" s="567" t="s">
        <v>915</v>
      </c>
      <c r="F1051" s="445" t="s">
        <v>331</v>
      </c>
      <c r="G1051" s="691">
        <v>11301524</v>
      </c>
      <c r="H1051" s="221"/>
      <c r="I1051" s="73"/>
      <c r="J1051" s="73"/>
      <c r="K1051" s="73"/>
      <c r="L1051" s="73"/>
      <c r="M1051" s="73"/>
      <c r="N1051" s="73"/>
      <c r="O1051" s="73"/>
      <c r="P1051" s="73"/>
      <c r="Q1051" s="73"/>
      <c r="R1051" s="73"/>
      <c r="S1051" s="73"/>
      <c r="T1051" s="73"/>
      <c r="U1051" s="73"/>
      <c r="V1051" s="222"/>
      <c r="W1051" s="193"/>
      <c r="X1051" s="74"/>
      <c r="Y1051" s="74"/>
      <c r="Z1051" s="74"/>
      <c r="AA1051" s="74"/>
      <c r="AB1051" s="194"/>
      <c r="AC1051" s="323">
        <f t="shared" si="760"/>
        <v>60</v>
      </c>
      <c r="AD1051" s="64"/>
      <c r="AE1051" s="64">
        <v>60</v>
      </c>
      <c r="AF1051" s="64"/>
      <c r="AG1051" s="64"/>
      <c r="AH1051" s="64"/>
      <c r="AI1051" s="80"/>
      <c r="AJ1051" s="80"/>
      <c r="AK1051" s="166">
        <f t="shared" si="761"/>
        <v>0</v>
      </c>
      <c r="AL1051" s="80"/>
      <c r="AM1051" s="186"/>
      <c r="AN1051" s="725"/>
      <c r="AO1051" s="15"/>
      <c r="AP1051" s="25"/>
      <c r="AQ1051" s="683"/>
      <c r="AT1051" s="1"/>
    </row>
    <row r="1052" spans="1:46" s="44" customFormat="1" ht="18.600000000000001" customHeight="1">
      <c r="A1052" s="1">
        <v>2</v>
      </c>
      <c r="B1052" s="337" t="str">
        <f t="shared" ref="B1052:B1053" si="772">B1051</f>
        <v>区東北部</v>
      </c>
      <c r="C1052" s="437" t="str">
        <f t="shared" ref="C1052:C1053" si="773">C1051</f>
        <v>葛飾区</v>
      </c>
      <c r="D1052" s="297"/>
      <c r="E1052" s="573"/>
      <c r="F1052" s="361" t="s">
        <v>331</v>
      </c>
      <c r="G1052" s="690"/>
      <c r="H1052" s="109"/>
      <c r="I1052" s="82"/>
      <c r="J1052" s="82"/>
      <c r="K1052" s="82"/>
      <c r="L1052" s="82"/>
      <c r="M1052" s="82"/>
      <c r="N1052" s="82" t="s">
        <v>916</v>
      </c>
      <c r="O1052" s="82"/>
      <c r="P1052" s="82"/>
      <c r="Q1052" s="82"/>
      <c r="R1052" s="82"/>
      <c r="S1052" s="82"/>
      <c r="T1052" s="82"/>
      <c r="U1052" s="82" t="s">
        <v>629</v>
      </c>
      <c r="V1052" s="102"/>
      <c r="W1052" s="146">
        <f>SUM(X1052:AB1052)</f>
        <v>60</v>
      </c>
      <c r="X1052" s="145">
        <v>60</v>
      </c>
      <c r="Y1052" s="145"/>
      <c r="Z1052" s="69"/>
      <c r="AA1052" s="69"/>
      <c r="AB1052" s="207"/>
      <c r="AC1052" s="324">
        <f t="shared" si="760"/>
        <v>60</v>
      </c>
      <c r="AD1052" s="519"/>
      <c r="AE1052" s="519"/>
      <c r="AF1052" s="519">
        <v>60</v>
      </c>
      <c r="AG1052" s="519"/>
      <c r="AH1052" s="519"/>
      <c r="AI1052" s="519"/>
      <c r="AJ1052" s="601"/>
      <c r="AK1052" s="160">
        <f t="shared" si="761"/>
        <v>0</v>
      </c>
      <c r="AL1052" s="79" t="s">
        <v>3</v>
      </c>
      <c r="AM1052" s="158" t="s">
        <v>3</v>
      </c>
      <c r="AN1052" s="718"/>
      <c r="AO1052" s="643"/>
      <c r="AP1052" s="663"/>
      <c r="AQ1052" s="683"/>
      <c r="AT1052" s="1"/>
    </row>
    <row r="1053" spans="1:46" s="44" customFormat="1" ht="18" customHeight="1" thickBot="1">
      <c r="A1053" s="1">
        <v>3</v>
      </c>
      <c r="B1053" s="337" t="str">
        <f t="shared" si="772"/>
        <v>区東北部</v>
      </c>
      <c r="C1053" s="437" t="str">
        <f t="shared" si="773"/>
        <v>葛飾区</v>
      </c>
      <c r="D1053" s="305"/>
      <c r="E1053" s="632"/>
      <c r="F1053" s="337" t="s">
        <v>331</v>
      </c>
      <c r="G1053" s="689"/>
      <c r="H1053" s="121"/>
      <c r="I1053" s="71"/>
      <c r="J1053" s="71"/>
      <c r="K1053" s="71"/>
      <c r="L1053" s="71"/>
      <c r="M1053" s="71"/>
      <c r="N1053" s="37" t="s">
        <v>916</v>
      </c>
      <c r="O1053" s="37"/>
      <c r="P1053" s="37"/>
      <c r="Q1053" s="37"/>
      <c r="R1053" s="37"/>
      <c r="S1053" s="37"/>
      <c r="T1053" s="37"/>
      <c r="U1053" s="37" t="s">
        <v>629</v>
      </c>
      <c r="V1053" s="123"/>
      <c r="W1053" s="208"/>
      <c r="X1053" s="75"/>
      <c r="Y1053" s="75"/>
      <c r="Z1053" s="76"/>
      <c r="AA1053" s="76"/>
      <c r="AB1053" s="209"/>
      <c r="AC1053" s="325">
        <f t="shared" si="760"/>
        <v>60</v>
      </c>
      <c r="AD1053" s="520"/>
      <c r="AE1053" s="520" t="s">
        <v>3</v>
      </c>
      <c r="AF1053" s="520">
        <v>60</v>
      </c>
      <c r="AG1053" s="520" t="s">
        <v>3</v>
      </c>
      <c r="AH1053" s="520" t="s">
        <v>3</v>
      </c>
      <c r="AI1053" s="520" t="s">
        <v>3</v>
      </c>
      <c r="AJ1053" s="520" t="s">
        <v>3</v>
      </c>
      <c r="AK1053" s="161">
        <f t="shared" si="761"/>
        <v>0</v>
      </c>
      <c r="AL1053" s="81"/>
      <c r="AM1053" s="187"/>
      <c r="AN1053" s="719"/>
      <c r="AO1053" s="643"/>
      <c r="AP1053" s="663"/>
      <c r="AQ1053" s="683"/>
      <c r="AT1053" s="1"/>
    </row>
    <row r="1054" spans="1:46" s="44" customFormat="1" ht="18.600000000000001" customHeight="1">
      <c r="A1054" s="1">
        <v>1</v>
      </c>
      <c r="B1054" s="309" t="s">
        <v>257</v>
      </c>
      <c r="C1054" s="310" t="s">
        <v>318</v>
      </c>
      <c r="D1054" s="567" t="s">
        <v>687</v>
      </c>
      <c r="E1054" s="567" t="s">
        <v>1022</v>
      </c>
      <c r="F1054" s="445" t="s">
        <v>1025</v>
      </c>
      <c r="G1054" s="691">
        <v>11304010</v>
      </c>
      <c r="H1054" s="221"/>
      <c r="I1054" s="73"/>
      <c r="J1054" s="73"/>
      <c r="K1054" s="73"/>
      <c r="L1054" s="73"/>
      <c r="M1054" s="73"/>
      <c r="N1054" s="73"/>
      <c r="O1054" s="73"/>
      <c r="P1054" s="73"/>
      <c r="Q1054" s="73"/>
      <c r="R1054" s="73"/>
      <c r="S1054" s="73"/>
      <c r="T1054" s="73"/>
      <c r="U1054" s="73"/>
      <c r="V1054" s="222"/>
      <c r="W1054" s="193"/>
      <c r="X1054" s="74"/>
      <c r="Y1054" s="74"/>
      <c r="Z1054" s="74"/>
      <c r="AA1054" s="74"/>
      <c r="AB1054" s="194"/>
      <c r="AC1054" s="323">
        <v>314</v>
      </c>
      <c r="AD1054" s="64">
        <v>6</v>
      </c>
      <c r="AE1054" s="64">
        <v>308</v>
      </c>
      <c r="AF1054" s="64"/>
      <c r="AG1054" s="64"/>
      <c r="AH1054" s="64"/>
      <c r="AI1054" s="80"/>
      <c r="AJ1054" s="80"/>
      <c r="AK1054" s="166">
        <f t="shared" si="761"/>
        <v>0</v>
      </c>
      <c r="AL1054" s="80"/>
      <c r="AM1054" s="186"/>
      <c r="AN1054" s="725"/>
      <c r="AO1054" s="15"/>
      <c r="AP1054" s="25"/>
      <c r="AQ1054" s="683"/>
      <c r="AT1054" s="1"/>
    </row>
    <row r="1055" spans="1:46" s="44" customFormat="1" ht="18" customHeight="1">
      <c r="A1055" s="1">
        <v>2</v>
      </c>
      <c r="B1055" s="337" t="str">
        <f t="shared" ref="B1055:B1056" si="774">B1054</f>
        <v>区東北部</v>
      </c>
      <c r="C1055" s="437" t="str">
        <f t="shared" ref="C1055:C1056" si="775">C1054</f>
        <v>葛飾区</v>
      </c>
      <c r="D1055" s="297"/>
      <c r="E1055" s="573"/>
      <c r="F1055" s="361" t="s">
        <v>1073</v>
      </c>
      <c r="G1055" s="690"/>
      <c r="H1055" s="109" t="s">
        <v>628</v>
      </c>
      <c r="I1055" s="82"/>
      <c r="J1055" s="82" t="s">
        <v>629</v>
      </c>
      <c r="K1055" s="82"/>
      <c r="L1055" s="82" t="s">
        <v>629</v>
      </c>
      <c r="M1055" s="82" t="s">
        <v>629</v>
      </c>
      <c r="N1055" s="82" t="s">
        <v>634</v>
      </c>
      <c r="O1055" s="82"/>
      <c r="P1055" s="82" t="s">
        <v>636</v>
      </c>
      <c r="Q1055" s="82"/>
      <c r="R1055" s="82" t="s">
        <v>922</v>
      </c>
      <c r="S1055" s="82" t="s">
        <v>652</v>
      </c>
      <c r="T1055" s="82" t="s">
        <v>629</v>
      </c>
      <c r="U1055" s="82"/>
      <c r="V1055" s="102" t="s">
        <v>629</v>
      </c>
      <c r="W1055" s="146">
        <f>SUM(X1055:AB1055)</f>
        <v>314</v>
      </c>
      <c r="X1055" s="145">
        <v>314</v>
      </c>
      <c r="Y1055" s="145"/>
      <c r="Z1055" s="69"/>
      <c r="AA1055" s="69"/>
      <c r="AB1055" s="207"/>
      <c r="AC1055" s="324">
        <f t="shared" ref="AC1055:AC1056" si="776">SUM(AD1055:AJ1055)</f>
        <v>314</v>
      </c>
      <c r="AD1055" s="519">
        <v>6</v>
      </c>
      <c r="AE1055" s="519">
        <v>308</v>
      </c>
      <c r="AF1055" s="519"/>
      <c r="AG1055" s="519"/>
      <c r="AH1055" s="519"/>
      <c r="AI1055" s="519"/>
      <c r="AJ1055" s="601"/>
      <c r="AK1055" s="554">
        <f t="shared" si="761"/>
        <v>133</v>
      </c>
      <c r="AL1055" s="543">
        <v>100</v>
      </c>
      <c r="AM1055" s="553">
        <v>33</v>
      </c>
      <c r="AN1055" s="718"/>
      <c r="AO1055" s="643"/>
      <c r="AP1055" s="663"/>
      <c r="AQ1055" s="683"/>
      <c r="AT1055" s="1"/>
    </row>
    <row r="1056" spans="1:46" s="44" customFormat="1" ht="18.600000000000001" customHeight="1" thickBot="1">
      <c r="A1056" s="1">
        <v>3</v>
      </c>
      <c r="B1056" s="337" t="str">
        <f t="shared" si="774"/>
        <v>区東北部</v>
      </c>
      <c r="C1056" s="437" t="str">
        <f t="shared" si="775"/>
        <v>葛飾区</v>
      </c>
      <c r="D1056" s="305"/>
      <c r="E1056" s="632"/>
      <c r="F1056" s="337" t="s">
        <v>1073</v>
      </c>
      <c r="G1056" s="689"/>
      <c r="H1056" s="36" t="s">
        <v>628</v>
      </c>
      <c r="I1056" s="37"/>
      <c r="J1056" s="37" t="s">
        <v>629</v>
      </c>
      <c r="K1056" s="37"/>
      <c r="L1056" s="37" t="s">
        <v>629</v>
      </c>
      <c r="M1056" s="37" t="s">
        <v>629</v>
      </c>
      <c r="N1056" s="37" t="s">
        <v>634</v>
      </c>
      <c r="O1056" s="37"/>
      <c r="P1056" s="37" t="s">
        <v>636</v>
      </c>
      <c r="Q1056" s="37"/>
      <c r="R1056" s="37" t="s">
        <v>922</v>
      </c>
      <c r="S1056" s="37" t="s">
        <v>652</v>
      </c>
      <c r="T1056" s="37" t="s">
        <v>629</v>
      </c>
      <c r="U1056" s="37"/>
      <c r="V1056" s="39" t="s">
        <v>629</v>
      </c>
      <c r="W1056" s="208"/>
      <c r="X1056" s="75"/>
      <c r="Y1056" s="75"/>
      <c r="Z1056" s="76"/>
      <c r="AA1056" s="76"/>
      <c r="AB1056" s="209"/>
      <c r="AC1056" s="325">
        <f t="shared" si="776"/>
        <v>314</v>
      </c>
      <c r="AD1056" s="520">
        <v>6</v>
      </c>
      <c r="AE1056" s="520">
        <v>308</v>
      </c>
      <c r="AF1056" s="520" t="s">
        <v>3</v>
      </c>
      <c r="AG1056" s="520" t="s">
        <v>3</v>
      </c>
      <c r="AH1056" s="520" t="s">
        <v>3</v>
      </c>
      <c r="AI1056" s="520" t="s">
        <v>3</v>
      </c>
      <c r="AJ1056" s="520" t="s">
        <v>3</v>
      </c>
      <c r="AK1056" s="161">
        <f t="shared" si="761"/>
        <v>0</v>
      </c>
      <c r="AL1056" s="81"/>
      <c r="AM1056" s="187"/>
      <c r="AN1056" s="719"/>
      <c r="AO1056" s="643"/>
      <c r="AP1056" s="663"/>
      <c r="AQ1056" s="683"/>
      <c r="AT1056" s="1"/>
    </row>
    <row r="1057" spans="1:46" s="44" customFormat="1" ht="18" customHeight="1">
      <c r="A1057" s="1">
        <v>1</v>
      </c>
      <c r="B1057" s="309" t="s">
        <v>257</v>
      </c>
      <c r="C1057" s="310" t="s">
        <v>318</v>
      </c>
      <c r="D1057" s="567"/>
      <c r="E1057" s="567" t="s">
        <v>914</v>
      </c>
      <c r="F1057" s="445" t="s">
        <v>332</v>
      </c>
      <c r="G1057" s="691">
        <v>11301526</v>
      </c>
      <c r="H1057" s="221"/>
      <c r="I1057" s="73"/>
      <c r="J1057" s="73"/>
      <c r="K1057" s="73"/>
      <c r="L1057" s="73"/>
      <c r="M1057" s="73"/>
      <c r="N1057" s="73"/>
      <c r="O1057" s="73"/>
      <c r="P1057" s="73"/>
      <c r="Q1057" s="73"/>
      <c r="R1057" s="73"/>
      <c r="S1057" s="73"/>
      <c r="T1057" s="73"/>
      <c r="U1057" s="73"/>
      <c r="V1057" s="222"/>
      <c r="W1057" s="193"/>
      <c r="X1057" s="74"/>
      <c r="Y1057" s="74"/>
      <c r="Z1057" s="74"/>
      <c r="AA1057" s="74"/>
      <c r="AB1057" s="194"/>
      <c r="AC1057" s="323">
        <f t="shared" si="760"/>
        <v>97</v>
      </c>
      <c r="AD1057" s="64"/>
      <c r="AE1057" s="64"/>
      <c r="AF1057" s="64">
        <v>37</v>
      </c>
      <c r="AG1057" s="64">
        <v>60</v>
      </c>
      <c r="AH1057" s="64"/>
      <c r="AI1057" s="80"/>
      <c r="AJ1057" s="80"/>
      <c r="AK1057" s="166">
        <f t="shared" si="761"/>
        <v>0</v>
      </c>
      <c r="AL1057" s="80"/>
      <c r="AM1057" s="186"/>
      <c r="AN1057" s="725"/>
      <c r="AO1057" s="15"/>
      <c r="AP1057" s="25"/>
      <c r="AQ1057" s="683"/>
      <c r="AT1057" s="1"/>
    </row>
    <row r="1058" spans="1:46" s="44" customFormat="1" ht="18.600000000000001" customHeight="1">
      <c r="A1058" s="1">
        <v>2</v>
      </c>
      <c r="B1058" s="337" t="str">
        <f t="shared" ref="B1058:B1059" si="777">B1057</f>
        <v>区東北部</v>
      </c>
      <c r="C1058" s="437" t="str">
        <f t="shared" ref="C1058:C1059" si="778">C1057</f>
        <v>葛飾区</v>
      </c>
      <c r="D1058" s="297"/>
      <c r="E1058" s="573"/>
      <c r="F1058" s="361" t="s">
        <v>332</v>
      </c>
      <c r="G1058" s="690"/>
      <c r="H1058" s="109"/>
      <c r="I1058" s="82"/>
      <c r="J1058" s="82"/>
      <c r="K1058" s="82"/>
      <c r="L1058" s="82"/>
      <c r="M1058" s="82"/>
      <c r="N1058" s="82" t="s">
        <v>916</v>
      </c>
      <c r="O1058" s="82"/>
      <c r="P1058" s="82"/>
      <c r="Q1058" s="82"/>
      <c r="R1058" s="82"/>
      <c r="S1058" s="82"/>
      <c r="T1058" s="82"/>
      <c r="U1058" s="82" t="s">
        <v>629</v>
      </c>
      <c r="V1058" s="102"/>
      <c r="W1058" s="146">
        <f>SUM(X1058:AB1058)</f>
        <v>97</v>
      </c>
      <c r="X1058" s="145">
        <v>37</v>
      </c>
      <c r="Y1058" s="145">
        <v>60</v>
      </c>
      <c r="Z1058" s="69"/>
      <c r="AA1058" s="69"/>
      <c r="AB1058" s="207"/>
      <c r="AC1058" s="324">
        <f t="shared" si="760"/>
        <v>97</v>
      </c>
      <c r="AD1058" s="519"/>
      <c r="AE1058" s="519"/>
      <c r="AF1058" s="519">
        <v>37</v>
      </c>
      <c r="AG1058" s="519">
        <v>60</v>
      </c>
      <c r="AH1058" s="519"/>
      <c r="AI1058" s="519"/>
      <c r="AJ1058" s="601"/>
      <c r="AK1058" s="160">
        <f t="shared" si="761"/>
        <v>0</v>
      </c>
      <c r="AL1058" s="79" t="s">
        <v>3</v>
      </c>
      <c r="AM1058" s="158" t="s">
        <v>3</v>
      </c>
      <c r="AN1058" s="718"/>
      <c r="AO1058" s="643"/>
      <c r="AP1058" s="663"/>
      <c r="AQ1058" s="683"/>
      <c r="AT1058" s="1"/>
    </row>
    <row r="1059" spans="1:46" s="44" customFormat="1" ht="18" customHeight="1" thickBot="1">
      <c r="A1059" s="1">
        <v>3</v>
      </c>
      <c r="B1059" s="337" t="str">
        <f t="shared" si="777"/>
        <v>区東北部</v>
      </c>
      <c r="C1059" s="437" t="str">
        <f t="shared" si="778"/>
        <v>葛飾区</v>
      </c>
      <c r="D1059" s="305"/>
      <c r="E1059" s="632"/>
      <c r="F1059" s="337" t="s">
        <v>332</v>
      </c>
      <c r="G1059" s="689"/>
      <c r="H1059" s="121"/>
      <c r="I1059" s="71"/>
      <c r="J1059" s="71"/>
      <c r="K1059" s="71"/>
      <c r="L1059" s="71"/>
      <c r="M1059" s="71"/>
      <c r="N1059" s="37" t="s">
        <v>916</v>
      </c>
      <c r="O1059" s="37"/>
      <c r="P1059" s="37"/>
      <c r="Q1059" s="37"/>
      <c r="R1059" s="37"/>
      <c r="S1059" s="37"/>
      <c r="T1059" s="37"/>
      <c r="U1059" s="37" t="s">
        <v>629</v>
      </c>
      <c r="V1059" s="123"/>
      <c r="W1059" s="208"/>
      <c r="X1059" s="75"/>
      <c r="Y1059" s="75"/>
      <c r="Z1059" s="76"/>
      <c r="AA1059" s="76"/>
      <c r="AB1059" s="209"/>
      <c r="AC1059" s="325">
        <f t="shared" si="760"/>
        <v>97</v>
      </c>
      <c r="AD1059" s="520"/>
      <c r="AE1059" s="520" t="s">
        <v>3</v>
      </c>
      <c r="AF1059" s="520">
        <v>37</v>
      </c>
      <c r="AG1059" s="520">
        <v>60</v>
      </c>
      <c r="AH1059" s="520" t="s">
        <v>3</v>
      </c>
      <c r="AI1059" s="520" t="s">
        <v>3</v>
      </c>
      <c r="AJ1059" s="520" t="s">
        <v>3</v>
      </c>
      <c r="AK1059" s="161">
        <f t="shared" si="761"/>
        <v>0</v>
      </c>
      <c r="AL1059" s="81"/>
      <c r="AM1059" s="187"/>
      <c r="AN1059" s="719"/>
      <c r="AO1059" s="643"/>
      <c r="AP1059" s="663"/>
      <c r="AQ1059" s="683"/>
      <c r="AT1059" s="1"/>
    </row>
    <row r="1060" spans="1:46" s="44" customFormat="1" ht="18.600000000000001" customHeight="1">
      <c r="A1060" s="1">
        <v>1</v>
      </c>
      <c r="B1060" s="309" t="s">
        <v>257</v>
      </c>
      <c r="C1060" s="310" t="s">
        <v>318</v>
      </c>
      <c r="D1060" s="567"/>
      <c r="E1060" s="567" t="s">
        <v>991</v>
      </c>
      <c r="F1060" s="445" t="s">
        <v>333</v>
      </c>
      <c r="G1060" s="691">
        <v>11301527</v>
      </c>
      <c r="H1060" s="221"/>
      <c r="I1060" s="73"/>
      <c r="J1060" s="73"/>
      <c r="K1060" s="73"/>
      <c r="L1060" s="73"/>
      <c r="M1060" s="73"/>
      <c r="N1060" s="73"/>
      <c r="O1060" s="73"/>
      <c r="P1060" s="73"/>
      <c r="Q1060" s="73"/>
      <c r="R1060" s="73"/>
      <c r="S1060" s="73"/>
      <c r="T1060" s="73"/>
      <c r="U1060" s="73"/>
      <c r="V1060" s="222"/>
      <c r="W1060" s="193"/>
      <c r="X1060" s="74"/>
      <c r="Y1060" s="74"/>
      <c r="Z1060" s="74"/>
      <c r="AA1060" s="74"/>
      <c r="AB1060" s="194"/>
      <c r="AC1060" s="323">
        <f t="shared" si="760"/>
        <v>365</v>
      </c>
      <c r="AD1060" s="64">
        <v>10</v>
      </c>
      <c r="AE1060" s="64">
        <v>355</v>
      </c>
      <c r="AF1060" s="64"/>
      <c r="AG1060" s="64"/>
      <c r="AH1060" s="64"/>
      <c r="AI1060" s="80"/>
      <c r="AJ1060" s="80"/>
      <c r="AK1060" s="166">
        <f t="shared" si="761"/>
        <v>0</v>
      </c>
      <c r="AL1060" s="80"/>
      <c r="AM1060" s="186"/>
      <c r="AN1060" s="725"/>
      <c r="AO1060" s="15"/>
      <c r="AP1060" s="25"/>
      <c r="AQ1060" s="683">
        <v>2</v>
      </c>
      <c r="AT1060" s="1"/>
    </row>
    <row r="1061" spans="1:46" s="44" customFormat="1" ht="18" customHeight="1">
      <c r="A1061" s="1">
        <v>2</v>
      </c>
      <c r="B1061" s="337" t="str">
        <f t="shared" ref="B1061:B1062" si="779">B1060</f>
        <v>区東北部</v>
      </c>
      <c r="C1061" s="437" t="str">
        <f t="shared" ref="C1061:C1062" si="780">C1060</f>
        <v>葛飾区</v>
      </c>
      <c r="D1061" s="297"/>
      <c r="E1061" s="573"/>
      <c r="F1061" s="361" t="s">
        <v>333</v>
      </c>
      <c r="G1061" s="690"/>
      <c r="H1061" s="109" t="s">
        <v>628</v>
      </c>
      <c r="I1061" s="82"/>
      <c r="J1061" s="82"/>
      <c r="K1061" s="82"/>
      <c r="L1061" s="82" t="s">
        <v>629</v>
      </c>
      <c r="M1061" s="82" t="s">
        <v>629</v>
      </c>
      <c r="N1061" s="82" t="s">
        <v>826</v>
      </c>
      <c r="O1061" s="82"/>
      <c r="P1061" s="82" t="s">
        <v>636</v>
      </c>
      <c r="Q1061" s="82" t="s">
        <v>630</v>
      </c>
      <c r="R1061" s="82"/>
      <c r="S1061" s="82" t="s">
        <v>652</v>
      </c>
      <c r="T1061" s="82" t="s">
        <v>629</v>
      </c>
      <c r="U1061" s="82"/>
      <c r="V1061" s="102"/>
      <c r="W1061" s="146">
        <f>SUM(X1061:AB1061)</f>
        <v>371</v>
      </c>
      <c r="X1061" s="145">
        <v>371</v>
      </c>
      <c r="Y1061" s="145"/>
      <c r="Z1061" s="69"/>
      <c r="AA1061" s="69"/>
      <c r="AB1061" s="207"/>
      <c r="AC1061" s="324">
        <f t="shared" si="760"/>
        <v>371</v>
      </c>
      <c r="AD1061" s="519">
        <v>12</v>
      </c>
      <c r="AE1061" s="519">
        <v>359</v>
      </c>
      <c r="AF1061" s="519"/>
      <c r="AG1061" s="519"/>
      <c r="AH1061" s="519"/>
      <c r="AI1061" s="519"/>
      <c r="AJ1061" s="601"/>
      <c r="AK1061" s="160">
        <f t="shared" si="761"/>
        <v>23</v>
      </c>
      <c r="AL1061" s="79">
        <v>23</v>
      </c>
      <c r="AM1061" s="158" t="s">
        <v>3</v>
      </c>
      <c r="AN1061" s="718"/>
      <c r="AO1061" s="643"/>
      <c r="AP1061" s="663"/>
      <c r="AQ1061" s="683"/>
      <c r="AT1061" s="1"/>
    </row>
    <row r="1062" spans="1:46" s="44" customFormat="1" ht="18.600000000000001" customHeight="1" thickBot="1">
      <c r="A1062" s="1">
        <v>3</v>
      </c>
      <c r="B1062" s="337" t="str">
        <f t="shared" si="779"/>
        <v>区東北部</v>
      </c>
      <c r="C1062" s="437" t="str">
        <f t="shared" si="780"/>
        <v>葛飾区</v>
      </c>
      <c r="D1062" s="305"/>
      <c r="E1062" s="632"/>
      <c r="F1062" s="337" t="s">
        <v>333</v>
      </c>
      <c r="G1062" s="689"/>
      <c r="H1062" s="36" t="s">
        <v>628</v>
      </c>
      <c r="I1062" s="37"/>
      <c r="J1062" s="37" t="s">
        <v>629</v>
      </c>
      <c r="K1062" s="37"/>
      <c r="L1062" s="37" t="s">
        <v>629</v>
      </c>
      <c r="M1062" s="37" t="s">
        <v>629</v>
      </c>
      <c r="N1062" s="37" t="s">
        <v>826</v>
      </c>
      <c r="O1062" s="37"/>
      <c r="P1062" s="37" t="s">
        <v>636</v>
      </c>
      <c r="Q1062" s="37" t="s">
        <v>630</v>
      </c>
      <c r="R1062" s="37"/>
      <c r="S1062" s="37" t="s">
        <v>652</v>
      </c>
      <c r="T1062" s="37" t="s">
        <v>629</v>
      </c>
      <c r="U1062" s="71"/>
      <c r="V1062" s="123"/>
      <c r="W1062" s="208"/>
      <c r="X1062" s="75"/>
      <c r="Y1062" s="75"/>
      <c r="Z1062" s="76"/>
      <c r="AA1062" s="76"/>
      <c r="AB1062" s="209"/>
      <c r="AC1062" s="325">
        <f t="shared" si="760"/>
        <v>371</v>
      </c>
      <c r="AD1062" s="520">
        <v>12</v>
      </c>
      <c r="AE1062" s="520">
        <v>359</v>
      </c>
      <c r="AF1062" s="520" t="s">
        <v>3</v>
      </c>
      <c r="AG1062" s="520" t="s">
        <v>3</v>
      </c>
      <c r="AH1062" s="520" t="s">
        <v>3</v>
      </c>
      <c r="AI1062" s="520" t="s">
        <v>3</v>
      </c>
      <c r="AJ1062" s="520" t="s">
        <v>3</v>
      </c>
      <c r="AK1062" s="161">
        <f t="shared" si="761"/>
        <v>0</v>
      </c>
      <c r="AL1062" s="81"/>
      <c r="AM1062" s="187"/>
      <c r="AN1062" s="719"/>
      <c r="AO1062" s="643"/>
      <c r="AP1062" s="663"/>
      <c r="AQ1062" s="683"/>
      <c r="AT1062" s="1"/>
    </row>
    <row r="1063" spans="1:46" s="44" customFormat="1" ht="18" customHeight="1">
      <c r="A1063" s="1">
        <v>1</v>
      </c>
      <c r="B1063" s="309" t="s">
        <v>257</v>
      </c>
      <c r="C1063" s="310" t="s">
        <v>318</v>
      </c>
      <c r="D1063" s="567"/>
      <c r="E1063" s="567" t="s">
        <v>788</v>
      </c>
      <c r="F1063" s="445" t="s">
        <v>334</v>
      </c>
      <c r="G1063" s="691">
        <v>11301528</v>
      </c>
      <c r="H1063" s="221"/>
      <c r="I1063" s="73"/>
      <c r="J1063" s="73"/>
      <c r="K1063" s="73"/>
      <c r="L1063" s="73"/>
      <c r="M1063" s="73"/>
      <c r="N1063" s="73"/>
      <c r="O1063" s="73"/>
      <c r="P1063" s="73"/>
      <c r="Q1063" s="73"/>
      <c r="R1063" s="73"/>
      <c r="S1063" s="73"/>
      <c r="T1063" s="73"/>
      <c r="U1063" s="73"/>
      <c r="V1063" s="222"/>
      <c r="W1063" s="193"/>
      <c r="X1063" s="74"/>
      <c r="Y1063" s="74"/>
      <c r="Z1063" s="74"/>
      <c r="AA1063" s="74"/>
      <c r="AB1063" s="194"/>
      <c r="AC1063" s="323">
        <f t="shared" si="760"/>
        <v>174</v>
      </c>
      <c r="AD1063" s="64">
        <v>8</v>
      </c>
      <c r="AE1063" s="64">
        <v>166</v>
      </c>
      <c r="AF1063" s="64"/>
      <c r="AG1063" s="64"/>
      <c r="AH1063" s="64"/>
      <c r="AI1063" s="80"/>
      <c r="AJ1063" s="80"/>
      <c r="AK1063" s="166">
        <f t="shared" si="761"/>
        <v>0</v>
      </c>
      <c r="AL1063" s="80"/>
      <c r="AM1063" s="186"/>
      <c r="AN1063" s="725"/>
      <c r="AO1063" s="15"/>
      <c r="AP1063" s="25"/>
      <c r="AQ1063" s="683"/>
      <c r="AT1063" s="1"/>
    </row>
    <row r="1064" spans="1:46" s="44" customFormat="1" ht="18" customHeight="1">
      <c r="A1064" s="1">
        <v>2</v>
      </c>
      <c r="B1064" s="337" t="str">
        <f t="shared" ref="B1064:B1065" si="781">B1063</f>
        <v>区東北部</v>
      </c>
      <c r="C1064" s="437" t="str">
        <f t="shared" ref="C1064:C1065" si="782">C1063</f>
        <v>葛飾区</v>
      </c>
      <c r="D1064" s="297"/>
      <c r="E1064" s="573"/>
      <c r="F1064" s="361" t="s">
        <v>334</v>
      </c>
      <c r="G1064" s="690"/>
      <c r="H1064" s="109" t="s">
        <v>628</v>
      </c>
      <c r="I1064" s="82"/>
      <c r="J1064" s="82"/>
      <c r="K1064" s="82"/>
      <c r="L1064" s="82" t="s">
        <v>629</v>
      </c>
      <c r="M1064" s="82" t="s">
        <v>629</v>
      </c>
      <c r="N1064" s="82" t="s">
        <v>630</v>
      </c>
      <c r="O1064" s="82"/>
      <c r="P1064" s="82"/>
      <c r="Q1064" s="82"/>
      <c r="R1064" s="82"/>
      <c r="S1064" s="82" t="s">
        <v>652</v>
      </c>
      <c r="T1064" s="82" t="s">
        <v>629</v>
      </c>
      <c r="U1064" s="82"/>
      <c r="V1064" s="102"/>
      <c r="W1064" s="146">
        <f>SUM(X1064:AB1064)</f>
        <v>241</v>
      </c>
      <c r="X1064" s="145">
        <v>241</v>
      </c>
      <c r="Y1064" s="145"/>
      <c r="Z1064" s="69"/>
      <c r="AA1064" s="69"/>
      <c r="AB1064" s="207"/>
      <c r="AC1064" s="324">
        <f t="shared" si="760"/>
        <v>241</v>
      </c>
      <c r="AD1064" s="519">
        <v>62</v>
      </c>
      <c r="AE1064" s="519">
        <v>179</v>
      </c>
      <c r="AF1064" s="519"/>
      <c r="AG1064" s="519"/>
      <c r="AH1064" s="519"/>
      <c r="AI1064" s="519"/>
      <c r="AJ1064" s="601"/>
      <c r="AK1064" s="160">
        <f t="shared" si="761"/>
        <v>19</v>
      </c>
      <c r="AL1064" s="79">
        <v>9</v>
      </c>
      <c r="AM1064" s="158">
        <v>10</v>
      </c>
      <c r="AN1064" s="718" t="s">
        <v>1036</v>
      </c>
      <c r="AO1064" s="643"/>
      <c r="AP1064" s="663"/>
      <c r="AQ1064" s="683"/>
      <c r="AT1064" s="1"/>
    </row>
    <row r="1065" spans="1:46" s="44" customFormat="1" ht="18" customHeight="1" thickBot="1">
      <c r="A1065" s="1">
        <v>3</v>
      </c>
      <c r="B1065" s="337" t="str">
        <f t="shared" si="781"/>
        <v>区東北部</v>
      </c>
      <c r="C1065" s="437" t="str">
        <f t="shared" si="782"/>
        <v>葛飾区</v>
      </c>
      <c r="D1065" s="305"/>
      <c r="E1065" s="632"/>
      <c r="F1065" s="337" t="s">
        <v>334</v>
      </c>
      <c r="G1065" s="689"/>
      <c r="H1065" s="36" t="s">
        <v>628</v>
      </c>
      <c r="I1065" s="37"/>
      <c r="J1065" s="37"/>
      <c r="K1065" s="37"/>
      <c r="L1065" s="37" t="s">
        <v>629</v>
      </c>
      <c r="M1065" s="37" t="s">
        <v>629</v>
      </c>
      <c r="N1065" s="37" t="s">
        <v>630</v>
      </c>
      <c r="O1065" s="37"/>
      <c r="P1065" s="37"/>
      <c r="Q1065" s="37"/>
      <c r="R1065" s="37"/>
      <c r="S1065" s="37" t="s">
        <v>652</v>
      </c>
      <c r="T1065" s="37" t="s">
        <v>629</v>
      </c>
      <c r="U1065" s="71"/>
      <c r="V1065" s="123"/>
      <c r="W1065" s="208"/>
      <c r="X1065" s="75"/>
      <c r="Y1065" s="75"/>
      <c r="Z1065" s="76"/>
      <c r="AA1065" s="76"/>
      <c r="AB1065" s="209"/>
      <c r="AC1065" s="325">
        <f t="shared" si="760"/>
        <v>377</v>
      </c>
      <c r="AD1065" s="520">
        <v>78</v>
      </c>
      <c r="AE1065" s="520">
        <v>199</v>
      </c>
      <c r="AF1065" s="520">
        <v>100</v>
      </c>
      <c r="AG1065" s="520" t="s">
        <v>3</v>
      </c>
      <c r="AH1065" s="520" t="s">
        <v>3</v>
      </c>
      <c r="AI1065" s="520" t="s">
        <v>3</v>
      </c>
      <c r="AJ1065" s="520" t="s">
        <v>3</v>
      </c>
      <c r="AK1065" s="161">
        <f t="shared" si="761"/>
        <v>0</v>
      </c>
      <c r="AL1065" s="81"/>
      <c r="AM1065" s="187"/>
      <c r="AN1065" s="719" t="s">
        <v>1196</v>
      </c>
      <c r="AO1065" s="643"/>
      <c r="AP1065" s="663"/>
      <c r="AQ1065" s="683"/>
      <c r="AT1065" s="1"/>
    </row>
    <row r="1066" spans="1:46" s="44" customFormat="1" ht="18.600000000000001" customHeight="1">
      <c r="A1066" s="1">
        <v>1</v>
      </c>
      <c r="B1066" s="309" t="s">
        <v>257</v>
      </c>
      <c r="C1066" s="310" t="s">
        <v>318</v>
      </c>
      <c r="D1066" s="567"/>
      <c r="E1066" s="567" t="s">
        <v>788</v>
      </c>
      <c r="F1066" s="734" t="s">
        <v>1160</v>
      </c>
      <c r="G1066" s="691" t="s">
        <v>1159</v>
      </c>
      <c r="H1066" s="221"/>
      <c r="I1066" s="73"/>
      <c r="J1066" s="73"/>
      <c r="K1066" s="73"/>
      <c r="L1066" s="73"/>
      <c r="M1066" s="73"/>
      <c r="N1066" s="73"/>
      <c r="O1066" s="73"/>
      <c r="P1066" s="73"/>
      <c r="Q1066" s="73"/>
      <c r="R1066" s="73"/>
      <c r="S1066" s="73"/>
      <c r="T1066" s="73"/>
      <c r="U1066" s="73"/>
      <c r="V1066" s="222"/>
      <c r="W1066" s="193"/>
      <c r="X1066" s="74"/>
      <c r="Y1066" s="74"/>
      <c r="Z1066" s="74"/>
      <c r="AA1066" s="74"/>
      <c r="AB1066" s="194"/>
      <c r="AC1066" s="323">
        <f t="shared" si="760"/>
        <v>60</v>
      </c>
      <c r="AD1066" s="606"/>
      <c r="AE1066" s="606">
        <v>26</v>
      </c>
      <c r="AF1066" s="606"/>
      <c r="AG1066" s="606">
        <v>34</v>
      </c>
      <c r="AH1066" s="606"/>
      <c r="AI1066" s="607"/>
      <c r="AJ1066" s="607"/>
      <c r="AK1066" s="166">
        <f t="shared" si="761"/>
        <v>0</v>
      </c>
      <c r="AL1066" s="80"/>
      <c r="AM1066" s="186"/>
      <c r="AN1066" s="725" t="s">
        <v>1222</v>
      </c>
      <c r="AO1066" s="15"/>
      <c r="AP1066" s="25"/>
      <c r="AQ1066" s="683"/>
      <c r="AR1066" s="44">
        <v>1</v>
      </c>
      <c r="AT1066" s="1"/>
    </row>
    <row r="1067" spans="1:46" s="44" customFormat="1" ht="18" customHeight="1">
      <c r="A1067" s="1">
        <v>2</v>
      </c>
      <c r="B1067" s="337" t="str">
        <f t="shared" ref="B1067:B1068" si="783">B1066</f>
        <v>区東北部</v>
      </c>
      <c r="C1067" s="437" t="str">
        <f t="shared" ref="C1067:C1068" si="784">C1066</f>
        <v>葛飾区</v>
      </c>
      <c r="D1067" s="297"/>
      <c r="E1067" s="573"/>
      <c r="F1067" s="361" t="s">
        <v>335</v>
      </c>
      <c r="G1067" s="690"/>
      <c r="H1067" s="109"/>
      <c r="I1067" s="82"/>
      <c r="J1067" s="82"/>
      <c r="K1067" s="82"/>
      <c r="L1067" s="82"/>
      <c r="M1067" s="82"/>
      <c r="N1067" s="82" t="s">
        <v>630</v>
      </c>
      <c r="O1067" s="82"/>
      <c r="P1067" s="82"/>
      <c r="Q1067" s="82"/>
      <c r="R1067" s="82"/>
      <c r="S1067" s="82"/>
      <c r="T1067" s="82"/>
      <c r="U1067" s="82"/>
      <c r="V1067" s="102"/>
      <c r="W1067" s="146">
        <f>SUM(X1067:AB1067)</f>
        <v>60</v>
      </c>
      <c r="X1067" s="145">
        <v>26</v>
      </c>
      <c r="Y1067" s="145">
        <v>34</v>
      </c>
      <c r="Z1067" s="69"/>
      <c r="AA1067" s="69"/>
      <c r="AB1067" s="207"/>
      <c r="AC1067" s="324">
        <f t="shared" si="760"/>
        <v>60</v>
      </c>
      <c r="AD1067" s="519"/>
      <c r="AE1067" s="519">
        <v>26</v>
      </c>
      <c r="AF1067" s="519"/>
      <c r="AG1067" s="519">
        <v>34</v>
      </c>
      <c r="AH1067" s="519"/>
      <c r="AI1067" s="519"/>
      <c r="AJ1067" s="601"/>
      <c r="AK1067" s="160">
        <f t="shared" si="761"/>
        <v>0</v>
      </c>
      <c r="AL1067" s="79" t="s">
        <v>3</v>
      </c>
      <c r="AM1067" s="158" t="s">
        <v>3</v>
      </c>
      <c r="AN1067" s="718"/>
      <c r="AO1067" s="643"/>
      <c r="AP1067" s="663"/>
      <c r="AQ1067" s="683"/>
      <c r="AT1067" s="1"/>
    </row>
    <row r="1068" spans="1:46" s="44" customFormat="1" ht="18.600000000000001" customHeight="1" thickBot="1">
      <c r="A1068" s="1">
        <v>3</v>
      </c>
      <c r="B1068" s="337" t="str">
        <f t="shared" si="783"/>
        <v>区東北部</v>
      </c>
      <c r="C1068" s="437" t="str">
        <f t="shared" si="784"/>
        <v>葛飾区</v>
      </c>
      <c r="D1068" s="305"/>
      <c r="E1068" s="632"/>
      <c r="F1068" s="337" t="s">
        <v>335</v>
      </c>
      <c r="G1068" s="689"/>
      <c r="H1068" s="121"/>
      <c r="I1068" s="71"/>
      <c r="J1068" s="71"/>
      <c r="K1068" s="71"/>
      <c r="L1068" s="71"/>
      <c r="M1068" s="71"/>
      <c r="N1068" s="37" t="s">
        <v>630</v>
      </c>
      <c r="O1068" s="71"/>
      <c r="P1068" s="71"/>
      <c r="Q1068" s="71"/>
      <c r="R1068" s="71"/>
      <c r="S1068" s="71"/>
      <c r="T1068" s="71"/>
      <c r="U1068" s="71"/>
      <c r="V1068" s="123"/>
      <c r="W1068" s="208"/>
      <c r="X1068" s="75"/>
      <c r="Y1068" s="75"/>
      <c r="Z1068" s="76"/>
      <c r="AA1068" s="76"/>
      <c r="AB1068" s="209"/>
      <c r="AC1068" s="325">
        <f t="shared" si="760"/>
        <v>60</v>
      </c>
      <c r="AD1068" s="520"/>
      <c r="AE1068" s="520">
        <v>26</v>
      </c>
      <c r="AF1068" s="520" t="s">
        <v>3</v>
      </c>
      <c r="AG1068" s="520">
        <v>34</v>
      </c>
      <c r="AH1068" s="520" t="s">
        <v>3</v>
      </c>
      <c r="AI1068" s="520" t="s">
        <v>3</v>
      </c>
      <c r="AJ1068" s="520" t="s">
        <v>3</v>
      </c>
      <c r="AK1068" s="161">
        <f t="shared" si="761"/>
        <v>0</v>
      </c>
      <c r="AL1068" s="81"/>
      <c r="AM1068" s="187"/>
      <c r="AN1068" s="719"/>
      <c r="AO1068" s="643"/>
      <c r="AP1068" s="663"/>
      <c r="AQ1068" s="683"/>
      <c r="AT1068" s="1"/>
    </row>
    <row r="1069" spans="1:46" s="44" customFormat="1" ht="18" customHeight="1">
      <c r="A1069" s="1">
        <v>1</v>
      </c>
      <c r="B1069" s="309" t="s">
        <v>257</v>
      </c>
      <c r="C1069" s="310" t="s">
        <v>318</v>
      </c>
      <c r="D1069" s="567" t="s">
        <v>687</v>
      </c>
      <c r="E1069" s="567" t="s">
        <v>1003</v>
      </c>
      <c r="F1069" s="445" t="s">
        <v>596</v>
      </c>
      <c r="G1069" s="691">
        <v>11303041</v>
      </c>
      <c r="H1069" s="221"/>
      <c r="I1069" s="73"/>
      <c r="J1069" s="73"/>
      <c r="K1069" s="73"/>
      <c r="L1069" s="73"/>
      <c r="M1069" s="73"/>
      <c r="N1069" s="73"/>
      <c r="O1069" s="73"/>
      <c r="P1069" s="73"/>
      <c r="Q1069" s="73"/>
      <c r="R1069" s="73"/>
      <c r="S1069" s="73"/>
      <c r="T1069" s="73"/>
      <c r="U1069" s="73"/>
      <c r="V1069" s="222"/>
      <c r="W1069" s="193"/>
      <c r="X1069" s="74"/>
      <c r="Y1069" s="74"/>
      <c r="Z1069" s="74"/>
      <c r="AA1069" s="74"/>
      <c r="AB1069" s="194"/>
      <c r="AC1069" s="323">
        <f t="shared" si="760"/>
        <v>0</v>
      </c>
      <c r="AD1069" s="64"/>
      <c r="AE1069" s="64"/>
      <c r="AF1069" s="64"/>
      <c r="AG1069" s="64"/>
      <c r="AH1069" s="64"/>
      <c r="AI1069" s="80"/>
      <c r="AJ1069" s="80"/>
      <c r="AK1069" s="166">
        <f t="shared" si="761"/>
        <v>0</v>
      </c>
      <c r="AL1069" s="80"/>
      <c r="AM1069" s="186"/>
      <c r="AN1069" s="753"/>
      <c r="AO1069" s="643"/>
      <c r="AP1069" s="526"/>
      <c r="AQ1069" s="683">
        <v>2</v>
      </c>
      <c r="AT1069" s="1"/>
    </row>
    <row r="1070" spans="1:46" s="44" customFormat="1" ht="18.600000000000001" customHeight="1">
      <c r="A1070" s="1">
        <v>2</v>
      </c>
      <c r="B1070" s="337" t="str">
        <f t="shared" ref="B1070:B1071" si="785">B1069</f>
        <v>区東北部</v>
      </c>
      <c r="C1070" s="437" t="str">
        <f t="shared" ref="C1070:C1071" si="786">C1069</f>
        <v>葛飾区</v>
      </c>
      <c r="D1070" s="297"/>
      <c r="E1070" s="573"/>
      <c r="F1070" s="361" t="s">
        <v>596</v>
      </c>
      <c r="G1070" s="690"/>
      <c r="H1070" s="109" t="s">
        <v>628</v>
      </c>
      <c r="I1070" s="82"/>
      <c r="J1070" s="82"/>
      <c r="K1070" s="82"/>
      <c r="L1070" s="82"/>
      <c r="M1070" s="82"/>
      <c r="N1070" s="82"/>
      <c r="O1070" s="82"/>
      <c r="P1070" s="82"/>
      <c r="Q1070" s="82" t="s">
        <v>638</v>
      </c>
      <c r="R1070" s="82"/>
      <c r="S1070" s="82"/>
      <c r="T1070" s="82"/>
      <c r="U1070" s="82"/>
      <c r="V1070" s="102"/>
      <c r="W1070" s="146">
        <f>SUM(X1070:AB1070)</f>
        <v>104</v>
      </c>
      <c r="X1070" s="145">
        <v>104</v>
      </c>
      <c r="Y1070" s="145"/>
      <c r="Z1070" s="69"/>
      <c r="AA1070" s="69"/>
      <c r="AB1070" s="207"/>
      <c r="AC1070" s="324">
        <f t="shared" si="760"/>
        <v>104</v>
      </c>
      <c r="AD1070" s="519">
        <v>30</v>
      </c>
      <c r="AE1070" s="519">
        <v>68</v>
      </c>
      <c r="AF1070" s="519"/>
      <c r="AG1070" s="519"/>
      <c r="AH1070" s="519">
        <v>6</v>
      </c>
      <c r="AI1070" s="519"/>
      <c r="AJ1070" s="601"/>
      <c r="AK1070" s="160">
        <f t="shared" si="761"/>
        <v>3</v>
      </c>
      <c r="AL1070" s="79">
        <v>3</v>
      </c>
      <c r="AM1070" s="158" t="s">
        <v>3</v>
      </c>
      <c r="AN1070" s="776"/>
      <c r="AO1070" s="15"/>
      <c r="AP1070" s="663"/>
      <c r="AQ1070" s="683"/>
      <c r="AT1070" s="1"/>
    </row>
    <row r="1071" spans="1:46" s="44" customFormat="1" ht="18" customHeight="1" thickBot="1">
      <c r="A1071" s="1">
        <v>3</v>
      </c>
      <c r="B1071" s="337" t="str">
        <f t="shared" si="785"/>
        <v>区東北部</v>
      </c>
      <c r="C1071" s="437" t="str">
        <f t="shared" si="786"/>
        <v>葛飾区</v>
      </c>
      <c r="D1071" s="305"/>
      <c r="E1071" s="632"/>
      <c r="F1071" s="337" t="s">
        <v>596</v>
      </c>
      <c r="G1071" s="689"/>
      <c r="H1071" s="31" t="s">
        <v>628</v>
      </c>
      <c r="I1071" s="32"/>
      <c r="J1071" s="32"/>
      <c r="K1071" s="32"/>
      <c r="L1071" s="32"/>
      <c r="M1071" s="32"/>
      <c r="N1071" s="32"/>
      <c r="O1071" s="32"/>
      <c r="P1071" s="32"/>
      <c r="Q1071" s="32" t="s">
        <v>638</v>
      </c>
      <c r="R1071" s="71"/>
      <c r="S1071" s="71"/>
      <c r="T1071" s="71"/>
      <c r="U1071" s="71"/>
      <c r="V1071" s="123"/>
      <c r="W1071" s="208"/>
      <c r="X1071" s="75"/>
      <c r="Y1071" s="75"/>
      <c r="Z1071" s="76"/>
      <c r="AA1071" s="76"/>
      <c r="AB1071" s="209"/>
      <c r="AC1071" s="325">
        <f t="shared" si="760"/>
        <v>104</v>
      </c>
      <c r="AD1071" s="520">
        <v>36</v>
      </c>
      <c r="AE1071" s="520">
        <v>68</v>
      </c>
      <c r="AF1071" s="520" t="s">
        <v>3</v>
      </c>
      <c r="AG1071" s="520" t="s">
        <v>3</v>
      </c>
      <c r="AH1071" s="520">
        <v>0</v>
      </c>
      <c r="AI1071" s="520" t="s">
        <v>3</v>
      </c>
      <c r="AJ1071" s="520" t="s">
        <v>3</v>
      </c>
      <c r="AK1071" s="161">
        <f t="shared" si="761"/>
        <v>0</v>
      </c>
      <c r="AL1071" s="81"/>
      <c r="AM1071" s="187"/>
      <c r="AN1071" s="777"/>
      <c r="AO1071" s="15"/>
      <c r="AP1071" s="663"/>
      <c r="AQ1071" s="683"/>
      <c r="AT1071" s="1"/>
    </row>
    <row r="1072" spans="1:46" s="44" customFormat="1" ht="18" customHeight="1">
      <c r="A1072" s="1">
        <v>1</v>
      </c>
      <c r="B1072" s="331" t="s">
        <v>257</v>
      </c>
      <c r="C1072" s="333"/>
      <c r="D1072" s="333"/>
      <c r="E1072" s="333"/>
      <c r="F1072" s="371"/>
      <c r="G1072" s="700"/>
      <c r="H1072" s="266"/>
      <c r="I1072" s="268"/>
      <c r="J1072" s="235"/>
      <c r="K1072" s="235"/>
      <c r="L1072" s="235"/>
      <c r="M1072" s="271"/>
      <c r="N1072" s="235"/>
      <c r="O1072" s="235"/>
      <c r="P1072" s="235"/>
      <c r="Q1072" s="235"/>
      <c r="R1072" s="268"/>
      <c r="S1072" s="268"/>
      <c r="T1072" s="235"/>
      <c r="U1072" s="270"/>
      <c r="V1072" s="285"/>
      <c r="W1072" s="354"/>
      <c r="X1072" s="355"/>
      <c r="Y1072" s="355"/>
      <c r="Z1072" s="360"/>
      <c r="AA1072" s="358"/>
      <c r="AB1072" s="359"/>
      <c r="AC1072" s="312">
        <f t="shared" si="760"/>
        <v>8226</v>
      </c>
      <c r="AD1072" s="277">
        <f t="shared" ref="AD1072:AI1072" si="787">SUMIF($A$826:$A$1071,1,AD$826:AD$1071)</f>
        <v>625</v>
      </c>
      <c r="AE1072" s="277">
        <f t="shared" si="787"/>
        <v>3920</v>
      </c>
      <c r="AF1072" s="277">
        <f t="shared" si="787"/>
        <v>1187</v>
      </c>
      <c r="AG1072" s="277">
        <f t="shared" si="787"/>
        <v>2464</v>
      </c>
      <c r="AH1072" s="277">
        <f t="shared" si="787"/>
        <v>30</v>
      </c>
      <c r="AI1072" s="277">
        <f t="shared" si="787"/>
        <v>0</v>
      </c>
      <c r="AJ1072" s="278"/>
      <c r="AK1072" s="281">
        <f t="shared" si="761"/>
        <v>0</v>
      </c>
      <c r="AL1072" s="277"/>
      <c r="AM1072" s="405"/>
      <c r="AN1072" s="714"/>
      <c r="AO1072" s="643"/>
      <c r="AP1072" s="527"/>
      <c r="AQ1072" s="683"/>
      <c r="AT1072" s="1"/>
    </row>
    <row r="1073" spans="1:46" s="44" customFormat="1" ht="18" customHeight="1">
      <c r="A1073" s="1">
        <v>2</v>
      </c>
      <c r="B1073" s="346"/>
      <c r="C1073" s="439"/>
      <c r="D1073" s="300"/>
      <c r="E1073" s="300"/>
      <c r="F1073" s="365"/>
      <c r="G1073" s="701"/>
      <c r="H1073" s="267">
        <f t="shared" ref="H1073:V1073" si="788">COUNTA(H826:H1071)/2</f>
        <v>12</v>
      </c>
      <c r="I1073" s="269">
        <f t="shared" si="788"/>
        <v>0</v>
      </c>
      <c r="J1073" s="270">
        <f t="shared" si="788"/>
        <v>2.5</v>
      </c>
      <c r="K1073" s="270">
        <f t="shared" si="788"/>
        <v>1</v>
      </c>
      <c r="L1073" s="270">
        <f t="shared" si="788"/>
        <v>26.5</v>
      </c>
      <c r="M1073" s="269">
        <f t="shared" si="788"/>
        <v>40.5</v>
      </c>
      <c r="N1073" s="270">
        <f t="shared" si="788"/>
        <v>27.5</v>
      </c>
      <c r="O1073" s="270">
        <f t="shared" si="788"/>
        <v>0</v>
      </c>
      <c r="P1073" s="270">
        <f t="shared" si="788"/>
        <v>4</v>
      </c>
      <c r="Q1073" s="270">
        <f t="shared" si="788"/>
        <v>3.5</v>
      </c>
      <c r="R1073" s="269">
        <f t="shared" si="788"/>
        <v>2</v>
      </c>
      <c r="S1073" s="269">
        <f t="shared" si="788"/>
        <v>21.5</v>
      </c>
      <c r="T1073" s="270">
        <f t="shared" si="788"/>
        <v>8</v>
      </c>
      <c r="U1073" s="270">
        <f t="shared" si="788"/>
        <v>33</v>
      </c>
      <c r="V1073" s="272">
        <f t="shared" si="788"/>
        <v>3.5</v>
      </c>
      <c r="W1073" s="353">
        <f>SUM(X1073:AB1073)</f>
        <v>9630</v>
      </c>
      <c r="X1073" s="343">
        <f>SUM(X826:X1071)</f>
        <v>7475</v>
      </c>
      <c r="Y1073" s="343">
        <f>SUM(Y826:Y1071)</f>
        <v>2140</v>
      </c>
      <c r="Z1073" s="344">
        <f>SUM(Z826:Z1071)</f>
        <v>0</v>
      </c>
      <c r="AA1073" s="344">
        <f>SUM(AA826:AA1071)</f>
        <v>15</v>
      </c>
      <c r="AB1073" s="345">
        <f>SUM(AB826:AB1071)</f>
        <v>0</v>
      </c>
      <c r="AC1073" s="312">
        <f t="shared" si="760"/>
        <v>9069</v>
      </c>
      <c r="AD1073" s="279">
        <f t="shared" ref="AD1073:AI1073" si="789">SUMIF($A$826:$A$1071,2,AD$826:AD$1071)</f>
        <v>678</v>
      </c>
      <c r="AE1073" s="279">
        <f t="shared" si="789"/>
        <v>4143</v>
      </c>
      <c r="AF1073" s="279">
        <f t="shared" si="789"/>
        <v>1712</v>
      </c>
      <c r="AG1073" s="279">
        <f t="shared" si="789"/>
        <v>2478</v>
      </c>
      <c r="AH1073" s="279">
        <f t="shared" si="789"/>
        <v>58</v>
      </c>
      <c r="AI1073" s="279">
        <f t="shared" si="789"/>
        <v>0</v>
      </c>
      <c r="AJ1073" s="280"/>
      <c r="AK1073" s="281">
        <f t="shared" si="761"/>
        <v>652</v>
      </c>
      <c r="AL1073" s="279">
        <f>SUMIF($A$826:$A$1071,2,AL$826:AL$1071)</f>
        <v>432</v>
      </c>
      <c r="AM1073" s="403">
        <f>SUMIF($A$826:$A$1071,2,AM$826:AM$1071)</f>
        <v>220</v>
      </c>
      <c r="AN1073" s="715"/>
      <c r="AO1073" s="650"/>
      <c r="AP1073" s="663"/>
      <c r="AQ1073" s="683"/>
      <c r="AT1073" s="1"/>
    </row>
    <row r="1074" spans="1:46" s="44" customFormat="1" ht="18.600000000000001" customHeight="1" thickBot="1">
      <c r="A1074" s="1">
        <v>3</v>
      </c>
      <c r="B1074" s="347" t="s">
        <v>851</v>
      </c>
      <c r="C1074" s="439"/>
      <c r="D1074" s="633"/>
      <c r="E1074" s="633"/>
      <c r="F1074" s="336"/>
      <c r="G1074" s="702"/>
      <c r="H1074" s="236"/>
      <c r="I1074" s="237"/>
      <c r="J1074" s="237"/>
      <c r="K1074" s="237"/>
      <c r="L1074" s="237"/>
      <c r="M1074" s="238"/>
      <c r="N1074" s="237"/>
      <c r="O1074" s="237"/>
      <c r="P1074" s="237"/>
      <c r="Q1074" s="237"/>
      <c r="R1074" s="237"/>
      <c r="S1074" s="237"/>
      <c r="T1074" s="237"/>
      <c r="U1074" s="237"/>
      <c r="V1074" s="239"/>
      <c r="W1074" s="349"/>
      <c r="X1074" s="350"/>
      <c r="Y1074" s="350"/>
      <c r="Z1074" s="356"/>
      <c r="AA1074" s="356"/>
      <c r="AB1074" s="357"/>
      <c r="AC1074" s="313">
        <f t="shared" si="760"/>
        <v>9473</v>
      </c>
      <c r="AD1074" s="282">
        <f t="shared" ref="AD1074:AJ1074" si="790">SUMIF($A$826:$A$1071,3,AD$826:AD$1071)</f>
        <v>698</v>
      </c>
      <c r="AE1074" s="282">
        <f t="shared" si="790"/>
        <v>4051</v>
      </c>
      <c r="AF1074" s="282">
        <f t="shared" si="790"/>
        <v>2236</v>
      </c>
      <c r="AG1074" s="282">
        <f t="shared" si="790"/>
        <v>2488</v>
      </c>
      <c r="AH1074" s="282">
        <f t="shared" si="790"/>
        <v>0</v>
      </c>
      <c r="AI1074" s="282">
        <f t="shared" si="790"/>
        <v>0</v>
      </c>
      <c r="AJ1074" s="282">
        <f t="shared" si="790"/>
        <v>0</v>
      </c>
      <c r="AK1074" s="283">
        <f t="shared" si="761"/>
        <v>0</v>
      </c>
      <c r="AL1074" s="284"/>
      <c r="AM1074" s="404"/>
      <c r="AN1074" s="716"/>
      <c r="AO1074" s="644"/>
      <c r="AP1074" s="663"/>
      <c r="AQ1074" s="683"/>
      <c r="AT1074" s="1"/>
    </row>
    <row r="1075" spans="1:46" s="44" customFormat="1" ht="18" customHeight="1">
      <c r="A1075" s="1">
        <v>1</v>
      </c>
      <c r="B1075" s="309" t="s">
        <v>337</v>
      </c>
      <c r="C1075" s="310" t="s">
        <v>338</v>
      </c>
      <c r="D1075" s="567"/>
      <c r="E1075" s="567" t="s">
        <v>1045</v>
      </c>
      <c r="F1075" s="445" t="s">
        <v>336</v>
      </c>
      <c r="G1075" s="691">
        <v>11301545</v>
      </c>
      <c r="H1075" s="221"/>
      <c r="I1075" s="73"/>
      <c r="J1075" s="73"/>
      <c r="K1075" s="73"/>
      <c r="L1075" s="73"/>
      <c r="M1075" s="73"/>
      <c r="N1075" s="73"/>
      <c r="O1075" s="73"/>
      <c r="P1075" s="73"/>
      <c r="Q1075" s="73"/>
      <c r="R1075" s="73"/>
      <c r="S1075" s="73"/>
      <c r="T1075" s="73"/>
      <c r="U1075" s="73"/>
      <c r="V1075" s="222"/>
      <c r="W1075" s="193"/>
      <c r="X1075" s="74"/>
      <c r="Y1075" s="74"/>
      <c r="Z1075" s="74"/>
      <c r="AA1075" s="74"/>
      <c r="AB1075" s="194"/>
      <c r="AC1075" s="323">
        <f t="shared" si="760"/>
        <v>55</v>
      </c>
      <c r="AD1075" s="606"/>
      <c r="AE1075" s="606"/>
      <c r="AF1075" s="606"/>
      <c r="AG1075" s="606">
        <v>55</v>
      </c>
      <c r="AH1075" s="606"/>
      <c r="AI1075" s="607"/>
      <c r="AJ1075" s="607"/>
      <c r="AK1075" s="166">
        <f t="shared" si="761"/>
        <v>0</v>
      </c>
      <c r="AL1075" s="80"/>
      <c r="AM1075" s="186"/>
      <c r="AN1075" s="725"/>
      <c r="AO1075" s="15"/>
      <c r="AP1075" s="25"/>
      <c r="AQ1075" s="683">
        <v>1</v>
      </c>
      <c r="AT1075" s="1"/>
    </row>
    <row r="1076" spans="1:46" s="44" customFormat="1" ht="18.600000000000001" customHeight="1">
      <c r="A1076" s="1">
        <v>2</v>
      </c>
      <c r="B1076" s="337" t="str">
        <f>B1075</f>
        <v>区東部</v>
      </c>
      <c r="C1076" s="437" t="str">
        <f t="shared" ref="C1076:C1077" si="791">C1075</f>
        <v>墨田区</v>
      </c>
      <c r="D1076" s="297"/>
      <c r="E1076" s="573"/>
      <c r="F1076" s="361" t="s">
        <v>336</v>
      </c>
      <c r="G1076" s="690"/>
      <c r="H1076" s="109"/>
      <c r="I1076" s="82"/>
      <c r="J1076" s="82"/>
      <c r="K1076" s="82"/>
      <c r="L1076" s="82"/>
      <c r="M1076" s="82"/>
      <c r="N1076" s="82"/>
      <c r="O1076" s="82"/>
      <c r="P1076" s="82"/>
      <c r="Q1076" s="82"/>
      <c r="R1076" s="82"/>
      <c r="S1076" s="82"/>
      <c r="T1076" s="82"/>
      <c r="U1076" s="82"/>
      <c r="V1076" s="102"/>
      <c r="W1076" s="146">
        <f>SUM(X1076:AB1076)</f>
        <v>89</v>
      </c>
      <c r="X1076" s="145">
        <v>89</v>
      </c>
      <c r="Y1076" s="145"/>
      <c r="Z1076" s="69"/>
      <c r="AA1076" s="69"/>
      <c r="AB1076" s="207"/>
      <c r="AC1076" s="324">
        <f t="shared" si="760"/>
        <v>89</v>
      </c>
      <c r="AD1076" s="519"/>
      <c r="AE1076" s="519"/>
      <c r="AF1076" s="519"/>
      <c r="AG1076" s="519">
        <v>89</v>
      </c>
      <c r="AH1076" s="519"/>
      <c r="AI1076" s="519"/>
      <c r="AJ1076" s="601"/>
      <c r="AK1076" s="160">
        <f t="shared" si="761"/>
        <v>0</v>
      </c>
      <c r="AL1076" s="95" t="s">
        <v>3</v>
      </c>
      <c r="AM1076" s="189" t="s">
        <v>3</v>
      </c>
      <c r="AN1076" s="718"/>
      <c r="AO1076" s="643"/>
      <c r="AP1076" s="663"/>
      <c r="AQ1076" s="683"/>
      <c r="AT1076" s="1"/>
    </row>
    <row r="1077" spans="1:46" s="44" customFormat="1" ht="18" customHeight="1" thickBot="1">
      <c r="A1077" s="1">
        <v>3</v>
      </c>
      <c r="B1077" s="337" t="str">
        <f>B1076</f>
        <v>区東部</v>
      </c>
      <c r="C1077" s="437" t="str">
        <f t="shared" si="791"/>
        <v>墨田区</v>
      </c>
      <c r="D1077" s="305"/>
      <c r="E1077" s="632"/>
      <c r="F1077" s="337" t="s">
        <v>336</v>
      </c>
      <c r="G1077" s="689"/>
      <c r="H1077" s="121"/>
      <c r="I1077" s="71"/>
      <c r="J1077" s="71"/>
      <c r="K1077" s="71"/>
      <c r="L1077" s="71"/>
      <c r="M1077" s="71"/>
      <c r="N1077" s="71"/>
      <c r="O1077" s="71"/>
      <c r="P1077" s="71"/>
      <c r="Q1077" s="71"/>
      <c r="R1077" s="71"/>
      <c r="S1077" s="71"/>
      <c r="T1077" s="71"/>
      <c r="U1077" s="71"/>
      <c r="V1077" s="123"/>
      <c r="W1077" s="208"/>
      <c r="X1077" s="75"/>
      <c r="Y1077" s="75"/>
      <c r="Z1077" s="76"/>
      <c r="AA1077" s="76"/>
      <c r="AB1077" s="209"/>
      <c r="AC1077" s="325">
        <f t="shared" si="760"/>
        <v>89</v>
      </c>
      <c r="AD1077" s="520"/>
      <c r="AE1077" s="520" t="s">
        <v>3</v>
      </c>
      <c r="AF1077" s="520" t="s">
        <v>3</v>
      </c>
      <c r="AG1077" s="520">
        <v>89</v>
      </c>
      <c r="AH1077" s="520" t="s">
        <v>3</v>
      </c>
      <c r="AI1077" s="520" t="s">
        <v>3</v>
      </c>
      <c r="AJ1077" s="520" t="s">
        <v>3</v>
      </c>
      <c r="AK1077" s="161">
        <f t="shared" si="761"/>
        <v>0</v>
      </c>
      <c r="AL1077" s="81"/>
      <c r="AM1077" s="187"/>
      <c r="AN1077" s="719"/>
      <c r="AO1077" s="643"/>
      <c r="AP1077" s="663"/>
      <c r="AQ1077" s="683"/>
      <c r="AT1077" s="1"/>
    </row>
    <row r="1078" spans="1:46" s="44" customFormat="1" ht="18.600000000000001" customHeight="1">
      <c r="A1078" s="1">
        <v>1</v>
      </c>
      <c r="B1078" s="309" t="s">
        <v>337</v>
      </c>
      <c r="C1078" s="310" t="s">
        <v>338</v>
      </c>
      <c r="D1078" s="567" t="s">
        <v>687</v>
      </c>
      <c r="E1078" s="567" t="s">
        <v>937</v>
      </c>
      <c r="F1078" s="445" t="s">
        <v>339</v>
      </c>
      <c r="G1078" s="691">
        <v>11301546</v>
      </c>
      <c r="H1078" s="221"/>
      <c r="I1078" s="73"/>
      <c r="J1078" s="73"/>
      <c r="K1078" s="73"/>
      <c r="L1078" s="73"/>
      <c r="M1078" s="73"/>
      <c r="N1078" s="73"/>
      <c r="O1078" s="73"/>
      <c r="P1078" s="73"/>
      <c r="Q1078" s="73"/>
      <c r="R1078" s="73"/>
      <c r="S1078" s="73"/>
      <c r="T1078" s="73"/>
      <c r="U1078" s="73"/>
      <c r="V1078" s="222"/>
      <c r="W1078" s="193"/>
      <c r="X1078" s="74"/>
      <c r="Y1078" s="74"/>
      <c r="Z1078" s="74"/>
      <c r="AA1078" s="74"/>
      <c r="AB1078" s="194"/>
      <c r="AC1078" s="323">
        <f t="shared" si="760"/>
        <v>102</v>
      </c>
      <c r="AD1078" s="64"/>
      <c r="AE1078" s="64">
        <v>51</v>
      </c>
      <c r="AF1078" s="64">
        <v>51</v>
      </c>
      <c r="AG1078" s="64"/>
      <c r="AH1078" s="64"/>
      <c r="AI1078" s="80"/>
      <c r="AJ1078" s="80"/>
      <c r="AK1078" s="166">
        <f t="shared" si="761"/>
        <v>0</v>
      </c>
      <c r="AL1078" s="80"/>
      <c r="AM1078" s="186"/>
      <c r="AN1078" s="725"/>
      <c r="AO1078" s="15"/>
      <c r="AP1078" s="25"/>
      <c r="AQ1078" s="683"/>
      <c r="AT1078" s="1"/>
    </row>
    <row r="1079" spans="1:46" s="44" customFormat="1" ht="18" customHeight="1">
      <c r="A1079" s="1">
        <v>2</v>
      </c>
      <c r="B1079" s="337" t="str">
        <f t="shared" ref="B1079:B1080" si="792">B1078</f>
        <v>区東部</v>
      </c>
      <c r="C1079" s="437" t="str">
        <f t="shared" ref="C1079:C1080" si="793">C1078</f>
        <v>墨田区</v>
      </c>
      <c r="D1079" s="297"/>
      <c r="E1079" s="573"/>
      <c r="F1079" s="361" t="s">
        <v>339</v>
      </c>
      <c r="G1079" s="690"/>
      <c r="H1079" s="109"/>
      <c r="I1079" s="82"/>
      <c r="J1079" s="82"/>
      <c r="K1079" s="82"/>
      <c r="L1079" s="82" t="s">
        <v>629</v>
      </c>
      <c r="M1079" s="82" t="s">
        <v>629</v>
      </c>
      <c r="N1079" s="82" t="s">
        <v>916</v>
      </c>
      <c r="O1079" s="82"/>
      <c r="P1079" s="82"/>
      <c r="Q1079" s="82"/>
      <c r="R1079" s="82"/>
      <c r="S1079" s="82"/>
      <c r="T1079" s="82"/>
      <c r="U1079" s="82"/>
      <c r="V1079" s="102"/>
      <c r="W1079" s="146">
        <f>SUM(X1079:AB1079)</f>
        <v>102</v>
      </c>
      <c r="X1079" s="145">
        <v>102</v>
      </c>
      <c r="Y1079" s="145"/>
      <c r="Z1079" s="69"/>
      <c r="AA1079" s="69"/>
      <c r="AB1079" s="207"/>
      <c r="AC1079" s="324">
        <f t="shared" si="760"/>
        <v>102</v>
      </c>
      <c r="AD1079" s="519"/>
      <c r="AE1079" s="519">
        <v>39</v>
      </c>
      <c r="AF1079" s="519">
        <v>63</v>
      </c>
      <c r="AG1079" s="519"/>
      <c r="AH1079" s="519"/>
      <c r="AI1079" s="519"/>
      <c r="AJ1079" s="601"/>
      <c r="AK1079" s="160">
        <f t="shared" si="761"/>
        <v>39</v>
      </c>
      <c r="AL1079" s="79">
        <v>17</v>
      </c>
      <c r="AM1079" s="158">
        <v>22</v>
      </c>
      <c r="AN1079" s="718"/>
      <c r="AO1079" s="643"/>
      <c r="AP1079" s="663"/>
      <c r="AQ1079" s="683"/>
      <c r="AT1079" s="1"/>
    </row>
    <row r="1080" spans="1:46" s="44" customFormat="1" ht="18.600000000000001" customHeight="1" thickBot="1">
      <c r="A1080" s="1">
        <v>3</v>
      </c>
      <c r="B1080" s="337" t="str">
        <f t="shared" si="792"/>
        <v>区東部</v>
      </c>
      <c r="C1080" s="437" t="str">
        <f t="shared" si="793"/>
        <v>墨田区</v>
      </c>
      <c r="D1080" s="305"/>
      <c r="E1080" s="632"/>
      <c r="F1080" s="337" t="s">
        <v>339</v>
      </c>
      <c r="G1080" s="689"/>
      <c r="H1080" s="121"/>
      <c r="I1080" s="71"/>
      <c r="J1080" s="71"/>
      <c r="K1080" s="71"/>
      <c r="L1080" s="82" t="s">
        <v>629</v>
      </c>
      <c r="M1080" s="82" t="s">
        <v>629</v>
      </c>
      <c r="N1080" s="82" t="s">
        <v>916</v>
      </c>
      <c r="O1080" s="71"/>
      <c r="P1080" s="71"/>
      <c r="Q1080" s="71"/>
      <c r="R1080" s="71"/>
      <c r="S1080" s="71"/>
      <c r="T1080" s="71"/>
      <c r="U1080" s="71"/>
      <c r="V1080" s="123"/>
      <c r="W1080" s="208"/>
      <c r="X1080" s="75"/>
      <c r="Y1080" s="75"/>
      <c r="Z1080" s="76"/>
      <c r="AA1080" s="76"/>
      <c r="AB1080" s="209"/>
      <c r="AC1080" s="325">
        <f t="shared" si="760"/>
        <v>102</v>
      </c>
      <c r="AD1080" s="520"/>
      <c r="AE1080" s="520">
        <v>39</v>
      </c>
      <c r="AF1080" s="520">
        <v>63</v>
      </c>
      <c r="AG1080" s="520" t="s">
        <v>3</v>
      </c>
      <c r="AH1080" s="520" t="s">
        <v>3</v>
      </c>
      <c r="AI1080" s="520" t="s">
        <v>3</v>
      </c>
      <c r="AJ1080" s="520" t="s">
        <v>3</v>
      </c>
      <c r="AK1080" s="161">
        <f t="shared" si="761"/>
        <v>0</v>
      </c>
      <c r="AL1080" s="81"/>
      <c r="AM1080" s="187"/>
      <c r="AN1080" s="719"/>
      <c r="AO1080" s="643"/>
      <c r="AP1080" s="663"/>
      <c r="AQ1080" s="683"/>
      <c r="AT1080" s="1"/>
    </row>
    <row r="1081" spans="1:46" s="44" customFormat="1" ht="18" customHeight="1">
      <c r="A1081" s="1">
        <v>1</v>
      </c>
      <c r="B1081" s="309" t="s">
        <v>337</v>
      </c>
      <c r="C1081" s="310" t="s">
        <v>338</v>
      </c>
      <c r="D1081" s="567"/>
      <c r="E1081" s="567" t="s">
        <v>914</v>
      </c>
      <c r="F1081" s="445" t="s">
        <v>340</v>
      </c>
      <c r="G1081" s="691">
        <v>11301547</v>
      </c>
      <c r="H1081" s="221"/>
      <c r="I1081" s="73"/>
      <c r="J1081" s="73"/>
      <c r="K1081" s="73"/>
      <c r="L1081" s="73"/>
      <c r="M1081" s="73"/>
      <c r="N1081" s="73"/>
      <c r="O1081" s="73"/>
      <c r="P1081" s="73"/>
      <c r="Q1081" s="73"/>
      <c r="R1081" s="73"/>
      <c r="S1081" s="73"/>
      <c r="T1081" s="73"/>
      <c r="U1081" s="73"/>
      <c r="V1081" s="222"/>
      <c r="W1081" s="193"/>
      <c r="X1081" s="74"/>
      <c r="Y1081" s="74"/>
      <c r="Z1081" s="74"/>
      <c r="AA1081" s="74"/>
      <c r="AB1081" s="194"/>
      <c r="AC1081" s="323">
        <f t="shared" si="760"/>
        <v>58</v>
      </c>
      <c r="AD1081" s="64"/>
      <c r="AE1081" s="64">
        <v>58</v>
      </c>
      <c r="AF1081" s="64"/>
      <c r="AG1081" s="64"/>
      <c r="AH1081" s="64"/>
      <c r="AI1081" s="80"/>
      <c r="AJ1081" s="80"/>
      <c r="AK1081" s="166">
        <f t="shared" si="761"/>
        <v>0</v>
      </c>
      <c r="AL1081" s="80"/>
      <c r="AM1081" s="186"/>
      <c r="AN1081" s="725"/>
      <c r="AO1081" s="15"/>
      <c r="AP1081" s="25"/>
      <c r="AQ1081" s="683"/>
      <c r="AT1081" s="1"/>
    </row>
    <row r="1082" spans="1:46" s="44" customFormat="1" ht="18.600000000000001" customHeight="1">
      <c r="A1082" s="1">
        <v>2</v>
      </c>
      <c r="B1082" s="337" t="str">
        <f t="shared" ref="B1082:B1083" si="794">B1081</f>
        <v>区東部</v>
      </c>
      <c r="C1082" s="437" t="str">
        <f t="shared" ref="C1082:C1083" si="795">C1081</f>
        <v>墨田区</v>
      </c>
      <c r="D1082" s="297"/>
      <c r="E1082" s="573"/>
      <c r="F1082" s="361" t="s">
        <v>340</v>
      </c>
      <c r="G1082" s="690"/>
      <c r="H1082" s="109"/>
      <c r="I1082" s="82"/>
      <c r="J1082" s="82"/>
      <c r="K1082" s="82"/>
      <c r="L1082" s="82"/>
      <c r="M1082" s="82"/>
      <c r="N1082" s="82"/>
      <c r="O1082" s="82"/>
      <c r="P1082" s="82"/>
      <c r="Q1082" s="82"/>
      <c r="R1082" s="82"/>
      <c r="S1082" s="82"/>
      <c r="T1082" s="82"/>
      <c r="U1082" s="82"/>
      <c r="V1082" s="102"/>
      <c r="W1082" s="146">
        <f>SUM(X1082:AB1082)</f>
        <v>58</v>
      </c>
      <c r="X1082" s="145">
        <v>58</v>
      </c>
      <c r="Y1082" s="145"/>
      <c r="Z1082" s="69"/>
      <c r="AA1082" s="69"/>
      <c r="AB1082" s="207"/>
      <c r="AC1082" s="324">
        <f t="shared" si="760"/>
        <v>58</v>
      </c>
      <c r="AD1082" s="519"/>
      <c r="AE1082" s="519"/>
      <c r="AF1082" s="519">
        <v>58</v>
      </c>
      <c r="AG1082" s="519"/>
      <c r="AH1082" s="519"/>
      <c r="AI1082" s="519"/>
      <c r="AJ1082" s="601"/>
      <c r="AK1082" s="160">
        <f t="shared" si="761"/>
        <v>0</v>
      </c>
      <c r="AL1082" s="79" t="s">
        <v>3</v>
      </c>
      <c r="AM1082" s="158" t="s">
        <v>3</v>
      </c>
      <c r="AN1082" s="718" t="s">
        <v>677</v>
      </c>
      <c r="AO1082" s="643"/>
      <c r="AP1082" s="663"/>
      <c r="AQ1082" s="683"/>
      <c r="AT1082" s="1"/>
    </row>
    <row r="1083" spans="1:46" s="44" customFormat="1" ht="18" customHeight="1" thickBot="1">
      <c r="A1083" s="1">
        <v>3</v>
      </c>
      <c r="B1083" s="337" t="str">
        <f t="shared" si="794"/>
        <v>区東部</v>
      </c>
      <c r="C1083" s="437" t="str">
        <f t="shared" si="795"/>
        <v>墨田区</v>
      </c>
      <c r="D1083" s="305"/>
      <c r="E1083" s="632"/>
      <c r="F1083" s="337" t="s">
        <v>340</v>
      </c>
      <c r="G1083" s="689"/>
      <c r="H1083" s="121"/>
      <c r="I1083" s="71"/>
      <c r="J1083" s="71"/>
      <c r="K1083" s="71"/>
      <c r="L1083" s="71"/>
      <c r="M1083" s="71"/>
      <c r="N1083" s="71"/>
      <c r="O1083" s="71"/>
      <c r="P1083" s="71"/>
      <c r="Q1083" s="71"/>
      <c r="R1083" s="71"/>
      <c r="S1083" s="71"/>
      <c r="T1083" s="71"/>
      <c r="U1083" s="71"/>
      <c r="V1083" s="123"/>
      <c r="W1083" s="208"/>
      <c r="X1083" s="75"/>
      <c r="Y1083" s="75"/>
      <c r="Z1083" s="76"/>
      <c r="AA1083" s="76"/>
      <c r="AB1083" s="209"/>
      <c r="AC1083" s="325">
        <f t="shared" si="760"/>
        <v>58</v>
      </c>
      <c r="AD1083" s="520"/>
      <c r="AE1083" s="520"/>
      <c r="AF1083" s="520">
        <v>58</v>
      </c>
      <c r="AG1083" s="520" t="s">
        <v>3</v>
      </c>
      <c r="AH1083" s="520" t="s">
        <v>3</v>
      </c>
      <c r="AI1083" s="520" t="s">
        <v>3</v>
      </c>
      <c r="AJ1083" s="520" t="s">
        <v>3</v>
      </c>
      <c r="AK1083" s="161">
        <f t="shared" si="761"/>
        <v>0</v>
      </c>
      <c r="AL1083" s="81"/>
      <c r="AM1083" s="187"/>
      <c r="AN1083" s="719"/>
      <c r="AO1083" s="643"/>
      <c r="AP1083" s="663"/>
      <c r="AQ1083" s="683"/>
      <c r="AT1083" s="1"/>
    </row>
    <row r="1084" spans="1:46" s="44" customFormat="1" ht="18.600000000000001" customHeight="1">
      <c r="A1084" s="1">
        <v>1</v>
      </c>
      <c r="B1084" s="309" t="s">
        <v>337</v>
      </c>
      <c r="C1084" s="310" t="s">
        <v>338</v>
      </c>
      <c r="D1084" s="567" t="s">
        <v>687</v>
      </c>
      <c r="E1084" s="567"/>
      <c r="F1084" s="445" t="s">
        <v>341</v>
      </c>
      <c r="G1084" s="691">
        <v>11301548</v>
      </c>
      <c r="H1084" s="221"/>
      <c r="I1084" s="73"/>
      <c r="J1084" s="73"/>
      <c r="K1084" s="73"/>
      <c r="L1084" s="73"/>
      <c r="M1084" s="73"/>
      <c r="N1084" s="73"/>
      <c r="O1084" s="73"/>
      <c r="P1084" s="73"/>
      <c r="Q1084" s="73"/>
      <c r="R1084" s="73"/>
      <c r="S1084" s="73"/>
      <c r="T1084" s="73"/>
      <c r="U1084" s="73"/>
      <c r="V1084" s="222"/>
      <c r="W1084" s="193"/>
      <c r="X1084" s="74"/>
      <c r="Y1084" s="74"/>
      <c r="Z1084" s="74"/>
      <c r="AA1084" s="74"/>
      <c r="AB1084" s="194"/>
      <c r="AC1084" s="323">
        <f t="shared" si="760"/>
        <v>403</v>
      </c>
      <c r="AD1084" s="64">
        <v>4</v>
      </c>
      <c r="AE1084" s="64">
        <v>369</v>
      </c>
      <c r="AF1084" s="64" t="s">
        <v>3</v>
      </c>
      <c r="AG1084" s="64">
        <v>30</v>
      </c>
      <c r="AH1084" s="64"/>
      <c r="AI1084" s="97"/>
      <c r="AJ1084" s="97"/>
      <c r="AK1084" s="166">
        <f t="shared" si="761"/>
        <v>0</v>
      </c>
      <c r="AL1084" s="97"/>
      <c r="AM1084" s="188"/>
      <c r="AN1084" s="725"/>
      <c r="AO1084" s="15"/>
      <c r="AP1084" s="25"/>
      <c r="AQ1084" s="683"/>
      <c r="AT1084" s="1"/>
    </row>
    <row r="1085" spans="1:46" s="44" customFormat="1" ht="18" customHeight="1">
      <c r="A1085" s="1">
        <v>2</v>
      </c>
      <c r="B1085" s="337" t="str">
        <f t="shared" ref="B1085:B1086" si="796">B1084</f>
        <v>区東部</v>
      </c>
      <c r="C1085" s="437" t="str">
        <f t="shared" ref="C1085:C1086" si="797">C1084</f>
        <v>墨田区</v>
      </c>
      <c r="D1085" s="297"/>
      <c r="E1085" s="573"/>
      <c r="F1085" s="361" t="s">
        <v>341</v>
      </c>
      <c r="G1085" s="690"/>
      <c r="H1085" s="109" t="s">
        <v>686</v>
      </c>
      <c r="I1085" s="82"/>
      <c r="J1085" s="82" t="s">
        <v>629</v>
      </c>
      <c r="K1085" s="82"/>
      <c r="L1085" s="82" t="s">
        <v>629</v>
      </c>
      <c r="M1085" s="82" t="s">
        <v>629</v>
      </c>
      <c r="N1085" s="82" t="s">
        <v>630</v>
      </c>
      <c r="O1085" s="82"/>
      <c r="P1085" s="82"/>
      <c r="Q1085" s="82"/>
      <c r="R1085" s="82"/>
      <c r="S1085" s="82" t="s">
        <v>629</v>
      </c>
      <c r="T1085" s="82"/>
      <c r="U1085" s="82"/>
      <c r="V1085" s="102" t="s">
        <v>629</v>
      </c>
      <c r="W1085" s="146">
        <f>SUM(X1085:AB1085)</f>
        <v>360</v>
      </c>
      <c r="X1085" s="145">
        <v>330</v>
      </c>
      <c r="Y1085" s="145">
        <v>30</v>
      </c>
      <c r="Z1085" s="69"/>
      <c r="AA1085" s="69"/>
      <c r="AB1085" s="207"/>
      <c r="AC1085" s="324">
        <f t="shared" si="760"/>
        <v>360</v>
      </c>
      <c r="AD1085" s="519">
        <v>4</v>
      </c>
      <c r="AE1085" s="519">
        <v>326</v>
      </c>
      <c r="AF1085" s="519"/>
      <c r="AG1085" s="519">
        <v>30</v>
      </c>
      <c r="AH1085" s="519"/>
      <c r="AI1085" s="519"/>
      <c r="AJ1085" s="601"/>
      <c r="AK1085" s="160">
        <f t="shared" si="761"/>
        <v>51</v>
      </c>
      <c r="AL1085" s="79">
        <v>41</v>
      </c>
      <c r="AM1085" s="158">
        <v>10</v>
      </c>
      <c r="AN1085" s="718"/>
      <c r="AO1085" s="643"/>
      <c r="AP1085" s="663"/>
      <c r="AQ1085" s="683"/>
      <c r="AT1085" s="1"/>
    </row>
    <row r="1086" spans="1:46" s="44" customFormat="1" ht="18.600000000000001" customHeight="1" thickBot="1">
      <c r="A1086" s="1">
        <v>3</v>
      </c>
      <c r="B1086" s="337" t="str">
        <f t="shared" si="796"/>
        <v>区東部</v>
      </c>
      <c r="C1086" s="437" t="str">
        <f t="shared" si="797"/>
        <v>墨田区</v>
      </c>
      <c r="D1086" s="305"/>
      <c r="E1086" s="632"/>
      <c r="F1086" s="337" t="s">
        <v>341</v>
      </c>
      <c r="G1086" s="689"/>
      <c r="H1086" s="109" t="s">
        <v>964</v>
      </c>
      <c r="I1086" s="82"/>
      <c r="J1086" s="82" t="s">
        <v>629</v>
      </c>
      <c r="K1086" s="82"/>
      <c r="L1086" s="82" t="s">
        <v>629</v>
      </c>
      <c r="M1086" s="82" t="s">
        <v>629</v>
      </c>
      <c r="N1086" s="82" t="s">
        <v>972</v>
      </c>
      <c r="O1086" s="82"/>
      <c r="P1086" s="82"/>
      <c r="Q1086" s="82" t="s">
        <v>969</v>
      </c>
      <c r="R1086" s="82" t="s">
        <v>974</v>
      </c>
      <c r="S1086" s="82" t="s">
        <v>629</v>
      </c>
      <c r="T1086" s="82" t="s">
        <v>1055</v>
      </c>
      <c r="U1086" s="82"/>
      <c r="V1086" s="102" t="s">
        <v>629</v>
      </c>
      <c r="W1086" s="208"/>
      <c r="X1086" s="75"/>
      <c r="Y1086" s="75"/>
      <c r="Z1086" s="76"/>
      <c r="AA1086" s="76"/>
      <c r="AB1086" s="209"/>
      <c r="AC1086" s="325">
        <f t="shared" si="760"/>
        <v>360</v>
      </c>
      <c r="AD1086" s="520">
        <v>4</v>
      </c>
      <c r="AE1086" s="520">
        <v>326</v>
      </c>
      <c r="AF1086" s="520"/>
      <c r="AG1086" s="520">
        <v>30</v>
      </c>
      <c r="AH1086" s="520" t="s">
        <v>3</v>
      </c>
      <c r="AI1086" s="520" t="s">
        <v>3</v>
      </c>
      <c r="AJ1086" s="520" t="s">
        <v>3</v>
      </c>
      <c r="AK1086" s="161">
        <f t="shared" si="761"/>
        <v>0</v>
      </c>
      <c r="AL1086" s="81"/>
      <c r="AM1086" s="187"/>
      <c r="AN1086" s="719"/>
      <c r="AO1086" s="643"/>
      <c r="AP1086" s="663"/>
      <c r="AQ1086" s="683"/>
      <c r="AT1086" s="1"/>
    </row>
    <row r="1087" spans="1:46" s="44" customFormat="1" ht="18" customHeight="1">
      <c r="A1087" s="1">
        <v>1</v>
      </c>
      <c r="B1087" s="309" t="s">
        <v>337</v>
      </c>
      <c r="C1087" s="310" t="s">
        <v>338</v>
      </c>
      <c r="D1087" s="567"/>
      <c r="E1087" s="567"/>
      <c r="F1087" s="368" t="s">
        <v>342</v>
      </c>
      <c r="G1087" s="691"/>
      <c r="H1087" s="221"/>
      <c r="I1087" s="73"/>
      <c r="J1087" s="73"/>
      <c r="K1087" s="73"/>
      <c r="L1087" s="73"/>
      <c r="M1087" s="73"/>
      <c r="N1087" s="73"/>
      <c r="O1087" s="73"/>
      <c r="P1087" s="73"/>
      <c r="Q1087" s="73"/>
      <c r="R1087" s="73"/>
      <c r="S1087" s="73"/>
      <c r="T1087" s="73"/>
      <c r="U1087" s="73"/>
      <c r="V1087" s="222"/>
      <c r="W1087" s="193"/>
      <c r="X1087" s="74"/>
      <c r="Y1087" s="74"/>
      <c r="Z1087" s="74"/>
      <c r="AA1087" s="74"/>
      <c r="AB1087" s="194"/>
      <c r="AC1087" s="323">
        <f t="shared" si="760"/>
        <v>0</v>
      </c>
      <c r="AD1087" s="606"/>
      <c r="AE1087" s="606"/>
      <c r="AF1087" s="606"/>
      <c r="AG1087" s="606"/>
      <c r="AH1087" s="606"/>
      <c r="AI1087" s="607"/>
      <c r="AJ1087" s="607"/>
      <c r="AK1087" s="166">
        <f t="shared" si="761"/>
        <v>0</v>
      </c>
      <c r="AL1087" s="80"/>
      <c r="AM1087" s="186"/>
      <c r="AN1087" s="725"/>
      <c r="AO1087" s="15"/>
      <c r="AP1087" s="25"/>
      <c r="AQ1087" s="683"/>
      <c r="AT1087" s="1"/>
    </row>
    <row r="1088" spans="1:46" s="44" customFormat="1" ht="18.600000000000001" customHeight="1">
      <c r="A1088" s="1">
        <v>2</v>
      </c>
      <c r="B1088" s="337" t="str">
        <f t="shared" ref="B1088:B1089" si="798">B1087</f>
        <v>区東部</v>
      </c>
      <c r="C1088" s="437" t="str">
        <f t="shared" ref="C1088:C1089" si="799">C1087</f>
        <v>墨田区</v>
      </c>
      <c r="D1088" s="297"/>
      <c r="E1088" s="573"/>
      <c r="F1088" s="361" t="s">
        <v>342</v>
      </c>
      <c r="G1088" s="690"/>
      <c r="H1088" s="109"/>
      <c r="I1088" s="82"/>
      <c r="J1088" s="82"/>
      <c r="K1088" s="82"/>
      <c r="L1088" s="82" t="s">
        <v>629</v>
      </c>
      <c r="M1088" s="82" t="s">
        <v>629</v>
      </c>
      <c r="N1088" s="82" t="s">
        <v>630</v>
      </c>
      <c r="O1088" s="82"/>
      <c r="P1088" s="82"/>
      <c r="Q1088" s="82"/>
      <c r="R1088" s="82"/>
      <c r="S1088" s="82" t="s">
        <v>652</v>
      </c>
      <c r="T1088" s="82"/>
      <c r="U1088" s="82" t="s">
        <v>629</v>
      </c>
      <c r="V1088" s="102"/>
      <c r="W1088" s="146">
        <f>SUM(X1088:AB1088)</f>
        <v>97</v>
      </c>
      <c r="X1088" s="145">
        <v>97</v>
      </c>
      <c r="Y1088" s="145"/>
      <c r="Z1088" s="69"/>
      <c r="AA1088" s="69"/>
      <c r="AB1088" s="207"/>
      <c r="AC1088" s="324">
        <f t="shared" si="760"/>
        <v>0</v>
      </c>
      <c r="AD1088" s="519"/>
      <c r="AE1088" s="519"/>
      <c r="AF1088" s="519"/>
      <c r="AG1088" s="519"/>
      <c r="AH1088" s="519"/>
      <c r="AI1088" s="519"/>
      <c r="AJ1088" s="601"/>
      <c r="AK1088" s="160">
        <f t="shared" si="761"/>
        <v>0</v>
      </c>
      <c r="AL1088" s="79" t="s">
        <v>3</v>
      </c>
      <c r="AM1088" s="158" t="s">
        <v>3</v>
      </c>
      <c r="AN1088" s="718"/>
      <c r="AO1088" s="643"/>
      <c r="AP1088" s="663"/>
      <c r="AQ1088" s="683"/>
      <c r="AT1088" s="1"/>
    </row>
    <row r="1089" spans="1:46" s="44" customFormat="1" ht="18" customHeight="1" thickBot="1">
      <c r="A1089" s="1">
        <v>3</v>
      </c>
      <c r="B1089" s="337" t="str">
        <f t="shared" si="798"/>
        <v>区東部</v>
      </c>
      <c r="C1089" s="437" t="str">
        <f t="shared" si="799"/>
        <v>墨田区</v>
      </c>
      <c r="D1089" s="305"/>
      <c r="E1089" s="632"/>
      <c r="F1089" s="337" t="s">
        <v>342</v>
      </c>
      <c r="G1089" s="689"/>
      <c r="H1089" s="121"/>
      <c r="I1089" s="71"/>
      <c r="J1089" s="71"/>
      <c r="K1089" s="71"/>
      <c r="L1089" s="37" t="s">
        <v>629</v>
      </c>
      <c r="M1089" s="37" t="s">
        <v>629</v>
      </c>
      <c r="N1089" s="37" t="s">
        <v>630</v>
      </c>
      <c r="O1089" s="37"/>
      <c r="P1089" s="37"/>
      <c r="Q1089" s="37"/>
      <c r="R1089" s="37"/>
      <c r="S1089" s="37" t="s">
        <v>652</v>
      </c>
      <c r="T1089" s="37"/>
      <c r="U1089" s="37" t="s">
        <v>629</v>
      </c>
      <c r="V1089" s="123"/>
      <c r="W1089" s="208"/>
      <c r="X1089" s="75"/>
      <c r="Y1089" s="75"/>
      <c r="Z1089" s="76"/>
      <c r="AA1089" s="76"/>
      <c r="AB1089" s="209"/>
      <c r="AC1089" s="325">
        <f t="shared" si="760"/>
        <v>0</v>
      </c>
      <c r="AD1089" s="520"/>
      <c r="AE1089" s="520"/>
      <c r="AF1089" s="520" t="s">
        <v>3</v>
      </c>
      <c r="AG1089" s="520" t="s">
        <v>3</v>
      </c>
      <c r="AH1089" s="520" t="s">
        <v>3</v>
      </c>
      <c r="AI1089" s="520" t="s">
        <v>3</v>
      </c>
      <c r="AJ1089" s="520" t="s">
        <v>3</v>
      </c>
      <c r="AK1089" s="161">
        <f t="shared" si="761"/>
        <v>0</v>
      </c>
      <c r="AL1089" s="81"/>
      <c r="AM1089" s="187"/>
      <c r="AN1089" s="719"/>
      <c r="AO1089" s="643"/>
      <c r="AP1089" s="663"/>
      <c r="AQ1089" s="683"/>
      <c r="AT1089" s="1"/>
    </row>
    <row r="1090" spans="1:46" s="44" customFormat="1" ht="18.600000000000001" customHeight="1">
      <c r="A1090" s="1">
        <v>1</v>
      </c>
      <c r="B1090" s="309" t="s">
        <v>337</v>
      </c>
      <c r="C1090" s="310" t="s">
        <v>338</v>
      </c>
      <c r="D1090" s="567" t="s">
        <v>687</v>
      </c>
      <c r="E1090" s="567" t="s">
        <v>948</v>
      </c>
      <c r="F1090" s="445" t="s">
        <v>343</v>
      </c>
      <c r="G1090" s="691">
        <v>11301550</v>
      </c>
      <c r="H1090" s="221"/>
      <c r="I1090" s="73"/>
      <c r="J1090" s="73"/>
      <c r="K1090" s="73"/>
      <c r="L1090" s="73"/>
      <c r="M1090" s="73"/>
      <c r="N1090" s="73"/>
      <c r="O1090" s="73"/>
      <c r="P1090" s="73"/>
      <c r="Q1090" s="73"/>
      <c r="R1090" s="73"/>
      <c r="S1090" s="73"/>
      <c r="T1090" s="73"/>
      <c r="U1090" s="73"/>
      <c r="V1090" s="222"/>
      <c r="W1090" s="193"/>
      <c r="X1090" s="74"/>
      <c r="Y1090" s="74"/>
      <c r="Z1090" s="74"/>
      <c r="AA1090" s="74"/>
      <c r="AB1090" s="194"/>
      <c r="AC1090" s="323">
        <f t="shared" si="760"/>
        <v>34</v>
      </c>
      <c r="AD1090" s="64"/>
      <c r="AE1090" s="64"/>
      <c r="AF1090" s="64">
        <v>34</v>
      </c>
      <c r="AG1090" s="64"/>
      <c r="AH1090" s="64"/>
      <c r="AI1090" s="80"/>
      <c r="AJ1090" s="80"/>
      <c r="AK1090" s="166">
        <f t="shared" si="761"/>
        <v>0</v>
      </c>
      <c r="AL1090" s="80"/>
      <c r="AM1090" s="186"/>
      <c r="AN1090" s="725"/>
      <c r="AO1090" s="15"/>
      <c r="AP1090" s="25"/>
      <c r="AQ1090" s="683"/>
      <c r="AT1090" s="1"/>
    </row>
    <row r="1091" spans="1:46" s="44" customFormat="1" ht="18" customHeight="1">
      <c r="A1091" s="1">
        <v>2</v>
      </c>
      <c r="B1091" s="337" t="str">
        <f t="shared" ref="B1091:B1092" si="800">B1090</f>
        <v>区東部</v>
      </c>
      <c r="C1091" s="437" t="str">
        <f t="shared" ref="C1091:C1092" si="801">C1090</f>
        <v>墨田区</v>
      </c>
      <c r="D1091" s="297"/>
      <c r="E1091" s="573"/>
      <c r="F1091" s="361" t="s">
        <v>343</v>
      </c>
      <c r="G1091" s="690"/>
      <c r="H1091" s="109"/>
      <c r="I1091" s="82"/>
      <c r="J1091" s="82"/>
      <c r="K1091" s="82"/>
      <c r="L1091" s="82"/>
      <c r="M1091" s="82"/>
      <c r="N1091" s="82"/>
      <c r="O1091" s="82"/>
      <c r="P1091" s="82"/>
      <c r="Q1091" s="82"/>
      <c r="R1091" s="82"/>
      <c r="S1091" s="82"/>
      <c r="T1091" s="82"/>
      <c r="U1091" s="82"/>
      <c r="V1091" s="102"/>
      <c r="W1091" s="146">
        <f>SUM(X1091:AB1091)</f>
        <v>165</v>
      </c>
      <c r="X1091" s="145">
        <v>165</v>
      </c>
      <c r="Y1091" s="145"/>
      <c r="Z1091" s="69"/>
      <c r="AA1091" s="69"/>
      <c r="AB1091" s="207"/>
      <c r="AC1091" s="324">
        <f t="shared" si="760"/>
        <v>165</v>
      </c>
      <c r="AD1091" s="519"/>
      <c r="AE1091" s="519"/>
      <c r="AF1091" s="519">
        <v>165</v>
      </c>
      <c r="AG1091" s="519"/>
      <c r="AH1091" s="519"/>
      <c r="AI1091" s="519"/>
      <c r="AJ1091" s="601"/>
      <c r="AK1091" s="160">
        <f t="shared" si="761"/>
        <v>0</v>
      </c>
      <c r="AL1091" s="79" t="s">
        <v>3</v>
      </c>
      <c r="AM1091" s="158" t="s">
        <v>3</v>
      </c>
      <c r="AN1091" s="718"/>
      <c r="AO1091" s="643"/>
      <c r="AP1091" s="663"/>
      <c r="AQ1091" s="683"/>
      <c r="AT1091" s="1"/>
    </row>
    <row r="1092" spans="1:46" s="44" customFormat="1" ht="18.600000000000001" customHeight="1" thickBot="1">
      <c r="A1092" s="1">
        <v>3</v>
      </c>
      <c r="B1092" s="337" t="str">
        <f t="shared" si="800"/>
        <v>区東部</v>
      </c>
      <c r="C1092" s="437" t="str">
        <f t="shared" si="801"/>
        <v>墨田区</v>
      </c>
      <c r="D1092" s="305"/>
      <c r="E1092" s="632"/>
      <c r="F1092" s="337" t="s">
        <v>343</v>
      </c>
      <c r="G1092" s="689"/>
      <c r="H1092" s="121"/>
      <c r="I1092" s="71"/>
      <c r="J1092" s="71"/>
      <c r="K1092" s="71"/>
      <c r="L1092" s="71"/>
      <c r="M1092" s="71"/>
      <c r="N1092" s="71"/>
      <c r="O1092" s="71"/>
      <c r="P1092" s="71"/>
      <c r="Q1092" s="71"/>
      <c r="R1092" s="71"/>
      <c r="S1092" s="71"/>
      <c r="T1092" s="71"/>
      <c r="U1092" s="71"/>
      <c r="V1092" s="123"/>
      <c r="W1092" s="208"/>
      <c r="X1092" s="75"/>
      <c r="Y1092" s="75"/>
      <c r="Z1092" s="76"/>
      <c r="AA1092" s="76"/>
      <c r="AB1092" s="209"/>
      <c r="AC1092" s="325">
        <f t="shared" si="760"/>
        <v>165</v>
      </c>
      <c r="AD1092" s="520"/>
      <c r="AE1092" s="520" t="s">
        <v>3</v>
      </c>
      <c r="AF1092" s="520">
        <v>165</v>
      </c>
      <c r="AG1092" s="520" t="s">
        <v>3</v>
      </c>
      <c r="AH1092" s="520" t="s">
        <v>3</v>
      </c>
      <c r="AI1092" s="520" t="s">
        <v>3</v>
      </c>
      <c r="AJ1092" s="520" t="s">
        <v>3</v>
      </c>
      <c r="AK1092" s="161">
        <f t="shared" si="761"/>
        <v>0</v>
      </c>
      <c r="AL1092" s="81"/>
      <c r="AM1092" s="187"/>
      <c r="AN1092" s="719"/>
      <c r="AO1092" s="643"/>
      <c r="AP1092" s="663"/>
      <c r="AQ1092" s="683"/>
      <c r="AT1092" s="1"/>
    </row>
    <row r="1093" spans="1:46" s="44" customFormat="1" ht="18" customHeight="1">
      <c r="A1093" s="1">
        <v>1</v>
      </c>
      <c r="B1093" s="309" t="s">
        <v>337</v>
      </c>
      <c r="C1093" s="310" t="s">
        <v>338</v>
      </c>
      <c r="D1093" s="567"/>
      <c r="E1093" s="567" t="s">
        <v>951</v>
      </c>
      <c r="F1093" s="445" t="s">
        <v>344</v>
      </c>
      <c r="G1093" s="691">
        <v>11301551</v>
      </c>
      <c r="H1093" s="221"/>
      <c r="I1093" s="73"/>
      <c r="J1093" s="73"/>
      <c r="K1093" s="73"/>
      <c r="L1093" s="73"/>
      <c r="M1093" s="73"/>
      <c r="N1093" s="73"/>
      <c r="O1093" s="73"/>
      <c r="P1093" s="73"/>
      <c r="Q1093" s="73"/>
      <c r="R1093" s="73"/>
      <c r="S1093" s="73"/>
      <c r="T1093" s="73"/>
      <c r="U1093" s="73"/>
      <c r="V1093" s="222"/>
      <c r="W1093" s="193"/>
      <c r="X1093" s="74"/>
      <c r="Y1093" s="74"/>
      <c r="Z1093" s="74"/>
      <c r="AA1093" s="74"/>
      <c r="AB1093" s="194"/>
      <c r="AC1093" s="323">
        <f t="shared" si="760"/>
        <v>0</v>
      </c>
      <c r="AD1093" s="64"/>
      <c r="AE1093" s="64"/>
      <c r="AF1093" s="64"/>
      <c r="AG1093" s="64"/>
      <c r="AH1093" s="64"/>
      <c r="AI1093" s="80"/>
      <c r="AJ1093" s="80"/>
      <c r="AK1093" s="166">
        <f t="shared" si="761"/>
        <v>0</v>
      </c>
      <c r="AL1093" s="80"/>
      <c r="AM1093" s="186"/>
      <c r="AN1093" s="725"/>
      <c r="AO1093" s="15"/>
      <c r="AP1093" s="25"/>
      <c r="AQ1093" s="683"/>
      <c r="AT1093" s="1"/>
    </row>
    <row r="1094" spans="1:46" s="44" customFormat="1" ht="18.600000000000001" customHeight="1">
      <c r="A1094" s="1">
        <v>2</v>
      </c>
      <c r="B1094" s="337" t="str">
        <f t="shared" ref="B1094:B1095" si="802">B1093</f>
        <v>区東部</v>
      </c>
      <c r="C1094" s="437" t="str">
        <f t="shared" ref="C1094:C1095" si="803">C1093</f>
        <v>墨田区</v>
      </c>
      <c r="D1094" s="297"/>
      <c r="E1094" s="573"/>
      <c r="F1094" s="361" t="s">
        <v>344</v>
      </c>
      <c r="G1094" s="690"/>
      <c r="H1094" s="109" t="s">
        <v>628</v>
      </c>
      <c r="I1094" s="82"/>
      <c r="J1094" s="82"/>
      <c r="K1094" s="82"/>
      <c r="L1094" s="82" t="s">
        <v>629</v>
      </c>
      <c r="M1094" s="82" t="s">
        <v>629</v>
      </c>
      <c r="N1094" s="82" t="s">
        <v>826</v>
      </c>
      <c r="O1094" s="82"/>
      <c r="P1094" s="82"/>
      <c r="Q1094" s="82"/>
      <c r="R1094" s="82"/>
      <c r="S1094" s="82" t="s">
        <v>652</v>
      </c>
      <c r="T1094" s="82"/>
      <c r="U1094" s="82"/>
      <c r="V1094" s="102" t="s">
        <v>629</v>
      </c>
      <c r="W1094" s="146">
        <f>SUM(X1094:AB1094)</f>
        <v>200</v>
      </c>
      <c r="X1094" s="145">
        <v>200</v>
      </c>
      <c r="Y1094" s="145"/>
      <c r="Z1094" s="69"/>
      <c r="AA1094" s="69"/>
      <c r="AB1094" s="207"/>
      <c r="AC1094" s="324">
        <f t="shared" si="760"/>
        <v>200</v>
      </c>
      <c r="AD1094" s="519">
        <v>6</v>
      </c>
      <c r="AE1094" s="519">
        <v>194</v>
      </c>
      <c r="AF1094" s="519"/>
      <c r="AG1094" s="519"/>
      <c r="AH1094" s="519"/>
      <c r="AI1094" s="519"/>
      <c r="AJ1094" s="601"/>
      <c r="AK1094" s="160">
        <f t="shared" si="761"/>
        <v>38</v>
      </c>
      <c r="AL1094" s="79">
        <v>18</v>
      </c>
      <c r="AM1094" s="158">
        <v>20</v>
      </c>
      <c r="AN1094" s="718"/>
      <c r="AO1094" s="643"/>
      <c r="AP1094" s="663"/>
      <c r="AQ1094" s="683"/>
      <c r="AT1094" s="1"/>
    </row>
    <row r="1095" spans="1:46" s="44" customFormat="1" ht="18" customHeight="1" thickBot="1">
      <c r="A1095" s="1">
        <v>3</v>
      </c>
      <c r="B1095" s="337" t="str">
        <f t="shared" si="802"/>
        <v>区東部</v>
      </c>
      <c r="C1095" s="437" t="str">
        <f t="shared" si="803"/>
        <v>墨田区</v>
      </c>
      <c r="D1095" s="305"/>
      <c r="E1095" s="632"/>
      <c r="F1095" s="337" t="s">
        <v>344</v>
      </c>
      <c r="G1095" s="689"/>
      <c r="H1095" s="109" t="s">
        <v>628</v>
      </c>
      <c r="I1095" s="82"/>
      <c r="J1095" s="82"/>
      <c r="K1095" s="82"/>
      <c r="L1095" s="82" t="s">
        <v>629</v>
      </c>
      <c r="M1095" s="82" t="s">
        <v>629</v>
      </c>
      <c r="N1095" s="82" t="s">
        <v>826</v>
      </c>
      <c r="O1095" s="82"/>
      <c r="P1095" s="82"/>
      <c r="Q1095" s="82"/>
      <c r="R1095" s="82"/>
      <c r="S1095" s="82" t="s">
        <v>652</v>
      </c>
      <c r="T1095" s="82" t="s">
        <v>1055</v>
      </c>
      <c r="U1095" s="82"/>
      <c r="V1095" s="102" t="s">
        <v>629</v>
      </c>
      <c r="W1095" s="208"/>
      <c r="X1095" s="75"/>
      <c r="Y1095" s="75"/>
      <c r="Z1095" s="76"/>
      <c r="AA1095" s="76"/>
      <c r="AB1095" s="209"/>
      <c r="AC1095" s="325">
        <f t="shared" si="760"/>
        <v>200</v>
      </c>
      <c r="AD1095" s="520">
        <v>6</v>
      </c>
      <c r="AE1095" s="520">
        <v>194</v>
      </c>
      <c r="AF1095" s="520" t="s">
        <v>3</v>
      </c>
      <c r="AG1095" s="520" t="s">
        <v>3</v>
      </c>
      <c r="AH1095" s="520" t="s">
        <v>3</v>
      </c>
      <c r="AI1095" s="520" t="s">
        <v>3</v>
      </c>
      <c r="AJ1095" s="520" t="s">
        <v>3</v>
      </c>
      <c r="AK1095" s="161">
        <f t="shared" si="761"/>
        <v>0</v>
      </c>
      <c r="AL1095" s="81"/>
      <c r="AM1095" s="187"/>
      <c r="AN1095" s="719"/>
      <c r="AO1095" s="643"/>
      <c r="AP1095" s="663"/>
      <c r="AQ1095" s="683"/>
      <c r="AT1095" s="1"/>
    </row>
    <row r="1096" spans="1:46" s="44" customFormat="1" ht="18.600000000000001" customHeight="1">
      <c r="A1096" s="1">
        <v>1</v>
      </c>
      <c r="B1096" s="309" t="s">
        <v>337</v>
      </c>
      <c r="C1096" s="310" t="s">
        <v>338</v>
      </c>
      <c r="D1096" s="567"/>
      <c r="E1096" s="567" t="s">
        <v>914</v>
      </c>
      <c r="F1096" s="445" t="s">
        <v>345</v>
      </c>
      <c r="G1096" s="691">
        <v>11301552</v>
      </c>
      <c r="H1096" s="221"/>
      <c r="I1096" s="73"/>
      <c r="J1096" s="73"/>
      <c r="K1096" s="73"/>
      <c r="L1096" s="73"/>
      <c r="M1096" s="73"/>
      <c r="N1096" s="73"/>
      <c r="O1096" s="73"/>
      <c r="P1096" s="73"/>
      <c r="Q1096" s="73"/>
      <c r="R1096" s="73"/>
      <c r="S1096" s="73"/>
      <c r="T1096" s="73"/>
      <c r="U1096" s="73"/>
      <c r="V1096" s="222"/>
      <c r="W1096" s="193"/>
      <c r="X1096" s="74"/>
      <c r="Y1096" s="74"/>
      <c r="Z1096" s="74"/>
      <c r="AA1096" s="74"/>
      <c r="AB1096" s="194"/>
      <c r="AC1096" s="323">
        <f t="shared" si="760"/>
        <v>140</v>
      </c>
      <c r="AD1096" s="64"/>
      <c r="AE1096" s="64">
        <v>56</v>
      </c>
      <c r="AF1096" s="64">
        <v>42</v>
      </c>
      <c r="AG1096" s="64">
        <v>42</v>
      </c>
      <c r="AH1096" s="64"/>
      <c r="AI1096" s="80"/>
      <c r="AJ1096" s="80"/>
      <c r="AK1096" s="166">
        <f t="shared" si="761"/>
        <v>0</v>
      </c>
      <c r="AL1096" s="80"/>
      <c r="AM1096" s="186"/>
      <c r="AN1096" s="725"/>
      <c r="AO1096" s="15"/>
      <c r="AP1096" s="25"/>
      <c r="AQ1096" s="683"/>
      <c r="AT1096" s="1"/>
    </row>
    <row r="1097" spans="1:46" s="44" customFormat="1" ht="18" customHeight="1">
      <c r="A1097" s="1">
        <v>2</v>
      </c>
      <c r="B1097" s="337" t="str">
        <f t="shared" ref="B1097:B1098" si="804">B1096</f>
        <v>区東部</v>
      </c>
      <c r="C1097" s="437" t="str">
        <f t="shared" ref="C1097:C1098" si="805">C1096</f>
        <v>墨田区</v>
      </c>
      <c r="D1097" s="297"/>
      <c r="E1097" s="573"/>
      <c r="F1097" s="361" t="s">
        <v>345</v>
      </c>
      <c r="G1097" s="690"/>
      <c r="H1097" s="109"/>
      <c r="I1097" s="82"/>
      <c r="J1097" s="82"/>
      <c r="K1097" s="82"/>
      <c r="L1097" s="82" t="s">
        <v>629</v>
      </c>
      <c r="M1097" s="82" t="s">
        <v>629</v>
      </c>
      <c r="N1097" s="82" t="s">
        <v>916</v>
      </c>
      <c r="O1097" s="82"/>
      <c r="P1097" s="82"/>
      <c r="Q1097" s="82"/>
      <c r="R1097" s="82"/>
      <c r="S1097" s="82"/>
      <c r="T1097" s="82"/>
      <c r="U1097" s="82" t="s">
        <v>629</v>
      </c>
      <c r="V1097" s="102"/>
      <c r="W1097" s="146">
        <f>SUM(X1097:AB1097)</f>
        <v>140</v>
      </c>
      <c r="X1097" s="145">
        <v>98</v>
      </c>
      <c r="Y1097" s="145">
        <v>42</v>
      </c>
      <c r="Z1097" s="69"/>
      <c r="AA1097" s="69"/>
      <c r="AB1097" s="207"/>
      <c r="AC1097" s="324">
        <f t="shared" si="760"/>
        <v>140</v>
      </c>
      <c r="AD1097" s="519"/>
      <c r="AE1097" s="519">
        <v>56</v>
      </c>
      <c r="AF1097" s="519">
        <v>42</v>
      </c>
      <c r="AG1097" s="519">
        <v>42</v>
      </c>
      <c r="AH1097" s="519"/>
      <c r="AI1097" s="519"/>
      <c r="AJ1097" s="601"/>
      <c r="AK1097" s="160">
        <f t="shared" si="761"/>
        <v>2</v>
      </c>
      <c r="AL1097" s="79">
        <v>2</v>
      </c>
      <c r="AM1097" s="158" t="s">
        <v>3</v>
      </c>
      <c r="AN1097" s="718"/>
      <c r="AO1097" s="643"/>
      <c r="AP1097" s="663"/>
      <c r="AQ1097" s="683"/>
      <c r="AT1097" s="1"/>
    </row>
    <row r="1098" spans="1:46" s="44" customFormat="1" ht="18.600000000000001" customHeight="1" thickBot="1">
      <c r="A1098" s="1">
        <v>3</v>
      </c>
      <c r="B1098" s="337" t="str">
        <f t="shared" si="804"/>
        <v>区東部</v>
      </c>
      <c r="C1098" s="437" t="str">
        <f t="shared" si="805"/>
        <v>墨田区</v>
      </c>
      <c r="D1098" s="305"/>
      <c r="E1098" s="632"/>
      <c r="F1098" s="337" t="s">
        <v>345</v>
      </c>
      <c r="G1098" s="689"/>
      <c r="H1098" s="121"/>
      <c r="I1098" s="71"/>
      <c r="J1098" s="71"/>
      <c r="K1098" s="71"/>
      <c r="L1098" s="82" t="s">
        <v>629</v>
      </c>
      <c r="M1098" s="82" t="s">
        <v>629</v>
      </c>
      <c r="N1098" s="82" t="s">
        <v>916</v>
      </c>
      <c r="O1098" s="82"/>
      <c r="P1098" s="82"/>
      <c r="Q1098" s="82"/>
      <c r="R1098" s="82"/>
      <c r="S1098" s="82"/>
      <c r="T1098" s="82"/>
      <c r="U1098" s="82" t="s">
        <v>629</v>
      </c>
      <c r="V1098" s="123"/>
      <c r="W1098" s="208"/>
      <c r="X1098" s="75"/>
      <c r="Y1098" s="75"/>
      <c r="Z1098" s="76"/>
      <c r="AA1098" s="76"/>
      <c r="AB1098" s="209"/>
      <c r="AC1098" s="325">
        <f>SUM(AD1098:AJ1098)</f>
        <v>140</v>
      </c>
      <c r="AD1098" s="520"/>
      <c r="AE1098" s="520">
        <v>56</v>
      </c>
      <c r="AF1098" s="520">
        <v>42</v>
      </c>
      <c r="AG1098" s="520">
        <v>42</v>
      </c>
      <c r="AH1098" s="520" t="s">
        <v>3</v>
      </c>
      <c r="AI1098" s="520" t="s">
        <v>3</v>
      </c>
      <c r="AJ1098" s="520" t="s">
        <v>3</v>
      </c>
      <c r="AK1098" s="161">
        <f t="shared" si="761"/>
        <v>0</v>
      </c>
      <c r="AL1098" s="81"/>
      <c r="AM1098" s="187"/>
      <c r="AN1098" s="719"/>
      <c r="AO1098" s="643"/>
      <c r="AP1098" s="663"/>
      <c r="AQ1098" s="683"/>
      <c r="AT1098" s="1"/>
    </row>
    <row r="1099" spans="1:46" s="44" customFormat="1" ht="18" customHeight="1">
      <c r="A1099" s="1">
        <v>1</v>
      </c>
      <c r="B1099" s="309" t="s">
        <v>337</v>
      </c>
      <c r="C1099" s="310" t="s">
        <v>338</v>
      </c>
      <c r="D1099" s="567"/>
      <c r="E1099" s="567" t="s">
        <v>914</v>
      </c>
      <c r="F1099" s="445" t="s">
        <v>346</v>
      </c>
      <c r="G1099" s="691">
        <v>11301553</v>
      </c>
      <c r="H1099" s="221"/>
      <c r="I1099" s="73"/>
      <c r="J1099" s="73"/>
      <c r="K1099" s="73"/>
      <c r="L1099" s="73"/>
      <c r="M1099" s="73"/>
      <c r="N1099" s="73"/>
      <c r="O1099" s="73"/>
      <c r="P1099" s="73"/>
      <c r="Q1099" s="73"/>
      <c r="R1099" s="73"/>
      <c r="S1099" s="73"/>
      <c r="T1099" s="73"/>
      <c r="U1099" s="73"/>
      <c r="V1099" s="222"/>
      <c r="W1099" s="193"/>
      <c r="X1099" s="74"/>
      <c r="Y1099" s="74"/>
      <c r="Z1099" s="74"/>
      <c r="AA1099" s="74"/>
      <c r="AB1099" s="194"/>
      <c r="AC1099" s="323">
        <f t="shared" ref="AC1099:AC1104" si="806">SUM(AD1099:AJ1099)</f>
        <v>47</v>
      </c>
      <c r="AD1099" s="64"/>
      <c r="AE1099" s="64">
        <v>16</v>
      </c>
      <c r="AF1099" s="64">
        <v>31</v>
      </c>
      <c r="AG1099" s="64"/>
      <c r="AH1099" s="64"/>
      <c r="AI1099" s="80"/>
      <c r="AJ1099" s="80"/>
      <c r="AK1099" s="166">
        <f t="shared" ref="AK1099:AK1104" si="807">SUM(AL1099:AM1099)</f>
        <v>0</v>
      </c>
      <c r="AL1099" s="80"/>
      <c r="AM1099" s="186"/>
      <c r="AN1099" s="725"/>
      <c r="AO1099" s="15"/>
      <c r="AP1099" s="25"/>
      <c r="AQ1099" s="683"/>
      <c r="AT1099" s="1"/>
    </row>
    <row r="1100" spans="1:46" s="44" customFormat="1" ht="18.600000000000001" customHeight="1">
      <c r="A1100" s="1">
        <v>2</v>
      </c>
      <c r="B1100" s="337" t="str">
        <f t="shared" ref="B1100:B1101" si="808">B1099</f>
        <v>区東部</v>
      </c>
      <c r="C1100" s="437" t="str">
        <f t="shared" ref="C1100:C1101" si="809">C1099</f>
        <v>墨田区</v>
      </c>
      <c r="D1100" s="297"/>
      <c r="E1100" s="573"/>
      <c r="F1100" s="361" t="s">
        <v>346</v>
      </c>
      <c r="G1100" s="690"/>
      <c r="H1100" s="109"/>
      <c r="I1100" s="82"/>
      <c r="J1100" s="82"/>
      <c r="K1100" s="82"/>
      <c r="L1100" s="82"/>
      <c r="M1100" s="82"/>
      <c r="N1100" s="82"/>
      <c r="O1100" s="82"/>
      <c r="P1100" s="82"/>
      <c r="Q1100" s="82"/>
      <c r="R1100" s="82"/>
      <c r="S1100" s="82"/>
      <c r="T1100" s="82"/>
      <c r="U1100" s="82"/>
      <c r="V1100" s="102"/>
      <c r="W1100" s="146">
        <f>SUM(X1100:AB1100)</f>
        <v>47</v>
      </c>
      <c r="X1100" s="145">
        <v>16</v>
      </c>
      <c r="Y1100" s="145">
        <v>31</v>
      </c>
      <c r="Z1100" s="69"/>
      <c r="AA1100" s="69"/>
      <c r="AB1100" s="207"/>
      <c r="AC1100" s="324">
        <f t="shared" si="806"/>
        <v>47</v>
      </c>
      <c r="AD1100" s="519"/>
      <c r="AE1100" s="519">
        <v>16</v>
      </c>
      <c r="AF1100" s="519">
        <v>31</v>
      </c>
      <c r="AG1100" s="519"/>
      <c r="AH1100" s="519"/>
      <c r="AI1100" s="519"/>
      <c r="AJ1100" s="601"/>
      <c r="AK1100" s="160">
        <f t="shared" si="807"/>
        <v>0</v>
      </c>
      <c r="AL1100" s="79" t="s">
        <v>3</v>
      </c>
      <c r="AM1100" s="158" t="s">
        <v>3</v>
      </c>
      <c r="AN1100" s="718"/>
      <c r="AO1100" s="643"/>
      <c r="AP1100" s="663"/>
      <c r="AQ1100" s="683"/>
      <c r="AT1100" s="1"/>
    </row>
    <row r="1101" spans="1:46" s="44" customFormat="1" ht="18" customHeight="1" thickBot="1">
      <c r="A1101" s="1">
        <v>3</v>
      </c>
      <c r="B1101" s="337" t="str">
        <f t="shared" si="808"/>
        <v>区東部</v>
      </c>
      <c r="C1101" s="437" t="str">
        <f t="shared" si="809"/>
        <v>墨田区</v>
      </c>
      <c r="D1101" s="305"/>
      <c r="E1101" s="632"/>
      <c r="F1101" s="337" t="s">
        <v>346</v>
      </c>
      <c r="G1101" s="689"/>
      <c r="H1101" s="121"/>
      <c r="I1101" s="71"/>
      <c r="J1101" s="71"/>
      <c r="K1101" s="71"/>
      <c r="L1101" s="71"/>
      <c r="M1101" s="71"/>
      <c r="N1101" s="71"/>
      <c r="O1101" s="71"/>
      <c r="P1101" s="71"/>
      <c r="Q1101" s="71"/>
      <c r="R1101" s="71"/>
      <c r="S1101" s="71"/>
      <c r="T1101" s="71"/>
      <c r="U1101" s="71"/>
      <c r="V1101" s="123"/>
      <c r="W1101" s="208"/>
      <c r="X1101" s="75"/>
      <c r="Y1101" s="75"/>
      <c r="Z1101" s="76"/>
      <c r="AA1101" s="76"/>
      <c r="AB1101" s="209"/>
      <c r="AC1101" s="325">
        <f t="shared" si="806"/>
        <v>47</v>
      </c>
      <c r="AD1101" s="520"/>
      <c r="AE1101" s="520">
        <v>16</v>
      </c>
      <c r="AF1101" s="520">
        <v>31</v>
      </c>
      <c r="AG1101" s="520" t="s">
        <v>3</v>
      </c>
      <c r="AH1101" s="520" t="s">
        <v>3</v>
      </c>
      <c r="AI1101" s="520" t="s">
        <v>3</v>
      </c>
      <c r="AJ1101" s="520" t="s">
        <v>3</v>
      </c>
      <c r="AK1101" s="161">
        <f t="shared" si="807"/>
        <v>0</v>
      </c>
      <c r="AL1101" s="81"/>
      <c r="AM1101" s="187"/>
      <c r="AN1101" s="719"/>
      <c r="AO1101" s="643"/>
      <c r="AP1101" s="663"/>
      <c r="AQ1101" s="683"/>
      <c r="AT1101" s="1"/>
    </row>
    <row r="1102" spans="1:46" s="44" customFormat="1" ht="18.600000000000001" customHeight="1">
      <c r="A1102" s="1">
        <v>1</v>
      </c>
      <c r="B1102" s="309" t="s">
        <v>337</v>
      </c>
      <c r="C1102" s="310" t="s">
        <v>338</v>
      </c>
      <c r="D1102" s="567" t="s">
        <v>1211</v>
      </c>
      <c r="E1102" s="567" t="s">
        <v>1022</v>
      </c>
      <c r="F1102" s="445" t="s">
        <v>347</v>
      </c>
      <c r="G1102" s="691">
        <v>11304005</v>
      </c>
      <c r="H1102" s="221"/>
      <c r="I1102" s="73"/>
      <c r="J1102" s="73"/>
      <c r="K1102" s="73"/>
      <c r="L1102" s="73"/>
      <c r="M1102" s="73"/>
      <c r="N1102" s="73"/>
      <c r="O1102" s="73"/>
      <c r="P1102" s="73"/>
      <c r="Q1102" s="73"/>
      <c r="R1102" s="73"/>
      <c r="S1102" s="73"/>
      <c r="T1102" s="73"/>
      <c r="U1102" s="73"/>
      <c r="V1102" s="222"/>
      <c r="W1102" s="193"/>
      <c r="X1102" s="74"/>
      <c r="Y1102" s="74"/>
      <c r="Z1102" s="74"/>
      <c r="AA1102" s="74"/>
      <c r="AB1102" s="194"/>
      <c r="AC1102" s="323">
        <f t="shared" si="806"/>
        <v>719</v>
      </c>
      <c r="AD1102" s="64">
        <v>464</v>
      </c>
      <c r="AE1102" s="64">
        <v>255</v>
      </c>
      <c r="AF1102" s="64"/>
      <c r="AG1102" s="64"/>
      <c r="AH1102" s="64"/>
      <c r="AI1102" s="80"/>
      <c r="AJ1102" s="80"/>
      <c r="AK1102" s="166">
        <f t="shared" si="807"/>
        <v>0</v>
      </c>
      <c r="AL1102" s="80"/>
      <c r="AM1102" s="186"/>
      <c r="AN1102" s="725"/>
      <c r="AO1102" s="15"/>
      <c r="AP1102" s="25"/>
      <c r="AQ1102" s="683"/>
      <c r="AT1102" s="1"/>
    </row>
    <row r="1103" spans="1:46" s="44" customFormat="1" ht="18" customHeight="1">
      <c r="A1103" s="1">
        <v>2</v>
      </c>
      <c r="B1103" s="337" t="str">
        <f t="shared" ref="B1103:B1104" si="810">B1102</f>
        <v>区東部</v>
      </c>
      <c r="C1103" s="437" t="str">
        <f t="shared" ref="C1103:C1104" si="811">C1102</f>
        <v>墨田区</v>
      </c>
      <c r="D1103" s="297"/>
      <c r="E1103" s="573"/>
      <c r="F1103" s="361" t="s">
        <v>347</v>
      </c>
      <c r="G1103" s="690"/>
      <c r="H1103" s="109" t="s">
        <v>633</v>
      </c>
      <c r="I1103" s="82"/>
      <c r="J1103" s="82" t="s">
        <v>629</v>
      </c>
      <c r="K1103" s="82" t="s">
        <v>933</v>
      </c>
      <c r="L1103" s="82" t="s">
        <v>629</v>
      </c>
      <c r="M1103" s="82" t="s">
        <v>629</v>
      </c>
      <c r="N1103" s="82" t="s">
        <v>934</v>
      </c>
      <c r="O1103" s="82" t="s">
        <v>629</v>
      </c>
      <c r="P1103" s="82" t="s">
        <v>636</v>
      </c>
      <c r="Q1103" s="82" t="s">
        <v>925</v>
      </c>
      <c r="R1103" s="82" t="s">
        <v>921</v>
      </c>
      <c r="S1103" s="82" t="s">
        <v>652</v>
      </c>
      <c r="T1103" s="82" t="s">
        <v>629</v>
      </c>
      <c r="U1103" s="82"/>
      <c r="V1103" s="102"/>
      <c r="W1103" s="146">
        <f>SUM(X1103:AB1103)</f>
        <v>765</v>
      </c>
      <c r="X1103" s="145">
        <v>719</v>
      </c>
      <c r="Y1103" s="145"/>
      <c r="Z1103" s="69">
        <v>36</v>
      </c>
      <c r="AA1103" s="69"/>
      <c r="AB1103" s="207">
        <v>10</v>
      </c>
      <c r="AC1103" s="324">
        <f t="shared" si="806"/>
        <v>719</v>
      </c>
      <c r="AD1103" s="519">
        <v>464</v>
      </c>
      <c r="AE1103" s="519">
        <v>255</v>
      </c>
      <c r="AF1103" s="519"/>
      <c r="AG1103" s="519"/>
      <c r="AH1103" s="519"/>
      <c r="AI1103" s="519"/>
      <c r="AJ1103" s="601"/>
      <c r="AK1103" s="554">
        <f t="shared" si="807"/>
        <v>120</v>
      </c>
      <c r="AL1103" s="543">
        <v>100</v>
      </c>
      <c r="AM1103" s="553">
        <v>20</v>
      </c>
      <c r="AN1103" s="718"/>
      <c r="AO1103" s="643"/>
      <c r="AP1103" s="663"/>
      <c r="AQ1103" s="683"/>
      <c r="AT1103" s="1"/>
    </row>
    <row r="1104" spans="1:46" s="44" customFormat="1" ht="18.600000000000001" customHeight="1" thickBot="1">
      <c r="A1104" s="1">
        <v>3</v>
      </c>
      <c r="B1104" s="337" t="str">
        <f t="shared" si="810"/>
        <v>区東部</v>
      </c>
      <c r="C1104" s="437" t="str">
        <f t="shared" si="811"/>
        <v>墨田区</v>
      </c>
      <c r="D1104" s="305"/>
      <c r="E1104" s="632"/>
      <c r="F1104" s="337" t="s">
        <v>347</v>
      </c>
      <c r="G1104" s="689"/>
      <c r="H1104" s="109" t="s">
        <v>633</v>
      </c>
      <c r="I1104" s="82"/>
      <c r="J1104" s="82" t="s">
        <v>629</v>
      </c>
      <c r="K1104" s="82" t="s">
        <v>933</v>
      </c>
      <c r="L1104" s="82" t="s">
        <v>629</v>
      </c>
      <c r="M1104" s="82" t="s">
        <v>629</v>
      </c>
      <c r="N1104" s="82" t="s">
        <v>934</v>
      </c>
      <c r="O1104" s="82" t="s">
        <v>629</v>
      </c>
      <c r="P1104" s="82" t="s">
        <v>636</v>
      </c>
      <c r="Q1104" s="82" t="s">
        <v>925</v>
      </c>
      <c r="R1104" s="82" t="s">
        <v>921</v>
      </c>
      <c r="S1104" s="82" t="s">
        <v>652</v>
      </c>
      <c r="T1104" s="82" t="s">
        <v>629</v>
      </c>
      <c r="U1104" s="71"/>
      <c r="V1104" s="123"/>
      <c r="W1104" s="208"/>
      <c r="X1104" s="75"/>
      <c r="Y1104" s="75"/>
      <c r="Z1104" s="76"/>
      <c r="AA1104" s="76"/>
      <c r="AB1104" s="209"/>
      <c r="AC1104" s="325">
        <f t="shared" si="806"/>
        <v>719</v>
      </c>
      <c r="AD1104" s="520">
        <v>464</v>
      </c>
      <c r="AE1104" s="520">
        <v>255</v>
      </c>
      <c r="AF1104" s="520" t="s">
        <v>3</v>
      </c>
      <c r="AG1104" s="520" t="s">
        <v>3</v>
      </c>
      <c r="AH1104" s="520" t="s">
        <v>3</v>
      </c>
      <c r="AI1104" s="520" t="s">
        <v>3</v>
      </c>
      <c r="AJ1104" s="520" t="s">
        <v>3</v>
      </c>
      <c r="AK1104" s="161">
        <f t="shared" si="807"/>
        <v>0</v>
      </c>
      <c r="AL1104" s="81"/>
      <c r="AM1104" s="187"/>
      <c r="AN1104" s="719"/>
      <c r="AO1104" s="643"/>
      <c r="AP1104" s="663"/>
      <c r="AQ1104" s="683"/>
      <c r="AT1104" s="1"/>
    </row>
    <row r="1105" spans="1:46" s="44" customFormat="1" ht="18" customHeight="1">
      <c r="A1105" s="1">
        <v>1</v>
      </c>
      <c r="B1105" s="309" t="s">
        <v>337</v>
      </c>
      <c r="C1105" s="310" t="s">
        <v>338</v>
      </c>
      <c r="D1105" s="567"/>
      <c r="E1105" s="567" t="s">
        <v>951</v>
      </c>
      <c r="F1105" s="445" t="s">
        <v>348</v>
      </c>
      <c r="G1105" s="691">
        <v>11301555</v>
      </c>
      <c r="H1105" s="221"/>
      <c r="I1105" s="73"/>
      <c r="J1105" s="73"/>
      <c r="K1105" s="73"/>
      <c r="L1105" s="73"/>
      <c r="M1105" s="73"/>
      <c r="N1105" s="73"/>
      <c r="O1105" s="73"/>
      <c r="P1105" s="73"/>
      <c r="Q1105" s="73"/>
      <c r="R1105" s="73"/>
      <c r="S1105" s="73"/>
      <c r="T1105" s="73"/>
      <c r="U1105" s="73"/>
      <c r="V1105" s="222"/>
      <c r="W1105" s="193"/>
      <c r="X1105" s="74"/>
      <c r="Y1105" s="74"/>
      <c r="Z1105" s="74"/>
      <c r="AA1105" s="74"/>
      <c r="AB1105" s="194"/>
      <c r="AC1105" s="323">
        <f t="shared" ref="AC1105:AC1161" si="812">SUM(AD1105:AJ1105)</f>
        <v>29</v>
      </c>
      <c r="AD1105" s="64"/>
      <c r="AE1105" s="64">
        <v>29</v>
      </c>
      <c r="AF1105" s="64"/>
      <c r="AG1105" s="64"/>
      <c r="AH1105" s="64"/>
      <c r="AI1105" s="80"/>
      <c r="AJ1105" s="80"/>
      <c r="AK1105" s="166">
        <f t="shared" ref="AK1105:AK1162" si="813">SUM(AL1105:AM1105)</f>
        <v>0</v>
      </c>
      <c r="AL1105" s="80"/>
      <c r="AM1105" s="186"/>
      <c r="AN1105" s="725"/>
      <c r="AO1105" s="15"/>
      <c r="AP1105" s="25"/>
      <c r="AQ1105" s="683"/>
      <c r="AT1105" s="1"/>
    </row>
    <row r="1106" spans="1:46" s="44" customFormat="1" ht="18.600000000000001" customHeight="1">
      <c r="A1106" s="1">
        <v>2</v>
      </c>
      <c r="B1106" s="337" t="str">
        <f t="shared" ref="B1106:B1107" si="814">B1105</f>
        <v>区東部</v>
      </c>
      <c r="C1106" s="437" t="str">
        <f t="shared" ref="C1106:C1107" si="815">C1105</f>
        <v>墨田区</v>
      </c>
      <c r="D1106" s="297"/>
      <c r="E1106" s="573"/>
      <c r="F1106" s="361" t="s">
        <v>348</v>
      </c>
      <c r="G1106" s="690"/>
      <c r="H1106" s="109"/>
      <c r="I1106" s="82"/>
      <c r="J1106" s="82"/>
      <c r="K1106" s="82"/>
      <c r="L1106" s="82"/>
      <c r="M1106" s="82"/>
      <c r="N1106" s="82"/>
      <c r="O1106" s="82"/>
      <c r="P1106" s="82"/>
      <c r="Q1106" s="82"/>
      <c r="R1106" s="82"/>
      <c r="S1106" s="82"/>
      <c r="T1106" s="82"/>
      <c r="U1106" s="82"/>
      <c r="V1106" s="102"/>
      <c r="W1106" s="146">
        <f>SUM(X1106:AB1106)</f>
        <v>29</v>
      </c>
      <c r="X1106" s="145">
        <v>29</v>
      </c>
      <c r="Y1106" s="145"/>
      <c r="Z1106" s="69"/>
      <c r="AA1106" s="69"/>
      <c r="AB1106" s="207"/>
      <c r="AC1106" s="324">
        <f t="shared" si="812"/>
        <v>29</v>
      </c>
      <c r="AD1106" s="519"/>
      <c r="AE1106" s="519">
        <v>29</v>
      </c>
      <c r="AF1106" s="519"/>
      <c r="AG1106" s="519"/>
      <c r="AH1106" s="519"/>
      <c r="AI1106" s="519"/>
      <c r="AJ1106" s="601"/>
      <c r="AK1106" s="160">
        <f t="shared" si="813"/>
        <v>0</v>
      </c>
      <c r="AL1106" s="79" t="s">
        <v>3</v>
      </c>
      <c r="AM1106" s="158" t="s">
        <v>3</v>
      </c>
      <c r="AN1106" s="718"/>
      <c r="AO1106" s="643"/>
      <c r="AP1106" s="663"/>
      <c r="AQ1106" s="683"/>
      <c r="AT1106" s="1"/>
    </row>
    <row r="1107" spans="1:46" s="44" customFormat="1" ht="18" customHeight="1" thickBot="1">
      <c r="A1107" s="1">
        <v>3</v>
      </c>
      <c r="B1107" s="337" t="str">
        <f t="shared" si="814"/>
        <v>区東部</v>
      </c>
      <c r="C1107" s="437" t="str">
        <f t="shared" si="815"/>
        <v>墨田区</v>
      </c>
      <c r="D1107" s="305"/>
      <c r="E1107" s="632"/>
      <c r="F1107" s="337" t="s">
        <v>348</v>
      </c>
      <c r="G1107" s="689"/>
      <c r="H1107" s="121"/>
      <c r="I1107" s="71"/>
      <c r="J1107" s="71"/>
      <c r="K1107" s="71"/>
      <c r="L1107" s="71"/>
      <c r="M1107" s="71"/>
      <c r="N1107" s="71"/>
      <c r="O1107" s="71"/>
      <c r="P1107" s="71"/>
      <c r="Q1107" s="71"/>
      <c r="R1107" s="71"/>
      <c r="S1107" s="71"/>
      <c r="T1107" s="71"/>
      <c r="U1107" s="71"/>
      <c r="V1107" s="123"/>
      <c r="W1107" s="208"/>
      <c r="X1107" s="75"/>
      <c r="Y1107" s="75"/>
      <c r="Z1107" s="76"/>
      <c r="AA1107" s="76"/>
      <c r="AB1107" s="209"/>
      <c r="AC1107" s="325">
        <f t="shared" si="812"/>
        <v>29</v>
      </c>
      <c r="AD1107" s="520"/>
      <c r="AE1107" s="520">
        <v>29</v>
      </c>
      <c r="AF1107" s="520" t="s">
        <v>3</v>
      </c>
      <c r="AG1107" s="520" t="s">
        <v>3</v>
      </c>
      <c r="AH1107" s="520" t="s">
        <v>3</v>
      </c>
      <c r="AI1107" s="520" t="s">
        <v>3</v>
      </c>
      <c r="AJ1107" s="520" t="s">
        <v>3</v>
      </c>
      <c r="AK1107" s="161">
        <f t="shared" si="813"/>
        <v>0</v>
      </c>
      <c r="AL1107" s="81"/>
      <c r="AM1107" s="187"/>
      <c r="AN1107" s="719"/>
      <c r="AO1107" s="643"/>
      <c r="AP1107" s="663"/>
      <c r="AQ1107" s="683"/>
      <c r="AT1107" s="1"/>
    </row>
    <row r="1108" spans="1:46" s="44" customFormat="1" ht="18.600000000000001" customHeight="1">
      <c r="A1108" s="1">
        <v>1</v>
      </c>
      <c r="B1108" s="309" t="s">
        <v>337</v>
      </c>
      <c r="C1108" s="310" t="s">
        <v>338</v>
      </c>
      <c r="D1108" s="567"/>
      <c r="E1108" s="567" t="s">
        <v>790</v>
      </c>
      <c r="F1108" s="445" t="s">
        <v>349</v>
      </c>
      <c r="G1108" s="691">
        <v>10710772</v>
      </c>
      <c r="H1108" s="221"/>
      <c r="I1108" s="73"/>
      <c r="J1108" s="73"/>
      <c r="K1108" s="73"/>
      <c r="L1108" s="73"/>
      <c r="M1108" s="73"/>
      <c r="N1108" s="73"/>
      <c r="O1108" s="73"/>
      <c r="P1108" s="73"/>
      <c r="Q1108" s="73"/>
      <c r="R1108" s="73"/>
      <c r="S1108" s="73"/>
      <c r="T1108" s="73"/>
      <c r="U1108" s="73"/>
      <c r="V1108" s="222"/>
      <c r="W1108" s="193"/>
      <c r="X1108" s="74"/>
      <c r="Y1108" s="74"/>
      <c r="Z1108" s="74"/>
      <c r="AA1108" s="74"/>
      <c r="AB1108" s="194"/>
      <c r="AC1108" s="323">
        <f t="shared" si="812"/>
        <v>199</v>
      </c>
      <c r="AD1108" s="64">
        <v>6</v>
      </c>
      <c r="AE1108" s="64">
        <v>193</v>
      </c>
      <c r="AF1108" s="64"/>
      <c r="AG1108" s="64"/>
      <c r="AH1108" s="64"/>
      <c r="AI1108" s="80"/>
      <c r="AJ1108" s="80"/>
      <c r="AK1108" s="166">
        <f t="shared" si="813"/>
        <v>0</v>
      </c>
      <c r="AL1108" s="80"/>
      <c r="AM1108" s="186"/>
      <c r="AN1108" s="725"/>
      <c r="AO1108" s="15"/>
      <c r="AP1108" s="25"/>
      <c r="AQ1108" s="683"/>
      <c r="AT1108" s="1"/>
    </row>
    <row r="1109" spans="1:46" s="44" customFormat="1" ht="18" customHeight="1">
      <c r="A1109" s="1">
        <v>2</v>
      </c>
      <c r="B1109" s="337" t="str">
        <f t="shared" ref="B1109:B1110" si="816">B1108</f>
        <v>区東部</v>
      </c>
      <c r="C1109" s="437" t="str">
        <f t="shared" ref="C1109:C1110" si="817">C1108</f>
        <v>墨田区</v>
      </c>
      <c r="D1109" s="297"/>
      <c r="E1109" s="573"/>
      <c r="F1109" s="361" t="s">
        <v>349</v>
      </c>
      <c r="G1109" s="690"/>
      <c r="H1109" s="109" t="s">
        <v>628</v>
      </c>
      <c r="I1109" s="82"/>
      <c r="J1109" s="82"/>
      <c r="K1109" s="82"/>
      <c r="L1109" s="82" t="s">
        <v>629</v>
      </c>
      <c r="M1109" s="82" t="s">
        <v>629</v>
      </c>
      <c r="N1109" s="82" t="s">
        <v>630</v>
      </c>
      <c r="O1109" s="82"/>
      <c r="P1109" s="82" t="s">
        <v>636</v>
      </c>
      <c r="Q1109" s="82" t="s">
        <v>638</v>
      </c>
      <c r="R1109" s="82"/>
      <c r="S1109" s="82"/>
      <c r="T1109" s="82"/>
      <c r="U1109" s="82" t="s">
        <v>629</v>
      </c>
      <c r="V1109" s="102"/>
      <c r="W1109" s="146">
        <f>SUM(X1109:AB1109)</f>
        <v>199</v>
      </c>
      <c r="X1109" s="145">
        <v>199</v>
      </c>
      <c r="Y1109" s="145"/>
      <c r="Z1109" s="69"/>
      <c r="AA1109" s="69"/>
      <c r="AB1109" s="207"/>
      <c r="AC1109" s="324">
        <f t="shared" si="812"/>
        <v>199</v>
      </c>
      <c r="AD1109" s="519">
        <v>6</v>
      </c>
      <c r="AE1109" s="519">
        <v>143</v>
      </c>
      <c r="AF1109" s="519"/>
      <c r="AG1109" s="519">
        <v>50</v>
      </c>
      <c r="AH1109" s="519"/>
      <c r="AI1109" s="519"/>
      <c r="AJ1109" s="601"/>
      <c r="AK1109" s="160">
        <f t="shared" si="813"/>
        <v>37</v>
      </c>
      <c r="AL1109" s="543">
        <v>15</v>
      </c>
      <c r="AM1109" s="553">
        <v>22</v>
      </c>
      <c r="AN1109" s="718"/>
      <c r="AO1109" s="643"/>
      <c r="AP1109" s="663"/>
      <c r="AQ1109" s="683"/>
      <c r="AT1109" s="1"/>
    </row>
    <row r="1110" spans="1:46" s="44" customFormat="1" ht="18.600000000000001" customHeight="1" thickBot="1">
      <c r="A1110" s="1">
        <v>3</v>
      </c>
      <c r="B1110" s="337" t="str">
        <f t="shared" si="816"/>
        <v>区東部</v>
      </c>
      <c r="C1110" s="437" t="str">
        <f t="shared" si="817"/>
        <v>墨田区</v>
      </c>
      <c r="D1110" s="305"/>
      <c r="E1110" s="632"/>
      <c r="F1110" s="337" t="s">
        <v>349</v>
      </c>
      <c r="G1110" s="689"/>
      <c r="H1110" s="109" t="s">
        <v>628</v>
      </c>
      <c r="I1110" s="82"/>
      <c r="J1110" s="82"/>
      <c r="K1110" s="82"/>
      <c r="L1110" s="82" t="s">
        <v>629</v>
      </c>
      <c r="M1110" s="82" t="s">
        <v>629</v>
      </c>
      <c r="N1110" s="82" t="s">
        <v>630</v>
      </c>
      <c r="O1110" s="82"/>
      <c r="P1110" s="82" t="s">
        <v>636</v>
      </c>
      <c r="Q1110" s="82" t="s">
        <v>638</v>
      </c>
      <c r="R1110" s="82"/>
      <c r="S1110" s="82"/>
      <c r="T1110" s="82"/>
      <c r="U1110" s="82" t="s">
        <v>629</v>
      </c>
      <c r="V1110" s="123"/>
      <c r="W1110" s="208"/>
      <c r="X1110" s="75"/>
      <c r="Y1110" s="75"/>
      <c r="Z1110" s="76"/>
      <c r="AA1110" s="76"/>
      <c r="AB1110" s="209"/>
      <c r="AC1110" s="325">
        <f t="shared" si="812"/>
        <v>199</v>
      </c>
      <c r="AD1110" s="520">
        <v>6</v>
      </c>
      <c r="AE1110" s="520">
        <v>143</v>
      </c>
      <c r="AF1110" s="520" t="s">
        <v>3</v>
      </c>
      <c r="AG1110" s="520">
        <v>50</v>
      </c>
      <c r="AH1110" s="520" t="s">
        <v>3</v>
      </c>
      <c r="AI1110" s="520" t="s">
        <v>3</v>
      </c>
      <c r="AJ1110" s="520" t="s">
        <v>3</v>
      </c>
      <c r="AK1110" s="161">
        <f t="shared" si="813"/>
        <v>0</v>
      </c>
      <c r="AL1110" s="81"/>
      <c r="AM1110" s="187"/>
      <c r="AN1110" s="719"/>
      <c r="AO1110" s="643"/>
      <c r="AP1110" s="663"/>
      <c r="AQ1110" s="683"/>
      <c r="AT1110" s="1"/>
    </row>
    <row r="1111" spans="1:46" s="44" customFormat="1" ht="18" customHeight="1">
      <c r="A1111" s="1">
        <v>1</v>
      </c>
      <c r="B1111" s="309" t="s">
        <v>337</v>
      </c>
      <c r="C1111" s="310" t="s">
        <v>338</v>
      </c>
      <c r="D1111" s="567"/>
      <c r="E1111" s="567" t="s">
        <v>950</v>
      </c>
      <c r="F1111" s="445" t="s">
        <v>350</v>
      </c>
      <c r="G1111" s="691">
        <v>11301557</v>
      </c>
      <c r="H1111" s="221"/>
      <c r="I1111" s="73"/>
      <c r="J1111" s="73"/>
      <c r="K1111" s="73"/>
      <c r="L1111" s="73"/>
      <c r="M1111" s="73"/>
      <c r="N1111" s="73"/>
      <c r="O1111" s="73"/>
      <c r="P1111" s="73"/>
      <c r="Q1111" s="73"/>
      <c r="R1111" s="73"/>
      <c r="S1111" s="73"/>
      <c r="T1111" s="73"/>
      <c r="U1111" s="73"/>
      <c r="V1111" s="222"/>
      <c r="W1111" s="193"/>
      <c r="X1111" s="74"/>
      <c r="Y1111" s="74"/>
      <c r="Z1111" s="74"/>
      <c r="AA1111" s="74"/>
      <c r="AB1111" s="194"/>
      <c r="AC1111" s="323">
        <f t="shared" si="812"/>
        <v>130</v>
      </c>
      <c r="AD1111" s="64"/>
      <c r="AE1111" s="64">
        <v>57</v>
      </c>
      <c r="AF1111" s="64">
        <v>42</v>
      </c>
      <c r="AG1111" s="64">
        <v>31</v>
      </c>
      <c r="AH1111" s="64"/>
      <c r="AI1111" s="80"/>
      <c r="AJ1111" s="80"/>
      <c r="AK1111" s="166">
        <f t="shared" si="813"/>
        <v>0</v>
      </c>
      <c r="AL1111" s="80"/>
      <c r="AM1111" s="186"/>
      <c r="AN1111" s="725"/>
      <c r="AO1111" s="15"/>
      <c r="AP1111" s="25"/>
      <c r="AQ1111" s="683">
        <v>2</v>
      </c>
      <c r="AT1111" s="1"/>
    </row>
    <row r="1112" spans="1:46" s="44" customFormat="1" ht="18.600000000000001" customHeight="1">
      <c r="A1112" s="1">
        <v>2</v>
      </c>
      <c r="B1112" s="337" t="str">
        <f t="shared" ref="B1112:B1113" si="818">B1111</f>
        <v>区東部</v>
      </c>
      <c r="C1112" s="437" t="str">
        <f t="shared" ref="C1112:C1113" si="819">C1111</f>
        <v>墨田区</v>
      </c>
      <c r="D1112" s="297"/>
      <c r="E1112" s="573"/>
      <c r="F1112" s="361" t="s">
        <v>350</v>
      </c>
      <c r="G1112" s="690"/>
      <c r="H1112" s="109"/>
      <c r="I1112" s="82"/>
      <c r="J1112" s="82"/>
      <c r="K1112" s="82"/>
      <c r="L1112" s="82" t="s">
        <v>629</v>
      </c>
      <c r="M1112" s="82" t="s">
        <v>629</v>
      </c>
      <c r="N1112" s="82" t="s">
        <v>630</v>
      </c>
      <c r="O1112" s="82"/>
      <c r="P1112" s="82"/>
      <c r="Q1112" s="82"/>
      <c r="R1112" s="82"/>
      <c r="S1112" s="82" t="s">
        <v>652</v>
      </c>
      <c r="T1112" s="82"/>
      <c r="U1112" s="82"/>
      <c r="V1112" s="102"/>
      <c r="W1112" s="146">
        <f>SUM(X1112:AB1112)</f>
        <v>130</v>
      </c>
      <c r="X1112" s="145">
        <v>99</v>
      </c>
      <c r="Y1112" s="145">
        <v>31</v>
      </c>
      <c r="Z1112" s="69"/>
      <c r="AA1112" s="69"/>
      <c r="AB1112" s="207"/>
      <c r="AC1112" s="324">
        <f t="shared" si="812"/>
        <v>130</v>
      </c>
      <c r="AD1112" s="519"/>
      <c r="AE1112" s="519">
        <v>57</v>
      </c>
      <c r="AF1112" s="519">
        <v>42</v>
      </c>
      <c r="AG1112" s="519">
        <v>31</v>
      </c>
      <c r="AH1112" s="519"/>
      <c r="AI1112" s="519"/>
      <c r="AJ1112" s="601"/>
      <c r="AK1112" s="160">
        <f t="shared" si="813"/>
        <v>2</v>
      </c>
      <c r="AL1112" s="79">
        <v>2</v>
      </c>
      <c r="AM1112" s="158" t="s">
        <v>3</v>
      </c>
      <c r="AN1112" s="718"/>
      <c r="AO1112" s="643"/>
      <c r="AP1112" s="663"/>
      <c r="AQ1112" s="683"/>
      <c r="AT1112" s="1"/>
    </row>
    <row r="1113" spans="1:46" s="44" customFormat="1" ht="18" customHeight="1" thickBot="1">
      <c r="A1113" s="1">
        <v>3</v>
      </c>
      <c r="B1113" s="337" t="str">
        <f t="shared" si="818"/>
        <v>区東部</v>
      </c>
      <c r="C1113" s="437" t="str">
        <f t="shared" si="819"/>
        <v>墨田区</v>
      </c>
      <c r="D1113" s="305"/>
      <c r="E1113" s="632"/>
      <c r="F1113" s="337" t="s">
        <v>350</v>
      </c>
      <c r="G1113" s="689"/>
      <c r="H1113" s="121"/>
      <c r="I1113" s="71"/>
      <c r="J1113" s="71"/>
      <c r="K1113" s="71"/>
      <c r="L1113" s="82" t="s">
        <v>629</v>
      </c>
      <c r="M1113" s="82" t="s">
        <v>629</v>
      </c>
      <c r="N1113" s="82" t="s">
        <v>630</v>
      </c>
      <c r="O1113" s="82"/>
      <c r="P1113" s="82"/>
      <c r="Q1113" s="82"/>
      <c r="R1113" s="82"/>
      <c r="S1113" s="82" t="s">
        <v>652</v>
      </c>
      <c r="T1113" s="71"/>
      <c r="U1113" s="71"/>
      <c r="V1113" s="123"/>
      <c r="W1113" s="208"/>
      <c r="X1113" s="75"/>
      <c r="Y1113" s="75"/>
      <c r="Z1113" s="76"/>
      <c r="AA1113" s="76"/>
      <c r="AB1113" s="209"/>
      <c r="AC1113" s="325">
        <f t="shared" si="812"/>
        <v>130</v>
      </c>
      <c r="AD1113" s="520"/>
      <c r="AE1113" s="520">
        <v>99</v>
      </c>
      <c r="AF1113" s="520"/>
      <c r="AG1113" s="520">
        <v>31</v>
      </c>
      <c r="AH1113" s="520" t="s">
        <v>3</v>
      </c>
      <c r="AI1113" s="520" t="s">
        <v>3</v>
      </c>
      <c r="AJ1113" s="520" t="s">
        <v>3</v>
      </c>
      <c r="AK1113" s="161">
        <f t="shared" si="813"/>
        <v>0</v>
      </c>
      <c r="AL1113" s="81"/>
      <c r="AM1113" s="187"/>
      <c r="AN1113" s="719"/>
      <c r="AO1113" s="643"/>
      <c r="AP1113" s="663"/>
      <c r="AQ1113" s="683"/>
      <c r="AT1113" s="1"/>
    </row>
    <row r="1114" spans="1:46" s="44" customFormat="1" ht="18.600000000000001" customHeight="1">
      <c r="A1114" s="1">
        <v>1</v>
      </c>
      <c r="B1114" s="309" t="s">
        <v>337</v>
      </c>
      <c r="C1114" s="310" t="s">
        <v>352</v>
      </c>
      <c r="D1114" s="567"/>
      <c r="E1114" s="567" t="s">
        <v>1045</v>
      </c>
      <c r="F1114" s="445" t="s">
        <v>351</v>
      </c>
      <c r="G1114" s="691">
        <v>11301565</v>
      </c>
      <c r="H1114" s="221"/>
      <c r="I1114" s="73"/>
      <c r="J1114" s="73"/>
      <c r="K1114" s="73"/>
      <c r="L1114" s="73"/>
      <c r="M1114" s="73"/>
      <c r="N1114" s="73"/>
      <c r="O1114" s="73"/>
      <c r="P1114" s="73"/>
      <c r="Q1114" s="73"/>
      <c r="R1114" s="73"/>
      <c r="S1114" s="73"/>
      <c r="T1114" s="73"/>
      <c r="U1114" s="73"/>
      <c r="V1114" s="222"/>
      <c r="W1114" s="193"/>
      <c r="X1114" s="74"/>
      <c r="Y1114" s="74"/>
      <c r="Z1114" s="74"/>
      <c r="AA1114" s="74"/>
      <c r="AB1114" s="194"/>
      <c r="AC1114" s="323">
        <f t="shared" si="812"/>
        <v>76</v>
      </c>
      <c r="AD1114" s="606"/>
      <c r="AE1114" s="606">
        <v>45</v>
      </c>
      <c r="AF1114" s="606"/>
      <c r="AG1114" s="606">
        <v>31</v>
      </c>
      <c r="AH1114" s="606"/>
      <c r="AI1114" s="607"/>
      <c r="AJ1114" s="607"/>
      <c r="AK1114" s="166">
        <f t="shared" si="813"/>
        <v>0</v>
      </c>
      <c r="AL1114" s="80"/>
      <c r="AM1114" s="186"/>
      <c r="AN1114" s="725"/>
      <c r="AO1114" s="15"/>
      <c r="AP1114" s="25"/>
      <c r="AQ1114" s="683">
        <v>1</v>
      </c>
      <c r="AT1114" s="1"/>
    </row>
    <row r="1115" spans="1:46" s="44" customFormat="1" ht="18" customHeight="1">
      <c r="A1115" s="1">
        <v>2</v>
      </c>
      <c r="B1115" s="337" t="str">
        <f t="shared" ref="B1115:B1116" si="820">B1114</f>
        <v>区東部</v>
      </c>
      <c r="C1115" s="437" t="str">
        <f t="shared" ref="C1115:C1116" si="821">C1114</f>
        <v>江東区</v>
      </c>
      <c r="D1115" s="297"/>
      <c r="E1115" s="573"/>
      <c r="F1115" s="361" t="s">
        <v>351</v>
      </c>
      <c r="G1115" s="690"/>
      <c r="H1115" s="109"/>
      <c r="I1115" s="82"/>
      <c r="J1115" s="82"/>
      <c r="K1115" s="82"/>
      <c r="L1115" s="82" t="s">
        <v>629</v>
      </c>
      <c r="M1115" s="82" t="s">
        <v>629</v>
      </c>
      <c r="N1115" s="82" t="s">
        <v>630</v>
      </c>
      <c r="O1115" s="82"/>
      <c r="P1115" s="82"/>
      <c r="Q1115" s="82"/>
      <c r="R1115" s="82"/>
      <c r="S1115" s="82" t="s">
        <v>629</v>
      </c>
      <c r="T1115" s="82"/>
      <c r="U1115" s="82" t="s">
        <v>629</v>
      </c>
      <c r="V1115" s="102"/>
      <c r="W1115" s="146">
        <f>SUM(X1115:AB1115)</f>
        <v>76</v>
      </c>
      <c r="X1115" s="145">
        <v>45</v>
      </c>
      <c r="Y1115" s="145">
        <v>31</v>
      </c>
      <c r="Z1115" s="69"/>
      <c r="AA1115" s="69"/>
      <c r="AB1115" s="207"/>
      <c r="AC1115" s="324">
        <f t="shared" si="812"/>
        <v>76</v>
      </c>
      <c r="AD1115" s="519"/>
      <c r="AE1115" s="519">
        <v>45</v>
      </c>
      <c r="AF1115" s="519"/>
      <c r="AG1115" s="519">
        <v>31</v>
      </c>
      <c r="AH1115" s="519"/>
      <c r="AI1115" s="519"/>
      <c r="AJ1115" s="601"/>
      <c r="AK1115" s="160">
        <f t="shared" si="813"/>
        <v>0</v>
      </c>
      <c r="AL1115" s="79" t="s">
        <v>3</v>
      </c>
      <c r="AM1115" s="158" t="s">
        <v>3</v>
      </c>
      <c r="AN1115" s="718"/>
      <c r="AO1115" s="643"/>
      <c r="AP1115" s="663"/>
      <c r="AQ1115" s="683"/>
      <c r="AT1115" s="1"/>
    </row>
    <row r="1116" spans="1:46" s="44" customFormat="1" ht="18.600000000000001" customHeight="1" thickBot="1">
      <c r="A1116" s="1">
        <v>3</v>
      </c>
      <c r="B1116" s="337" t="str">
        <f t="shared" si="820"/>
        <v>区東部</v>
      </c>
      <c r="C1116" s="437" t="str">
        <f t="shared" si="821"/>
        <v>江東区</v>
      </c>
      <c r="D1116" s="305"/>
      <c r="E1116" s="632"/>
      <c r="F1116" s="337" t="s">
        <v>351</v>
      </c>
      <c r="G1116" s="689"/>
      <c r="H1116" s="121"/>
      <c r="I1116" s="71"/>
      <c r="J1116" s="71"/>
      <c r="K1116" s="71"/>
      <c r="L1116" s="82" t="s">
        <v>629</v>
      </c>
      <c r="M1116" s="82" t="s">
        <v>629</v>
      </c>
      <c r="N1116" s="82" t="s">
        <v>630</v>
      </c>
      <c r="O1116" s="82"/>
      <c r="P1116" s="82"/>
      <c r="Q1116" s="82"/>
      <c r="R1116" s="82"/>
      <c r="S1116" s="82" t="s">
        <v>629</v>
      </c>
      <c r="T1116" s="82"/>
      <c r="U1116" s="82" t="s">
        <v>629</v>
      </c>
      <c r="V1116" s="123"/>
      <c r="W1116" s="208"/>
      <c r="X1116" s="75"/>
      <c r="Y1116" s="75"/>
      <c r="Z1116" s="76"/>
      <c r="AA1116" s="76"/>
      <c r="AB1116" s="209"/>
      <c r="AC1116" s="325">
        <f t="shared" si="812"/>
        <v>76</v>
      </c>
      <c r="AD1116" s="520"/>
      <c r="AE1116" s="520">
        <v>45</v>
      </c>
      <c r="AF1116" s="520" t="s">
        <v>3</v>
      </c>
      <c r="AG1116" s="520">
        <v>31</v>
      </c>
      <c r="AH1116" s="520" t="s">
        <v>3</v>
      </c>
      <c r="AI1116" s="520" t="s">
        <v>3</v>
      </c>
      <c r="AJ1116" s="520" t="s">
        <v>3</v>
      </c>
      <c r="AK1116" s="161">
        <f t="shared" si="813"/>
        <v>0</v>
      </c>
      <c r="AL1116" s="81"/>
      <c r="AM1116" s="187"/>
      <c r="AN1116" s="719"/>
      <c r="AO1116" s="643"/>
      <c r="AP1116" s="663"/>
      <c r="AQ1116" s="683"/>
      <c r="AT1116" s="1"/>
    </row>
    <row r="1117" spans="1:46" s="44" customFormat="1" ht="18" customHeight="1">
      <c r="A1117" s="1">
        <v>1</v>
      </c>
      <c r="B1117" s="309" t="s">
        <v>337</v>
      </c>
      <c r="C1117" s="310" t="s">
        <v>352</v>
      </c>
      <c r="D1117" s="567"/>
      <c r="E1117" s="567" t="s">
        <v>958</v>
      </c>
      <c r="F1117" s="445" t="s">
        <v>353</v>
      </c>
      <c r="G1117" s="691">
        <v>11301566</v>
      </c>
      <c r="H1117" s="221"/>
      <c r="I1117" s="73"/>
      <c r="J1117" s="73"/>
      <c r="K1117" s="73"/>
      <c r="L1117" s="73"/>
      <c r="M1117" s="73"/>
      <c r="N1117" s="73"/>
      <c r="O1117" s="73"/>
      <c r="P1117" s="73"/>
      <c r="Q1117" s="73"/>
      <c r="R1117" s="73"/>
      <c r="S1117" s="73"/>
      <c r="T1117" s="73"/>
      <c r="U1117" s="73"/>
      <c r="V1117" s="222"/>
      <c r="W1117" s="193"/>
      <c r="X1117" s="74"/>
      <c r="Y1117" s="74"/>
      <c r="Z1117" s="74"/>
      <c r="AA1117" s="74"/>
      <c r="AB1117" s="194"/>
      <c r="AC1117" s="323">
        <f t="shared" si="812"/>
        <v>120</v>
      </c>
      <c r="AD1117" s="64"/>
      <c r="AE1117" s="64"/>
      <c r="AF1117" s="64"/>
      <c r="AG1117" s="64">
        <v>120</v>
      </c>
      <c r="AH1117" s="64"/>
      <c r="AI1117" s="80"/>
      <c r="AJ1117" s="80"/>
      <c r="AK1117" s="166">
        <f t="shared" si="813"/>
        <v>0</v>
      </c>
      <c r="AL1117" s="80"/>
      <c r="AM1117" s="186"/>
      <c r="AN1117" s="725"/>
      <c r="AO1117" s="15"/>
      <c r="AP1117" s="25"/>
      <c r="AQ1117" s="683"/>
      <c r="AT1117" s="1"/>
    </row>
    <row r="1118" spans="1:46" s="44" customFormat="1" ht="18.600000000000001" customHeight="1">
      <c r="A1118" s="1">
        <v>2</v>
      </c>
      <c r="B1118" s="337" t="str">
        <f t="shared" ref="B1118:B1119" si="822">B1117</f>
        <v>区東部</v>
      </c>
      <c r="C1118" s="437" t="str">
        <f t="shared" ref="C1118:C1119" si="823">C1117</f>
        <v>江東区</v>
      </c>
      <c r="D1118" s="297"/>
      <c r="E1118" s="573"/>
      <c r="F1118" s="361" t="s">
        <v>353</v>
      </c>
      <c r="G1118" s="690"/>
      <c r="H1118" s="109"/>
      <c r="I1118" s="82"/>
      <c r="J1118" s="82"/>
      <c r="K1118" s="82"/>
      <c r="L1118" s="82"/>
      <c r="M1118" s="82"/>
      <c r="N1118" s="82"/>
      <c r="O1118" s="82"/>
      <c r="P1118" s="82"/>
      <c r="Q1118" s="82"/>
      <c r="R1118" s="82"/>
      <c r="S1118" s="82"/>
      <c r="T1118" s="82"/>
      <c r="U1118" s="82"/>
      <c r="V1118" s="102"/>
      <c r="W1118" s="146">
        <f>SUM(X1118:AB1118)</f>
        <v>120</v>
      </c>
      <c r="X1118" s="145">
        <v>120</v>
      </c>
      <c r="Y1118" s="145"/>
      <c r="Z1118" s="69"/>
      <c r="AA1118" s="69"/>
      <c r="AB1118" s="207"/>
      <c r="AC1118" s="324">
        <f t="shared" si="812"/>
        <v>120</v>
      </c>
      <c r="AD1118" s="519"/>
      <c r="AE1118" s="519"/>
      <c r="AF1118" s="519"/>
      <c r="AG1118" s="519">
        <v>120</v>
      </c>
      <c r="AH1118" s="519"/>
      <c r="AI1118" s="519"/>
      <c r="AJ1118" s="601"/>
      <c r="AK1118" s="160">
        <f t="shared" si="813"/>
        <v>0</v>
      </c>
      <c r="AL1118" s="79" t="s">
        <v>3</v>
      </c>
      <c r="AM1118" s="158" t="s">
        <v>3</v>
      </c>
      <c r="AN1118" s="718" t="s">
        <v>675</v>
      </c>
      <c r="AO1118" s="643"/>
      <c r="AP1118" s="663"/>
      <c r="AQ1118" s="683"/>
      <c r="AT1118" s="1"/>
    </row>
    <row r="1119" spans="1:46" s="44" customFormat="1" ht="18" customHeight="1" thickBot="1">
      <c r="A1119" s="1">
        <v>3</v>
      </c>
      <c r="B1119" s="337" t="str">
        <f t="shared" si="822"/>
        <v>区東部</v>
      </c>
      <c r="C1119" s="437" t="str">
        <f t="shared" si="823"/>
        <v>江東区</v>
      </c>
      <c r="D1119" s="305"/>
      <c r="E1119" s="632"/>
      <c r="F1119" s="337" t="s">
        <v>353</v>
      </c>
      <c r="G1119" s="689"/>
      <c r="H1119" s="121"/>
      <c r="I1119" s="71"/>
      <c r="J1119" s="71"/>
      <c r="K1119" s="71"/>
      <c r="L1119" s="71"/>
      <c r="M1119" s="71"/>
      <c r="N1119" s="71"/>
      <c r="O1119" s="71"/>
      <c r="P1119" s="71"/>
      <c r="Q1119" s="71"/>
      <c r="R1119" s="71"/>
      <c r="S1119" s="71"/>
      <c r="T1119" s="71"/>
      <c r="U1119" s="71"/>
      <c r="V1119" s="123"/>
      <c r="W1119" s="208"/>
      <c r="X1119" s="75"/>
      <c r="Y1119" s="75"/>
      <c r="Z1119" s="76"/>
      <c r="AA1119" s="76"/>
      <c r="AB1119" s="209"/>
      <c r="AC1119" s="325">
        <f t="shared" si="812"/>
        <v>120</v>
      </c>
      <c r="AD1119" s="520"/>
      <c r="AE1119" s="520" t="s">
        <v>3</v>
      </c>
      <c r="AF1119" s="520" t="s">
        <v>3</v>
      </c>
      <c r="AG1119" s="520">
        <v>120</v>
      </c>
      <c r="AH1119" s="520" t="s">
        <v>3</v>
      </c>
      <c r="AI1119" s="520" t="s">
        <v>3</v>
      </c>
      <c r="AJ1119" s="520" t="s">
        <v>3</v>
      </c>
      <c r="AK1119" s="161">
        <f t="shared" si="813"/>
        <v>0</v>
      </c>
      <c r="AL1119" s="81"/>
      <c r="AM1119" s="187"/>
      <c r="AN1119" s="719"/>
      <c r="AO1119" s="643"/>
      <c r="AP1119" s="663"/>
      <c r="AQ1119" s="683"/>
      <c r="AT1119" s="1"/>
    </row>
    <row r="1120" spans="1:46" s="44" customFormat="1" ht="18.600000000000001" customHeight="1">
      <c r="A1120" s="1">
        <v>1</v>
      </c>
      <c r="B1120" s="309" t="s">
        <v>337</v>
      </c>
      <c r="C1120" s="310" t="s">
        <v>352</v>
      </c>
      <c r="D1120" s="567"/>
      <c r="E1120" s="567" t="s">
        <v>788</v>
      </c>
      <c r="F1120" s="445" t="s">
        <v>354</v>
      </c>
      <c r="G1120" s="691" t="s">
        <v>887</v>
      </c>
      <c r="H1120" s="221"/>
      <c r="I1120" s="73"/>
      <c r="J1120" s="73"/>
      <c r="K1120" s="73"/>
      <c r="L1120" s="73"/>
      <c r="M1120" s="73"/>
      <c r="N1120" s="73"/>
      <c r="O1120" s="73"/>
      <c r="P1120" s="73"/>
      <c r="Q1120" s="73"/>
      <c r="R1120" s="73"/>
      <c r="S1120" s="73"/>
      <c r="T1120" s="73"/>
      <c r="U1120" s="73"/>
      <c r="V1120" s="222"/>
      <c r="W1120" s="193"/>
      <c r="X1120" s="74"/>
      <c r="Y1120" s="74"/>
      <c r="Z1120" s="74"/>
      <c r="AA1120" s="74"/>
      <c r="AB1120" s="194"/>
      <c r="AC1120" s="323">
        <f t="shared" si="812"/>
        <v>45</v>
      </c>
      <c r="AD1120" s="64"/>
      <c r="AE1120" s="64">
        <v>45</v>
      </c>
      <c r="AF1120" s="64"/>
      <c r="AG1120" s="64"/>
      <c r="AH1120" s="64"/>
      <c r="AI1120" s="80"/>
      <c r="AJ1120" s="80"/>
      <c r="AK1120" s="166">
        <f t="shared" si="813"/>
        <v>0</v>
      </c>
      <c r="AL1120" s="80"/>
      <c r="AM1120" s="186"/>
      <c r="AN1120" s="725"/>
      <c r="AO1120" s="15"/>
      <c r="AP1120" s="25"/>
      <c r="AQ1120" s="683"/>
      <c r="AT1120" s="1"/>
    </row>
    <row r="1121" spans="1:46" s="44" customFormat="1" ht="18" customHeight="1">
      <c r="A1121" s="1">
        <v>2</v>
      </c>
      <c r="B1121" s="337" t="str">
        <f t="shared" ref="B1121:B1122" si="824">B1120</f>
        <v>区東部</v>
      </c>
      <c r="C1121" s="437" t="str">
        <f t="shared" ref="C1121:C1122" si="825">C1120</f>
        <v>江東区</v>
      </c>
      <c r="D1121" s="297"/>
      <c r="E1121" s="573"/>
      <c r="F1121" s="361" t="s">
        <v>354</v>
      </c>
      <c r="G1121" s="690"/>
      <c r="H1121" s="109"/>
      <c r="I1121" s="82"/>
      <c r="J1121" s="82"/>
      <c r="K1121" s="82"/>
      <c r="L1121" s="82"/>
      <c r="M1121" s="82"/>
      <c r="N1121" s="82"/>
      <c r="O1121" s="82"/>
      <c r="P1121" s="82"/>
      <c r="Q1121" s="82"/>
      <c r="R1121" s="82"/>
      <c r="S1121" s="82"/>
      <c r="T1121" s="82"/>
      <c r="U1121" s="82"/>
      <c r="V1121" s="102"/>
      <c r="W1121" s="146">
        <f>SUM(X1121:AB1121)</f>
        <v>45</v>
      </c>
      <c r="X1121" s="145">
        <v>45</v>
      </c>
      <c r="Y1121" s="145"/>
      <c r="Z1121" s="69"/>
      <c r="AA1121" s="69"/>
      <c r="AB1121" s="207"/>
      <c r="AC1121" s="324">
        <f t="shared" si="812"/>
        <v>45</v>
      </c>
      <c r="AD1121" s="519"/>
      <c r="AE1121" s="519">
        <v>45</v>
      </c>
      <c r="AF1121" s="519"/>
      <c r="AG1121" s="519"/>
      <c r="AH1121" s="519"/>
      <c r="AI1121" s="519"/>
      <c r="AJ1121" s="601"/>
      <c r="AK1121" s="160">
        <f t="shared" si="813"/>
        <v>0</v>
      </c>
      <c r="AL1121" s="79" t="s">
        <v>3</v>
      </c>
      <c r="AM1121" s="158" t="s">
        <v>3</v>
      </c>
      <c r="AN1121" s="718"/>
      <c r="AO1121" s="643"/>
      <c r="AP1121" s="663"/>
      <c r="AQ1121" s="683"/>
      <c r="AT1121" s="1"/>
    </row>
    <row r="1122" spans="1:46" s="44" customFormat="1" ht="18.600000000000001" customHeight="1" thickBot="1">
      <c r="A1122" s="1">
        <v>3</v>
      </c>
      <c r="B1122" s="337" t="str">
        <f t="shared" si="824"/>
        <v>区東部</v>
      </c>
      <c r="C1122" s="437" t="str">
        <f t="shared" si="825"/>
        <v>江東区</v>
      </c>
      <c r="D1122" s="305"/>
      <c r="E1122" s="632"/>
      <c r="F1122" s="337" t="s">
        <v>354</v>
      </c>
      <c r="G1122" s="689"/>
      <c r="H1122" s="121"/>
      <c r="I1122" s="71"/>
      <c r="J1122" s="71"/>
      <c r="K1122" s="71"/>
      <c r="L1122" s="71"/>
      <c r="M1122" s="71"/>
      <c r="N1122" s="71"/>
      <c r="O1122" s="71"/>
      <c r="P1122" s="71"/>
      <c r="Q1122" s="71"/>
      <c r="R1122" s="71"/>
      <c r="S1122" s="71"/>
      <c r="T1122" s="71"/>
      <c r="U1122" s="71"/>
      <c r="V1122" s="123"/>
      <c r="W1122" s="208"/>
      <c r="X1122" s="75"/>
      <c r="Y1122" s="75"/>
      <c r="Z1122" s="76"/>
      <c r="AA1122" s="76"/>
      <c r="AB1122" s="209"/>
      <c r="AC1122" s="325">
        <f t="shared" si="812"/>
        <v>45</v>
      </c>
      <c r="AD1122" s="520"/>
      <c r="AE1122" s="520">
        <v>45</v>
      </c>
      <c r="AF1122" s="520" t="s">
        <v>3</v>
      </c>
      <c r="AG1122" s="520" t="s">
        <v>3</v>
      </c>
      <c r="AH1122" s="520" t="s">
        <v>3</v>
      </c>
      <c r="AI1122" s="520" t="s">
        <v>3</v>
      </c>
      <c r="AJ1122" s="520" t="s">
        <v>3</v>
      </c>
      <c r="AK1122" s="161">
        <f t="shared" si="813"/>
        <v>0</v>
      </c>
      <c r="AL1122" s="81"/>
      <c r="AM1122" s="187"/>
      <c r="AN1122" s="719"/>
      <c r="AO1122" s="643"/>
      <c r="AP1122" s="663"/>
      <c r="AQ1122" s="683"/>
      <c r="AT1122" s="1"/>
    </row>
    <row r="1123" spans="1:46" s="44" customFormat="1" ht="18" customHeight="1">
      <c r="A1123" s="1">
        <v>1</v>
      </c>
      <c r="B1123" s="309" t="s">
        <v>337</v>
      </c>
      <c r="C1123" s="310" t="s">
        <v>352</v>
      </c>
      <c r="D1123" s="567"/>
      <c r="E1123" s="567" t="s">
        <v>788</v>
      </c>
      <c r="F1123" s="445" t="s">
        <v>355</v>
      </c>
      <c r="G1123" s="691" t="s">
        <v>888</v>
      </c>
      <c r="H1123" s="221"/>
      <c r="I1123" s="73"/>
      <c r="J1123" s="73"/>
      <c r="K1123" s="73"/>
      <c r="L1123" s="73"/>
      <c r="M1123" s="73"/>
      <c r="N1123" s="73"/>
      <c r="O1123" s="73"/>
      <c r="P1123" s="73"/>
      <c r="Q1123" s="73"/>
      <c r="R1123" s="73"/>
      <c r="S1123" s="73"/>
      <c r="T1123" s="73"/>
      <c r="U1123" s="73"/>
      <c r="V1123" s="222"/>
      <c r="W1123" s="193"/>
      <c r="X1123" s="74"/>
      <c r="Y1123" s="74"/>
      <c r="Z1123" s="74"/>
      <c r="AA1123" s="74"/>
      <c r="AB1123" s="194"/>
      <c r="AC1123" s="323">
        <f t="shared" si="812"/>
        <v>119</v>
      </c>
      <c r="AD1123" s="64"/>
      <c r="AE1123" s="64">
        <v>119</v>
      </c>
      <c r="AF1123" s="64"/>
      <c r="AG1123" s="64"/>
      <c r="AH1123" s="64"/>
      <c r="AI1123" s="80"/>
      <c r="AJ1123" s="80"/>
      <c r="AK1123" s="166">
        <f t="shared" si="813"/>
        <v>0</v>
      </c>
      <c r="AL1123" s="80"/>
      <c r="AM1123" s="186"/>
      <c r="AN1123" s="725" t="s">
        <v>1065</v>
      </c>
      <c r="AO1123" s="15"/>
      <c r="AP1123" s="25"/>
      <c r="AQ1123" s="684"/>
      <c r="AT1123" s="1"/>
    </row>
    <row r="1124" spans="1:46" s="44" customFormat="1" ht="18.600000000000001" customHeight="1">
      <c r="A1124" s="1">
        <v>2</v>
      </c>
      <c r="B1124" s="337" t="str">
        <f t="shared" ref="B1124:B1125" si="826">B1123</f>
        <v>区東部</v>
      </c>
      <c r="C1124" s="437" t="str">
        <f t="shared" ref="C1124:C1125" si="827">C1123</f>
        <v>江東区</v>
      </c>
      <c r="D1124" s="297"/>
      <c r="E1124" s="573"/>
      <c r="F1124" s="361" t="s">
        <v>355</v>
      </c>
      <c r="G1124" s="690"/>
      <c r="H1124" s="109" t="s">
        <v>628</v>
      </c>
      <c r="I1124" s="82"/>
      <c r="J1124" s="82"/>
      <c r="K1124" s="82"/>
      <c r="L1124" s="82" t="s">
        <v>629</v>
      </c>
      <c r="M1124" s="82" t="s">
        <v>629</v>
      </c>
      <c r="N1124" s="82" t="s">
        <v>630</v>
      </c>
      <c r="O1124" s="82"/>
      <c r="P1124" s="82"/>
      <c r="Q1124" s="82"/>
      <c r="R1124" s="82"/>
      <c r="S1124" s="82" t="s">
        <v>652</v>
      </c>
      <c r="T1124" s="82"/>
      <c r="U1124" s="82"/>
      <c r="V1124" s="102"/>
      <c r="W1124" s="146">
        <f>SUM(X1124:AB1124)</f>
        <v>145</v>
      </c>
      <c r="X1124" s="145">
        <v>145</v>
      </c>
      <c r="Y1124" s="145"/>
      <c r="Z1124" s="69"/>
      <c r="AA1124" s="69"/>
      <c r="AB1124" s="207"/>
      <c r="AC1124" s="324">
        <f t="shared" si="812"/>
        <v>145</v>
      </c>
      <c r="AD1124" s="519"/>
      <c r="AE1124" s="519">
        <v>145</v>
      </c>
      <c r="AF1124" s="519"/>
      <c r="AG1124" s="519"/>
      <c r="AH1124" s="519"/>
      <c r="AI1124" s="519"/>
      <c r="AJ1124" s="601"/>
      <c r="AK1124" s="160">
        <f t="shared" si="813"/>
        <v>0</v>
      </c>
      <c r="AL1124" s="79" t="s">
        <v>3</v>
      </c>
      <c r="AM1124" s="158" t="s">
        <v>3</v>
      </c>
      <c r="AN1124" s="718"/>
      <c r="AO1124" s="643"/>
      <c r="AP1124" s="663"/>
      <c r="AQ1124" s="683"/>
      <c r="AT1124" s="1"/>
    </row>
    <row r="1125" spans="1:46" s="44" customFormat="1" ht="18" customHeight="1" thickBot="1">
      <c r="A1125" s="1">
        <v>3</v>
      </c>
      <c r="B1125" s="337" t="str">
        <f t="shared" si="826"/>
        <v>区東部</v>
      </c>
      <c r="C1125" s="437" t="str">
        <f t="shared" si="827"/>
        <v>江東区</v>
      </c>
      <c r="D1125" s="305"/>
      <c r="E1125" s="632"/>
      <c r="F1125" s="337" t="s">
        <v>355</v>
      </c>
      <c r="G1125" s="689"/>
      <c r="H1125" s="109" t="s">
        <v>628</v>
      </c>
      <c r="I1125" s="82"/>
      <c r="J1125" s="82"/>
      <c r="K1125" s="82"/>
      <c r="L1125" s="82" t="s">
        <v>629</v>
      </c>
      <c r="M1125" s="82" t="s">
        <v>629</v>
      </c>
      <c r="N1125" s="82" t="s">
        <v>630</v>
      </c>
      <c r="O1125" s="82"/>
      <c r="P1125" s="82"/>
      <c r="Q1125" s="82"/>
      <c r="R1125" s="82"/>
      <c r="S1125" s="82" t="s">
        <v>652</v>
      </c>
      <c r="T1125" s="71"/>
      <c r="U1125" s="71"/>
      <c r="V1125" s="123"/>
      <c r="W1125" s="208"/>
      <c r="X1125" s="75"/>
      <c r="Y1125" s="75"/>
      <c r="Z1125" s="76"/>
      <c r="AA1125" s="76"/>
      <c r="AB1125" s="209"/>
      <c r="AC1125" s="325">
        <f t="shared" si="812"/>
        <v>145</v>
      </c>
      <c r="AD1125" s="520"/>
      <c r="AE1125" s="520">
        <v>119</v>
      </c>
      <c r="AF1125" s="520">
        <v>26</v>
      </c>
      <c r="AG1125" s="520" t="s">
        <v>3</v>
      </c>
      <c r="AH1125" s="520" t="s">
        <v>3</v>
      </c>
      <c r="AI1125" s="520" t="s">
        <v>3</v>
      </c>
      <c r="AJ1125" s="520" t="s">
        <v>3</v>
      </c>
      <c r="AK1125" s="161">
        <f t="shared" si="813"/>
        <v>0</v>
      </c>
      <c r="AL1125" s="81"/>
      <c r="AM1125" s="187"/>
      <c r="AN1125" s="719"/>
      <c r="AO1125" s="643"/>
      <c r="AP1125" s="663"/>
      <c r="AQ1125" s="683"/>
      <c r="AT1125" s="1"/>
    </row>
    <row r="1126" spans="1:46" s="44" customFormat="1" ht="18.600000000000001" customHeight="1">
      <c r="A1126" s="1">
        <v>1</v>
      </c>
      <c r="B1126" s="309" t="s">
        <v>337</v>
      </c>
      <c r="C1126" s="310" t="s">
        <v>352</v>
      </c>
      <c r="D1126" s="567"/>
      <c r="E1126" s="567" t="s">
        <v>926</v>
      </c>
      <c r="F1126" s="445" t="s">
        <v>356</v>
      </c>
      <c r="G1126" s="691">
        <v>11301569</v>
      </c>
      <c r="H1126" s="221"/>
      <c r="I1126" s="73"/>
      <c r="J1126" s="73"/>
      <c r="K1126" s="73"/>
      <c r="L1126" s="73"/>
      <c r="M1126" s="73"/>
      <c r="N1126" s="73"/>
      <c r="O1126" s="73"/>
      <c r="P1126" s="73"/>
      <c r="Q1126" s="73"/>
      <c r="R1126" s="73"/>
      <c r="S1126" s="73"/>
      <c r="T1126" s="73"/>
      <c r="U1126" s="73"/>
      <c r="V1126" s="222"/>
      <c r="W1126" s="193"/>
      <c r="X1126" s="74"/>
      <c r="Y1126" s="74"/>
      <c r="Z1126" s="74"/>
      <c r="AA1126" s="74"/>
      <c r="AB1126" s="194"/>
      <c r="AC1126" s="323">
        <f t="shared" si="812"/>
        <v>260</v>
      </c>
      <c r="AD1126" s="64">
        <v>0</v>
      </c>
      <c r="AE1126" s="64">
        <v>260</v>
      </c>
      <c r="AF1126" s="64"/>
      <c r="AG1126" s="64"/>
      <c r="AH1126" s="64"/>
      <c r="AI1126" s="80"/>
      <c r="AJ1126" s="80"/>
      <c r="AK1126" s="166">
        <f t="shared" si="813"/>
        <v>0</v>
      </c>
      <c r="AL1126" s="80"/>
      <c r="AM1126" s="186"/>
      <c r="AN1126" s="725"/>
      <c r="AO1126" s="15"/>
      <c r="AP1126" s="25"/>
      <c r="AQ1126" s="683"/>
      <c r="AT1126" s="1"/>
    </row>
    <row r="1127" spans="1:46" s="44" customFormat="1" ht="18" customHeight="1">
      <c r="A1127" s="1">
        <v>2</v>
      </c>
      <c r="B1127" s="337" t="str">
        <f t="shared" ref="B1127:B1128" si="828">B1126</f>
        <v>区東部</v>
      </c>
      <c r="C1127" s="437" t="str">
        <f t="shared" ref="C1127:C1128" si="829">C1126</f>
        <v>江東区</v>
      </c>
      <c r="D1127" s="297"/>
      <c r="E1127" s="573"/>
      <c r="F1127" s="361" t="s">
        <v>356</v>
      </c>
      <c r="G1127" s="690"/>
      <c r="H1127" s="109" t="s">
        <v>628</v>
      </c>
      <c r="I1127" s="82"/>
      <c r="J1127" s="82"/>
      <c r="K1127" s="82"/>
      <c r="L1127" s="82" t="s">
        <v>629</v>
      </c>
      <c r="M1127" s="82" t="s">
        <v>629</v>
      </c>
      <c r="N1127" s="82" t="s">
        <v>634</v>
      </c>
      <c r="O1127" s="82"/>
      <c r="P1127" s="82"/>
      <c r="Q1127" s="82"/>
      <c r="R1127" s="82"/>
      <c r="S1127" s="82" t="s">
        <v>629</v>
      </c>
      <c r="T1127" s="82"/>
      <c r="U1127" s="82"/>
      <c r="V1127" s="102"/>
      <c r="W1127" s="146">
        <f>SUM(X1127:AB1127)</f>
        <v>404</v>
      </c>
      <c r="X1127" s="145">
        <v>275</v>
      </c>
      <c r="Y1127" s="145"/>
      <c r="Z1127" s="69">
        <v>129</v>
      </c>
      <c r="AA1127" s="69"/>
      <c r="AB1127" s="207"/>
      <c r="AC1127" s="324">
        <f t="shared" si="812"/>
        <v>275</v>
      </c>
      <c r="AD1127" s="519">
        <v>15</v>
      </c>
      <c r="AE1127" s="519">
        <v>260</v>
      </c>
      <c r="AF1127" s="519"/>
      <c r="AG1127" s="519"/>
      <c r="AH1127" s="519"/>
      <c r="AI1127" s="519"/>
      <c r="AJ1127" s="601"/>
      <c r="AK1127" s="160">
        <f t="shared" si="813"/>
        <v>45</v>
      </c>
      <c r="AL1127" s="79">
        <v>19</v>
      </c>
      <c r="AM1127" s="158">
        <v>26</v>
      </c>
      <c r="AN1127" s="718"/>
      <c r="AO1127" s="643"/>
      <c r="AP1127" s="663"/>
      <c r="AQ1127" s="683"/>
      <c r="AT1127" s="1"/>
    </row>
    <row r="1128" spans="1:46" s="44" customFormat="1" ht="18.600000000000001" customHeight="1" thickBot="1">
      <c r="A1128" s="1">
        <v>3</v>
      </c>
      <c r="B1128" s="337" t="str">
        <f t="shared" si="828"/>
        <v>区東部</v>
      </c>
      <c r="C1128" s="437" t="str">
        <f t="shared" si="829"/>
        <v>江東区</v>
      </c>
      <c r="D1128" s="305"/>
      <c r="E1128" s="632"/>
      <c r="F1128" s="337" t="s">
        <v>356</v>
      </c>
      <c r="G1128" s="689"/>
      <c r="H1128" s="109" t="s">
        <v>628</v>
      </c>
      <c r="I1128" s="82"/>
      <c r="J1128" s="82"/>
      <c r="K1128" s="82"/>
      <c r="L1128" s="82" t="s">
        <v>629</v>
      </c>
      <c r="M1128" s="82" t="s">
        <v>629</v>
      </c>
      <c r="N1128" s="82" t="s">
        <v>634</v>
      </c>
      <c r="O1128" s="82"/>
      <c r="P1128" s="82"/>
      <c r="Q1128" s="82"/>
      <c r="R1128" s="82"/>
      <c r="S1128" s="82" t="s">
        <v>629</v>
      </c>
      <c r="T1128" s="71"/>
      <c r="U1128" s="71"/>
      <c r="V1128" s="123"/>
      <c r="W1128" s="208"/>
      <c r="X1128" s="75"/>
      <c r="Y1128" s="75"/>
      <c r="Z1128" s="76"/>
      <c r="AA1128" s="76"/>
      <c r="AB1128" s="209"/>
      <c r="AC1128" s="325">
        <f t="shared" si="812"/>
        <v>275</v>
      </c>
      <c r="AD1128" s="520">
        <v>15</v>
      </c>
      <c r="AE1128" s="520">
        <v>260</v>
      </c>
      <c r="AF1128" s="520" t="s">
        <v>3</v>
      </c>
      <c r="AG1128" s="520" t="s">
        <v>3</v>
      </c>
      <c r="AH1128" s="520" t="s">
        <v>3</v>
      </c>
      <c r="AI1128" s="520" t="s">
        <v>3</v>
      </c>
      <c r="AJ1128" s="520" t="s">
        <v>3</v>
      </c>
      <c r="AK1128" s="161">
        <f t="shared" si="813"/>
        <v>0</v>
      </c>
      <c r="AL1128" s="81"/>
      <c r="AM1128" s="187"/>
      <c r="AN1128" s="719"/>
      <c r="AO1128" s="643"/>
      <c r="AP1128" s="663"/>
      <c r="AQ1128" s="683"/>
      <c r="AT1128" s="1"/>
    </row>
    <row r="1129" spans="1:46" s="44" customFormat="1" ht="18" customHeight="1">
      <c r="A1129" s="1">
        <v>1</v>
      </c>
      <c r="B1129" s="309" t="s">
        <v>337</v>
      </c>
      <c r="C1129" s="310" t="s">
        <v>352</v>
      </c>
      <c r="D1129" s="567"/>
      <c r="E1129" s="567" t="s">
        <v>1001</v>
      </c>
      <c r="F1129" s="445" t="s">
        <v>357</v>
      </c>
      <c r="G1129" s="691">
        <v>11301570</v>
      </c>
      <c r="H1129" s="221"/>
      <c r="I1129" s="73"/>
      <c r="J1129" s="73"/>
      <c r="K1129" s="73"/>
      <c r="L1129" s="73"/>
      <c r="M1129" s="73"/>
      <c r="N1129" s="73"/>
      <c r="O1129" s="73"/>
      <c r="P1129" s="73"/>
      <c r="Q1129" s="73"/>
      <c r="R1129" s="73"/>
      <c r="S1129" s="73"/>
      <c r="T1129" s="73"/>
      <c r="U1129" s="73"/>
      <c r="V1129" s="222"/>
      <c r="W1129" s="193"/>
      <c r="X1129" s="74"/>
      <c r="Y1129" s="74"/>
      <c r="Z1129" s="74"/>
      <c r="AA1129" s="74"/>
      <c r="AB1129" s="194"/>
      <c r="AC1129" s="323">
        <f t="shared" si="812"/>
        <v>286</v>
      </c>
      <c r="AD1129" s="64"/>
      <c r="AE1129" s="64">
        <v>256</v>
      </c>
      <c r="AF1129" s="64">
        <v>30</v>
      </c>
      <c r="AG1129" s="64"/>
      <c r="AH1129" s="64"/>
      <c r="AI1129" s="80"/>
      <c r="AJ1129" s="80"/>
      <c r="AK1129" s="166">
        <f t="shared" si="813"/>
        <v>0</v>
      </c>
      <c r="AL1129" s="80"/>
      <c r="AM1129" s="186"/>
      <c r="AN1129" s="725"/>
      <c r="AO1129" s="15"/>
      <c r="AP1129" s="25"/>
      <c r="AQ1129" s="683"/>
      <c r="AT1129" s="1"/>
    </row>
    <row r="1130" spans="1:46" s="44" customFormat="1" ht="18.600000000000001" customHeight="1">
      <c r="A1130" s="1">
        <v>2</v>
      </c>
      <c r="B1130" s="337" t="str">
        <f t="shared" ref="B1130:B1131" si="830">B1129</f>
        <v>区東部</v>
      </c>
      <c r="C1130" s="437" t="str">
        <f t="shared" ref="C1130:C1131" si="831">C1129</f>
        <v>江東区</v>
      </c>
      <c r="D1130" s="297"/>
      <c r="E1130" s="573"/>
      <c r="F1130" s="361" t="s">
        <v>357</v>
      </c>
      <c r="G1130" s="690"/>
      <c r="H1130" s="109" t="s">
        <v>628</v>
      </c>
      <c r="I1130" s="82"/>
      <c r="J1130" s="82"/>
      <c r="K1130" s="82"/>
      <c r="L1130" s="82" t="s">
        <v>629</v>
      </c>
      <c r="M1130" s="82" t="s">
        <v>629</v>
      </c>
      <c r="N1130" s="82" t="s">
        <v>826</v>
      </c>
      <c r="O1130" s="82" t="s">
        <v>629</v>
      </c>
      <c r="P1130" s="82" t="s">
        <v>636</v>
      </c>
      <c r="Q1130" s="82"/>
      <c r="R1130" s="82"/>
      <c r="S1130" s="82" t="s">
        <v>629</v>
      </c>
      <c r="T1130" s="82"/>
      <c r="U1130" s="82"/>
      <c r="V1130" s="102"/>
      <c r="W1130" s="146">
        <f>SUM(X1130:AB1130)</f>
        <v>286</v>
      </c>
      <c r="X1130" s="145">
        <v>286</v>
      </c>
      <c r="Y1130" s="145"/>
      <c r="Z1130" s="69"/>
      <c r="AA1130" s="69"/>
      <c r="AB1130" s="207"/>
      <c r="AC1130" s="324">
        <f t="shared" si="812"/>
        <v>286</v>
      </c>
      <c r="AD1130" s="519"/>
      <c r="AE1130" s="519">
        <v>256</v>
      </c>
      <c r="AF1130" s="519">
        <v>30</v>
      </c>
      <c r="AG1130" s="519"/>
      <c r="AH1130" s="519"/>
      <c r="AI1130" s="519"/>
      <c r="AJ1130" s="601"/>
      <c r="AK1130" s="685">
        <f t="shared" si="813"/>
        <v>37</v>
      </c>
      <c r="AL1130" s="686">
        <v>15</v>
      </c>
      <c r="AM1130" s="687">
        <v>22</v>
      </c>
      <c r="AN1130" s="718"/>
      <c r="AO1130" s="643"/>
      <c r="AP1130" s="663"/>
      <c r="AQ1130" s="683"/>
      <c r="AT1130" s="1"/>
    </row>
    <row r="1131" spans="1:46" s="44" customFormat="1" ht="18" customHeight="1" thickBot="1">
      <c r="A1131" s="1">
        <v>3</v>
      </c>
      <c r="B1131" s="337" t="str">
        <f t="shared" si="830"/>
        <v>区東部</v>
      </c>
      <c r="C1131" s="437" t="str">
        <f t="shared" si="831"/>
        <v>江東区</v>
      </c>
      <c r="D1131" s="305"/>
      <c r="E1131" s="632"/>
      <c r="F1131" s="337" t="s">
        <v>357</v>
      </c>
      <c r="G1131" s="689"/>
      <c r="H1131" s="109" t="s">
        <v>628</v>
      </c>
      <c r="I1131" s="82"/>
      <c r="J1131" s="82"/>
      <c r="K1131" s="82"/>
      <c r="L1131" s="82" t="s">
        <v>629</v>
      </c>
      <c r="M1131" s="82" t="s">
        <v>629</v>
      </c>
      <c r="N1131" s="82" t="s">
        <v>826</v>
      </c>
      <c r="O1131" s="82" t="s">
        <v>629</v>
      </c>
      <c r="P1131" s="82" t="s">
        <v>636</v>
      </c>
      <c r="Q1131" s="82"/>
      <c r="R1131" s="82"/>
      <c r="S1131" s="82" t="s">
        <v>629</v>
      </c>
      <c r="T1131" s="71"/>
      <c r="U1131" s="71"/>
      <c r="V1131" s="123"/>
      <c r="W1131" s="208"/>
      <c r="X1131" s="75"/>
      <c r="Y1131" s="75"/>
      <c r="Z1131" s="76"/>
      <c r="AA1131" s="76"/>
      <c r="AB1131" s="209"/>
      <c r="AC1131" s="325">
        <f t="shared" si="812"/>
        <v>286</v>
      </c>
      <c r="AD1131" s="520"/>
      <c r="AE1131" s="520">
        <v>256</v>
      </c>
      <c r="AF1131" s="520">
        <v>30</v>
      </c>
      <c r="AG1131" s="520" t="s">
        <v>3</v>
      </c>
      <c r="AH1131" s="520" t="s">
        <v>3</v>
      </c>
      <c r="AI1131" s="520" t="s">
        <v>3</v>
      </c>
      <c r="AJ1131" s="520" t="s">
        <v>3</v>
      </c>
      <c r="AK1131" s="161">
        <f t="shared" si="813"/>
        <v>0</v>
      </c>
      <c r="AL1131" s="81"/>
      <c r="AM1131" s="187"/>
      <c r="AN1131" s="719"/>
      <c r="AO1131" s="643"/>
      <c r="AP1131" s="663"/>
      <c r="AQ1131" s="683"/>
      <c r="AT1131" s="1"/>
    </row>
    <row r="1132" spans="1:46" s="44" customFormat="1" ht="18.600000000000001" customHeight="1">
      <c r="A1132" s="1">
        <v>1</v>
      </c>
      <c r="B1132" s="309" t="s">
        <v>337</v>
      </c>
      <c r="C1132" s="310" t="s">
        <v>352</v>
      </c>
      <c r="D1132" s="567"/>
      <c r="E1132" s="567" t="s">
        <v>950</v>
      </c>
      <c r="F1132" s="445" t="s">
        <v>358</v>
      </c>
      <c r="G1132" s="691" t="s">
        <v>1121</v>
      </c>
      <c r="H1132" s="221"/>
      <c r="I1132" s="73"/>
      <c r="J1132" s="73"/>
      <c r="K1132" s="73"/>
      <c r="L1132" s="73"/>
      <c r="M1132" s="73"/>
      <c r="N1132" s="73"/>
      <c r="O1132" s="73"/>
      <c r="P1132" s="73"/>
      <c r="Q1132" s="73"/>
      <c r="R1132" s="73"/>
      <c r="S1132" s="73"/>
      <c r="T1132" s="73"/>
      <c r="U1132" s="73"/>
      <c r="V1132" s="222"/>
      <c r="W1132" s="193"/>
      <c r="X1132" s="74"/>
      <c r="Y1132" s="74"/>
      <c r="Z1132" s="74"/>
      <c r="AA1132" s="74"/>
      <c r="AB1132" s="194"/>
      <c r="AC1132" s="323">
        <f t="shared" si="812"/>
        <v>44</v>
      </c>
      <c r="AD1132" s="606"/>
      <c r="AE1132" s="606">
        <v>44</v>
      </c>
      <c r="AF1132" s="606"/>
      <c r="AG1132" s="606"/>
      <c r="AH1132" s="606"/>
      <c r="AI1132" s="607"/>
      <c r="AJ1132" s="607"/>
      <c r="AK1132" s="166">
        <f t="shared" si="813"/>
        <v>0</v>
      </c>
      <c r="AL1132" s="80"/>
      <c r="AM1132" s="186"/>
      <c r="AN1132" s="725"/>
      <c r="AO1132" s="15"/>
      <c r="AP1132" s="25"/>
      <c r="AQ1132" s="683">
        <v>1</v>
      </c>
      <c r="AT1132" s="1"/>
    </row>
    <row r="1133" spans="1:46" s="44" customFormat="1" ht="18" customHeight="1">
      <c r="A1133" s="1">
        <v>2</v>
      </c>
      <c r="B1133" s="337" t="str">
        <f t="shared" ref="B1133:B1134" si="832">B1132</f>
        <v>区東部</v>
      </c>
      <c r="C1133" s="437" t="str">
        <f t="shared" ref="C1133:C1134" si="833">C1132</f>
        <v>江東区</v>
      </c>
      <c r="D1133" s="297"/>
      <c r="E1133" s="573"/>
      <c r="F1133" s="361" t="s">
        <v>358</v>
      </c>
      <c r="G1133" s="690"/>
      <c r="H1133" s="109"/>
      <c r="I1133" s="82"/>
      <c r="J1133" s="82"/>
      <c r="K1133" s="82"/>
      <c r="L1133" s="82" t="s">
        <v>629</v>
      </c>
      <c r="M1133" s="82" t="s">
        <v>629</v>
      </c>
      <c r="N1133" s="82" t="s">
        <v>630</v>
      </c>
      <c r="O1133" s="82"/>
      <c r="P1133" s="82"/>
      <c r="Q1133" s="82"/>
      <c r="R1133" s="82"/>
      <c r="S1133" s="82" t="s">
        <v>652</v>
      </c>
      <c r="T1133" s="82"/>
      <c r="U1133" s="82" t="s">
        <v>629</v>
      </c>
      <c r="V1133" s="102"/>
      <c r="W1133" s="146">
        <f>SUM(X1133:AB1133)</f>
        <v>90</v>
      </c>
      <c r="X1133" s="145">
        <v>90</v>
      </c>
      <c r="Y1133" s="145"/>
      <c r="Z1133" s="69"/>
      <c r="AA1133" s="69"/>
      <c r="AB1133" s="207"/>
      <c r="AC1133" s="324">
        <f t="shared" si="812"/>
        <v>90</v>
      </c>
      <c r="AD1133" s="519"/>
      <c r="AE1133" s="519">
        <v>60</v>
      </c>
      <c r="AF1133" s="519">
        <v>30</v>
      </c>
      <c r="AG1133" s="519"/>
      <c r="AH1133" s="519"/>
      <c r="AI1133" s="519"/>
      <c r="AJ1133" s="601"/>
      <c r="AK1133" s="160">
        <f t="shared" si="813"/>
        <v>0</v>
      </c>
      <c r="AL1133" s="79" t="s">
        <v>3</v>
      </c>
      <c r="AM1133" s="158" t="s">
        <v>3</v>
      </c>
      <c r="AN1133" s="718"/>
      <c r="AO1133" s="643"/>
      <c r="AP1133" s="663"/>
      <c r="AQ1133" s="683"/>
      <c r="AT1133" s="1"/>
    </row>
    <row r="1134" spans="1:46" s="44" customFormat="1" ht="18.600000000000001" customHeight="1" thickBot="1">
      <c r="A1134" s="1">
        <v>3</v>
      </c>
      <c r="B1134" s="337" t="str">
        <f t="shared" si="832"/>
        <v>区東部</v>
      </c>
      <c r="C1134" s="437" t="str">
        <f t="shared" si="833"/>
        <v>江東区</v>
      </c>
      <c r="D1134" s="305"/>
      <c r="E1134" s="632"/>
      <c r="F1134" s="337" t="s">
        <v>358</v>
      </c>
      <c r="G1134" s="689"/>
      <c r="H1134" s="121"/>
      <c r="I1134" s="71"/>
      <c r="J1134" s="71"/>
      <c r="K1134" s="71"/>
      <c r="L1134" s="82" t="s">
        <v>629</v>
      </c>
      <c r="M1134" s="82" t="s">
        <v>629</v>
      </c>
      <c r="N1134" s="82" t="s">
        <v>630</v>
      </c>
      <c r="O1134" s="82"/>
      <c r="P1134" s="82"/>
      <c r="Q1134" s="82"/>
      <c r="R1134" s="82"/>
      <c r="S1134" s="82" t="s">
        <v>652</v>
      </c>
      <c r="T1134" s="82"/>
      <c r="U1134" s="82" t="s">
        <v>629</v>
      </c>
      <c r="V1134" s="123"/>
      <c r="W1134" s="208"/>
      <c r="X1134" s="75"/>
      <c r="Y1134" s="75"/>
      <c r="Z1134" s="76"/>
      <c r="AA1134" s="76"/>
      <c r="AB1134" s="209"/>
      <c r="AC1134" s="325">
        <f t="shared" si="812"/>
        <v>90</v>
      </c>
      <c r="AD1134" s="520"/>
      <c r="AE1134" s="520">
        <v>60</v>
      </c>
      <c r="AF1134" s="520">
        <v>30</v>
      </c>
      <c r="AG1134" s="520" t="s">
        <v>3</v>
      </c>
      <c r="AH1134" s="520" t="s">
        <v>3</v>
      </c>
      <c r="AI1134" s="520" t="s">
        <v>3</v>
      </c>
      <c r="AJ1134" s="520" t="s">
        <v>3</v>
      </c>
      <c r="AK1134" s="161">
        <f t="shared" si="813"/>
        <v>0</v>
      </c>
      <c r="AL1134" s="81"/>
      <c r="AM1134" s="187"/>
      <c r="AN1134" s="719"/>
      <c r="AO1134" s="643"/>
      <c r="AP1134" s="663"/>
      <c r="AQ1134" s="683"/>
      <c r="AT1134" s="1"/>
    </row>
    <row r="1135" spans="1:46" s="44" customFormat="1" ht="18" customHeight="1">
      <c r="A1135" s="1">
        <v>1</v>
      </c>
      <c r="B1135" s="309" t="s">
        <v>337</v>
      </c>
      <c r="C1135" s="310" t="s">
        <v>352</v>
      </c>
      <c r="D1135" s="567"/>
      <c r="E1135" s="567" t="s">
        <v>950</v>
      </c>
      <c r="F1135" s="445" t="s">
        <v>359</v>
      </c>
      <c r="G1135" s="691">
        <v>11301572</v>
      </c>
      <c r="H1135" s="221"/>
      <c r="I1135" s="73"/>
      <c r="J1135" s="73"/>
      <c r="K1135" s="73"/>
      <c r="L1135" s="73"/>
      <c r="M1135" s="73"/>
      <c r="N1135" s="73"/>
      <c r="O1135" s="73"/>
      <c r="P1135" s="73"/>
      <c r="Q1135" s="73"/>
      <c r="R1135" s="73"/>
      <c r="S1135" s="73"/>
      <c r="T1135" s="73"/>
      <c r="U1135" s="73"/>
      <c r="V1135" s="222"/>
      <c r="W1135" s="193"/>
      <c r="X1135" s="74"/>
      <c r="Y1135" s="74"/>
      <c r="Z1135" s="74"/>
      <c r="AA1135" s="74"/>
      <c r="AB1135" s="194"/>
      <c r="AC1135" s="323">
        <f t="shared" si="812"/>
        <v>60</v>
      </c>
      <c r="AD1135" s="64"/>
      <c r="AE1135" s="64"/>
      <c r="AF1135" s="64"/>
      <c r="AG1135" s="64">
        <v>60</v>
      </c>
      <c r="AH1135" s="64"/>
      <c r="AI1135" s="80"/>
      <c r="AJ1135" s="80"/>
      <c r="AK1135" s="166">
        <f t="shared" si="813"/>
        <v>0</v>
      </c>
      <c r="AL1135" s="80"/>
      <c r="AM1135" s="186"/>
      <c r="AN1135" s="725"/>
      <c r="AO1135" s="15"/>
      <c r="AP1135" s="25"/>
      <c r="AQ1135" s="683"/>
      <c r="AT1135" s="1"/>
    </row>
    <row r="1136" spans="1:46" s="44" customFormat="1" ht="18.600000000000001" customHeight="1">
      <c r="A1136" s="1">
        <v>2</v>
      </c>
      <c r="B1136" s="337" t="str">
        <f t="shared" ref="B1136:B1137" si="834">B1135</f>
        <v>区東部</v>
      </c>
      <c r="C1136" s="437" t="str">
        <f t="shared" ref="C1136:C1137" si="835">C1135</f>
        <v>江東区</v>
      </c>
      <c r="D1136" s="297"/>
      <c r="E1136" s="573"/>
      <c r="F1136" s="361" t="s">
        <v>359</v>
      </c>
      <c r="G1136" s="690"/>
      <c r="H1136" s="109"/>
      <c r="I1136" s="82"/>
      <c r="J1136" s="82"/>
      <c r="K1136" s="82"/>
      <c r="L1136" s="82"/>
      <c r="M1136" s="82"/>
      <c r="N1136" s="82"/>
      <c r="O1136" s="82"/>
      <c r="P1136" s="82"/>
      <c r="Q1136" s="82"/>
      <c r="R1136" s="82"/>
      <c r="S1136" s="82"/>
      <c r="T1136" s="82"/>
      <c r="U1136" s="82" t="s">
        <v>629</v>
      </c>
      <c r="V1136" s="102"/>
      <c r="W1136" s="146">
        <f>SUM(X1136:AB1136)</f>
        <v>60</v>
      </c>
      <c r="X1136" s="145"/>
      <c r="Y1136" s="145">
        <v>60</v>
      </c>
      <c r="Z1136" s="69"/>
      <c r="AA1136" s="69"/>
      <c r="AB1136" s="207"/>
      <c r="AC1136" s="324">
        <f t="shared" si="812"/>
        <v>60</v>
      </c>
      <c r="AD1136" s="519"/>
      <c r="AE1136" s="519"/>
      <c r="AF1136" s="519"/>
      <c r="AG1136" s="519">
        <v>60</v>
      </c>
      <c r="AH1136" s="519"/>
      <c r="AI1136" s="519"/>
      <c r="AJ1136" s="601"/>
      <c r="AK1136" s="160">
        <f t="shared" si="813"/>
        <v>0</v>
      </c>
      <c r="AL1136" s="79" t="s">
        <v>3</v>
      </c>
      <c r="AM1136" s="158" t="s">
        <v>3</v>
      </c>
      <c r="AN1136" s="718"/>
      <c r="AO1136" s="643"/>
      <c r="AP1136" s="663"/>
      <c r="AQ1136" s="683"/>
      <c r="AT1136" s="1"/>
    </row>
    <row r="1137" spans="1:46" s="44" customFormat="1" ht="18" customHeight="1" thickBot="1">
      <c r="A1137" s="1">
        <v>3</v>
      </c>
      <c r="B1137" s="337" t="str">
        <f t="shared" si="834"/>
        <v>区東部</v>
      </c>
      <c r="C1137" s="437" t="str">
        <f t="shared" si="835"/>
        <v>江東区</v>
      </c>
      <c r="D1137" s="305"/>
      <c r="E1137" s="632"/>
      <c r="F1137" s="337" t="s">
        <v>359</v>
      </c>
      <c r="G1137" s="689"/>
      <c r="H1137" s="121"/>
      <c r="I1137" s="71"/>
      <c r="J1137" s="71"/>
      <c r="K1137" s="71"/>
      <c r="L1137" s="71"/>
      <c r="M1137" s="71"/>
      <c r="N1137" s="71"/>
      <c r="O1137" s="71"/>
      <c r="P1137" s="71"/>
      <c r="Q1137" s="71"/>
      <c r="R1137" s="71"/>
      <c r="S1137" s="71"/>
      <c r="T1137" s="71"/>
      <c r="U1137" s="82" t="s">
        <v>629</v>
      </c>
      <c r="V1137" s="123"/>
      <c r="W1137" s="208"/>
      <c r="X1137" s="75"/>
      <c r="Y1137" s="75"/>
      <c r="Z1137" s="76"/>
      <c r="AA1137" s="76"/>
      <c r="AB1137" s="209"/>
      <c r="AC1137" s="325">
        <f t="shared" si="812"/>
        <v>60</v>
      </c>
      <c r="AD1137" s="520"/>
      <c r="AE1137" s="520" t="s">
        <v>3</v>
      </c>
      <c r="AF1137" s="520" t="s">
        <v>3</v>
      </c>
      <c r="AG1137" s="520">
        <v>60</v>
      </c>
      <c r="AH1137" s="520" t="s">
        <v>3</v>
      </c>
      <c r="AI1137" s="520" t="s">
        <v>3</v>
      </c>
      <c r="AJ1137" s="520" t="s">
        <v>3</v>
      </c>
      <c r="AK1137" s="161">
        <f t="shared" si="813"/>
        <v>0</v>
      </c>
      <c r="AL1137" s="81"/>
      <c r="AM1137" s="187"/>
      <c r="AN1137" s="719"/>
      <c r="AO1137" s="643"/>
      <c r="AP1137" s="663"/>
      <c r="AQ1137" s="683"/>
      <c r="AT1137" s="1"/>
    </row>
    <row r="1138" spans="1:46" s="44" customFormat="1" ht="18.600000000000001" customHeight="1">
      <c r="A1138" s="1">
        <v>1</v>
      </c>
      <c r="B1138" s="309" t="s">
        <v>337</v>
      </c>
      <c r="C1138" s="310" t="s">
        <v>352</v>
      </c>
      <c r="D1138" s="567" t="s">
        <v>687</v>
      </c>
      <c r="E1138" s="567" t="s">
        <v>975</v>
      </c>
      <c r="F1138" s="445" t="s">
        <v>360</v>
      </c>
      <c r="G1138" s="691">
        <v>11301573</v>
      </c>
      <c r="H1138" s="221"/>
      <c r="I1138" s="73"/>
      <c r="J1138" s="73"/>
      <c r="K1138" s="73"/>
      <c r="L1138" s="73"/>
      <c r="M1138" s="73"/>
      <c r="N1138" s="73"/>
      <c r="O1138" s="73"/>
      <c r="P1138" s="73"/>
      <c r="Q1138" s="73"/>
      <c r="R1138" s="73"/>
      <c r="S1138" s="73"/>
      <c r="T1138" s="73"/>
      <c r="U1138" s="73"/>
      <c r="V1138" s="222"/>
      <c r="W1138" s="193"/>
      <c r="X1138" s="74"/>
      <c r="Y1138" s="74"/>
      <c r="Z1138" s="74"/>
      <c r="AA1138" s="74"/>
      <c r="AB1138" s="194"/>
      <c r="AC1138" s="323">
        <f t="shared" si="812"/>
        <v>124</v>
      </c>
      <c r="AD1138" s="64"/>
      <c r="AE1138" s="64">
        <v>124</v>
      </c>
      <c r="AF1138" s="64"/>
      <c r="AG1138" s="64"/>
      <c r="AH1138" s="64"/>
      <c r="AI1138" s="80"/>
      <c r="AJ1138" s="80"/>
      <c r="AK1138" s="166">
        <f t="shared" si="813"/>
        <v>0</v>
      </c>
      <c r="AL1138" s="80"/>
      <c r="AM1138" s="186"/>
      <c r="AN1138" s="725"/>
      <c r="AO1138" s="15"/>
      <c r="AP1138" s="25"/>
      <c r="AQ1138" s="683">
        <v>2</v>
      </c>
      <c r="AT1138" s="1"/>
    </row>
    <row r="1139" spans="1:46" s="44" customFormat="1" ht="18" customHeight="1">
      <c r="A1139" s="1">
        <v>2</v>
      </c>
      <c r="B1139" s="337" t="str">
        <f t="shared" ref="B1139:B1140" si="836">B1138</f>
        <v>区東部</v>
      </c>
      <c r="C1139" s="437" t="str">
        <f t="shared" ref="C1139:C1140" si="837">C1138</f>
        <v>江東区</v>
      </c>
      <c r="D1139" s="297"/>
      <c r="E1139" s="573"/>
      <c r="F1139" s="361" t="s">
        <v>360</v>
      </c>
      <c r="G1139" s="690"/>
      <c r="H1139" s="109" t="s">
        <v>628</v>
      </c>
      <c r="I1139" s="82"/>
      <c r="J1139" s="82"/>
      <c r="K1139" s="82"/>
      <c r="L1139" s="82" t="s">
        <v>629</v>
      </c>
      <c r="M1139" s="82" t="s">
        <v>629</v>
      </c>
      <c r="N1139" s="82" t="s">
        <v>630</v>
      </c>
      <c r="O1139" s="82"/>
      <c r="P1139" s="82"/>
      <c r="Q1139" s="82"/>
      <c r="R1139" s="82"/>
      <c r="S1139" s="82"/>
      <c r="T1139" s="82"/>
      <c r="U1139" s="82" t="s">
        <v>629</v>
      </c>
      <c r="V1139" s="102"/>
      <c r="W1139" s="146">
        <f>SUM(X1139:AB1139)</f>
        <v>117</v>
      </c>
      <c r="X1139" s="145">
        <v>117</v>
      </c>
      <c r="Y1139" s="145"/>
      <c r="Z1139" s="69"/>
      <c r="AA1139" s="69"/>
      <c r="AB1139" s="207"/>
      <c r="AC1139" s="324">
        <f t="shared" si="812"/>
        <v>117</v>
      </c>
      <c r="AD1139" s="519"/>
      <c r="AE1139" s="519">
        <v>117</v>
      </c>
      <c r="AF1139" s="519"/>
      <c r="AG1139" s="519"/>
      <c r="AH1139" s="519"/>
      <c r="AI1139" s="519"/>
      <c r="AJ1139" s="601"/>
      <c r="AK1139" s="160">
        <f t="shared" si="813"/>
        <v>117</v>
      </c>
      <c r="AL1139" s="79">
        <v>50</v>
      </c>
      <c r="AM1139" s="158">
        <v>67</v>
      </c>
      <c r="AN1139" s="718"/>
      <c r="AO1139" s="643"/>
      <c r="AP1139" s="663"/>
      <c r="AQ1139" s="683"/>
      <c r="AT1139" s="1"/>
    </row>
    <row r="1140" spans="1:46" s="44" customFormat="1" ht="18.600000000000001" customHeight="1" thickBot="1">
      <c r="A1140" s="1">
        <v>3</v>
      </c>
      <c r="B1140" s="337" t="str">
        <f t="shared" si="836"/>
        <v>区東部</v>
      </c>
      <c r="C1140" s="437" t="str">
        <f t="shared" si="837"/>
        <v>江東区</v>
      </c>
      <c r="D1140" s="305"/>
      <c r="E1140" s="632"/>
      <c r="F1140" s="337" t="s">
        <v>360</v>
      </c>
      <c r="G1140" s="689"/>
      <c r="H1140" s="109" t="s">
        <v>628</v>
      </c>
      <c r="I1140" s="82"/>
      <c r="J1140" s="82"/>
      <c r="K1140" s="82"/>
      <c r="L1140" s="82" t="s">
        <v>629</v>
      </c>
      <c r="M1140" s="82" t="s">
        <v>629</v>
      </c>
      <c r="N1140" s="82" t="s">
        <v>630</v>
      </c>
      <c r="O1140" s="82"/>
      <c r="P1140" s="82"/>
      <c r="Q1140" s="82"/>
      <c r="R1140" s="82"/>
      <c r="S1140" s="82"/>
      <c r="T1140" s="82"/>
      <c r="U1140" s="82" t="s">
        <v>629</v>
      </c>
      <c r="V1140" s="123"/>
      <c r="W1140" s="208"/>
      <c r="X1140" s="75"/>
      <c r="Y1140" s="75"/>
      <c r="Z1140" s="76"/>
      <c r="AA1140" s="76"/>
      <c r="AB1140" s="209"/>
      <c r="AC1140" s="325">
        <f t="shared" si="812"/>
        <v>117</v>
      </c>
      <c r="AD1140" s="520"/>
      <c r="AE1140" s="520">
        <v>43</v>
      </c>
      <c r="AF1140" s="520">
        <v>74</v>
      </c>
      <c r="AG1140" s="520"/>
      <c r="AH1140" s="520" t="s">
        <v>3</v>
      </c>
      <c r="AI1140" s="520" t="s">
        <v>3</v>
      </c>
      <c r="AJ1140" s="520" t="s">
        <v>3</v>
      </c>
      <c r="AK1140" s="161">
        <f t="shared" si="813"/>
        <v>0</v>
      </c>
      <c r="AL1140" s="81"/>
      <c r="AM1140" s="187"/>
      <c r="AN1140" s="719"/>
      <c r="AO1140" s="643"/>
      <c r="AP1140" s="663"/>
      <c r="AQ1140" s="683"/>
      <c r="AT1140" s="1"/>
    </row>
    <row r="1141" spans="1:46" s="44" customFormat="1" ht="18" customHeight="1">
      <c r="A1141" s="1">
        <v>1</v>
      </c>
      <c r="B1141" s="309" t="s">
        <v>337</v>
      </c>
      <c r="C1141" s="310" t="s">
        <v>352</v>
      </c>
      <c r="D1141" s="567" t="s">
        <v>687</v>
      </c>
      <c r="E1141" s="567" t="s">
        <v>991</v>
      </c>
      <c r="F1141" s="445" t="s">
        <v>361</v>
      </c>
      <c r="G1141" s="691">
        <v>11301574</v>
      </c>
      <c r="H1141" s="221"/>
      <c r="I1141" s="73"/>
      <c r="J1141" s="73"/>
      <c r="K1141" s="73"/>
      <c r="L1141" s="73"/>
      <c r="M1141" s="73"/>
      <c r="N1141" s="73"/>
      <c r="O1141" s="73"/>
      <c r="P1141" s="73"/>
      <c r="Q1141" s="73"/>
      <c r="R1141" s="73"/>
      <c r="S1141" s="73"/>
      <c r="T1141" s="73"/>
      <c r="U1141" s="73"/>
      <c r="V1141" s="222"/>
      <c r="W1141" s="193"/>
      <c r="X1141" s="74"/>
      <c r="Y1141" s="74"/>
      <c r="Z1141" s="74"/>
      <c r="AA1141" s="74"/>
      <c r="AB1141" s="194"/>
      <c r="AC1141" s="323">
        <f t="shared" si="812"/>
        <v>303</v>
      </c>
      <c r="AD1141" s="64">
        <v>303</v>
      </c>
      <c r="AE1141" s="64"/>
      <c r="AF1141" s="64"/>
      <c r="AG1141" s="64"/>
      <c r="AH1141" s="64"/>
      <c r="AI1141" s="80"/>
      <c r="AJ1141" s="80"/>
      <c r="AK1141" s="166">
        <f t="shared" si="813"/>
        <v>0</v>
      </c>
      <c r="AL1141" s="80"/>
      <c r="AM1141" s="186"/>
      <c r="AN1141" s="725"/>
      <c r="AO1141" s="15"/>
      <c r="AP1141" s="25"/>
      <c r="AQ1141" s="683"/>
      <c r="AT1141" s="1"/>
    </row>
    <row r="1142" spans="1:46" s="44" customFormat="1" ht="18.600000000000001" customHeight="1">
      <c r="A1142" s="1">
        <v>2</v>
      </c>
      <c r="B1142" s="337" t="str">
        <f t="shared" ref="B1142:B1143" si="838">B1141</f>
        <v>区東部</v>
      </c>
      <c r="C1142" s="437" t="str">
        <f t="shared" ref="C1142:C1143" si="839">C1141</f>
        <v>江東区</v>
      </c>
      <c r="D1142" s="297"/>
      <c r="E1142" s="573"/>
      <c r="F1142" s="361" t="s">
        <v>361</v>
      </c>
      <c r="G1142" s="690"/>
      <c r="H1142" s="109" t="s">
        <v>628</v>
      </c>
      <c r="I1142" s="82"/>
      <c r="J1142" s="82" t="s">
        <v>629</v>
      </c>
      <c r="K1142" s="82"/>
      <c r="L1142" s="82" t="s">
        <v>629</v>
      </c>
      <c r="M1142" s="82" t="s">
        <v>629</v>
      </c>
      <c r="N1142" s="82" t="s">
        <v>826</v>
      </c>
      <c r="O1142" s="82"/>
      <c r="P1142" s="82" t="s">
        <v>636</v>
      </c>
      <c r="Q1142" s="82" t="s">
        <v>638</v>
      </c>
      <c r="R1142" s="82"/>
      <c r="S1142" s="82" t="s">
        <v>652</v>
      </c>
      <c r="T1142" s="82" t="s">
        <v>629</v>
      </c>
      <c r="U1142" s="82"/>
      <c r="V1142" s="102"/>
      <c r="W1142" s="146">
        <f>SUM(X1142:AB1142)</f>
        <v>400</v>
      </c>
      <c r="X1142" s="145">
        <v>400</v>
      </c>
      <c r="Y1142" s="145"/>
      <c r="Z1142" s="69"/>
      <c r="AA1142" s="69"/>
      <c r="AB1142" s="207"/>
      <c r="AC1142" s="324">
        <f t="shared" si="812"/>
        <v>400</v>
      </c>
      <c r="AD1142" s="519">
        <v>400</v>
      </c>
      <c r="AE1142" s="519"/>
      <c r="AF1142" s="519"/>
      <c r="AG1142" s="519"/>
      <c r="AH1142" s="519"/>
      <c r="AI1142" s="519"/>
      <c r="AJ1142" s="601"/>
      <c r="AK1142" s="160">
        <f t="shared" si="813"/>
        <v>28</v>
      </c>
      <c r="AL1142" s="79">
        <v>18</v>
      </c>
      <c r="AM1142" s="158">
        <v>10</v>
      </c>
      <c r="AN1142" s="718"/>
      <c r="AO1142" s="643"/>
      <c r="AP1142" s="663"/>
      <c r="AQ1142" s="683"/>
      <c r="AT1142" s="1"/>
    </row>
    <row r="1143" spans="1:46" s="44" customFormat="1" ht="18" customHeight="1" thickBot="1">
      <c r="A1143" s="1">
        <v>3</v>
      </c>
      <c r="B1143" s="337" t="str">
        <f t="shared" si="838"/>
        <v>区東部</v>
      </c>
      <c r="C1143" s="437" t="str">
        <f t="shared" si="839"/>
        <v>江東区</v>
      </c>
      <c r="D1143" s="305"/>
      <c r="E1143" s="632"/>
      <c r="F1143" s="337" t="s">
        <v>361</v>
      </c>
      <c r="G1143" s="689"/>
      <c r="H1143" s="109" t="s">
        <v>628</v>
      </c>
      <c r="I1143" s="82"/>
      <c r="J1143" s="82" t="s">
        <v>629</v>
      </c>
      <c r="K1143" s="82"/>
      <c r="L1143" s="82" t="s">
        <v>629</v>
      </c>
      <c r="M1143" s="82" t="s">
        <v>629</v>
      </c>
      <c r="N1143" s="82" t="s">
        <v>826</v>
      </c>
      <c r="O1143" s="82"/>
      <c r="P1143" s="82" t="s">
        <v>636</v>
      </c>
      <c r="Q1143" s="82" t="s">
        <v>638</v>
      </c>
      <c r="R1143" s="82"/>
      <c r="S1143" s="82" t="s">
        <v>652</v>
      </c>
      <c r="T1143" s="82" t="s">
        <v>629</v>
      </c>
      <c r="U1143" s="71"/>
      <c r="V1143" s="123"/>
      <c r="W1143" s="208"/>
      <c r="X1143" s="75"/>
      <c r="Y1143" s="75"/>
      <c r="Z1143" s="76"/>
      <c r="AA1143" s="76"/>
      <c r="AB1143" s="209"/>
      <c r="AC1143" s="325">
        <f t="shared" si="812"/>
        <v>400</v>
      </c>
      <c r="AD1143" s="520">
        <v>400</v>
      </c>
      <c r="AE1143" s="520" t="s">
        <v>3</v>
      </c>
      <c r="AF1143" s="520" t="s">
        <v>3</v>
      </c>
      <c r="AG1143" s="520" t="s">
        <v>3</v>
      </c>
      <c r="AH1143" s="520" t="s">
        <v>3</v>
      </c>
      <c r="AI1143" s="520" t="s">
        <v>3</v>
      </c>
      <c r="AJ1143" s="520" t="s">
        <v>3</v>
      </c>
      <c r="AK1143" s="161">
        <f t="shared" si="813"/>
        <v>0</v>
      </c>
      <c r="AL1143" s="81"/>
      <c r="AM1143" s="187"/>
      <c r="AN1143" s="719"/>
      <c r="AO1143" s="643"/>
      <c r="AP1143" s="663"/>
      <c r="AQ1143" s="683"/>
      <c r="AT1143" s="1"/>
    </row>
    <row r="1144" spans="1:46" s="44" customFormat="1" ht="18.600000000000001" customHeight="1">
      <c r="A1144" s="1">
        <v>1</v>
      </c>
      <c r="B1144" s="309" t="s">
        <v>337</v>
      </c>
      <c r="C1144" s="310" t="s">
        <v>352</v>
      </c>
      <c r="D1144" s="567"/>
      <c r="E1144" s="567" t="s">
        <v>950</v>
      </c>
      <c r="F1144" s="445" t="s">
        <v>362</v>
      </c>
      <c r="G1144" s="691" t="s">
        <v>1120</v>
      </c>
      <c r="H1144" s="221"/>
      <c r="I1144" s="73"/>
      <c r="J1144" s="73"/>
      <c r="K1144" s="73"/>
      <c r="L1144" s="73"/>
      <c r="M1144" s="73"/>
      <c r="N1144" s="73"/>
      <c r="O1144" s="73"/>
      <c r="P1144" s="73"/>
      <c r="Q1144" s="73"/>
      <c r="R1144" s="73"/>
      <c r="S1144" s="73"/>
      <c r="T1144" s="73"/>
      <c r="U1144" s="73"/>
      <c r="V1144" s="222"/>
      <c r="W1144" s="193"/>
      <c r="X1144" s="74"/>
      <c r="Y1144" s="74"/>
      <c r="Z1144" s="74"/>
      <c r="AA1144" s="74"/>
      <c r="AB1144" s="194"/>
      <c r="AC1144" s="323">
        <f t="shared" si="812"/>
        <v>72</v>
      </c>
      <c r="AD1144" s="606"/>
      <c r="AE1144" s="606"/>
      <c r="AF1144" s="606"/>
      <c r="AG1144" s="606">
        <v>72</v>
      </c>
      <c r="AH1144" s="606"/>
      <c r="AI1144" s="607"/>
      <c r="AJ1144" s="607"/>
      <c r="AK1144" s="166">
        <f t="shared" si="813"/>
        <v>0</v>
      </c>
      <c r="AL1144" s="80"/>
      <c r="AM1144" s="186"/>
      <c r="AN1144" s="725"/>
      <c r="AO1144" s="15"/>
      <c r="AP1144" s="25"/>
      <c r="AQ1144" s="683">
        <v>1</v>
      </c>
      <c r="AT1144" s="1"/>
    </row>
    <row r="1145" spans="1:46" s="44" customFormat="1" ht="18" customHeight="1">
      <c r="A1145" s="1">
        <v>2</v>
      </c>
      <c r="B1145" s="337" t="str">
        <f t="shared" ref="B1145:B1146" si="840">B1144</f>
        <v>区東部</v>
      </c>
      <c r="C1145" s="437" t="str">
        <f t="shared" ref="C1145:C1146" si="841">C1144</f>
        <v>江東区</v>
      </c>
      <c r="D1145" s="297"/>
      <c r="E1145" s="573"/>
      <c r="F1145" s="361" t="s">
        <v>362</v>
      </c>
      <c r="G1145" s="690"/>
      <c r="H1145" s="109"/>
      <c r="I1145" s="82"/>
      <c r="J1145" s="82"/>
      <c r="K1145" s="82"/>
      <c r="L1145" s="82"/>
      <c r="M1145" s="82"/>
      <c r="N1145" s="82"/>
      <c r="O1145" s="82"/>
      <c r="P1145" s="82"/>
      <c r="Q1145" s="82"/>
      <c r="R1145" s="82"/>
      <c r="S1145" s="82"/>
      <c r="T1145" s="82"/>
      <c r="U1145" s="82" t="s">
        <v>629</v>
      </c>
      <c r="V1145" s="102"/>
      <c r="W1145" s="146">
        <f>SUM(X1145:AB1145)</f>
        <v>72</v>
      </c>
      <c r="X1145" s="145">
        <v>72</v>
      </c>
      <c r="Y1145" s="145"/>
      <c r="Z1145" s="69"/>
      <c r="AA1145" s="69"/>
      <c r="AB1145" s="207"/>
      <c r="AC1145" s="324">
        <f t="shared" si="812"/>
        <v>72</v>
      </c>
      <c r="AD1145" s="519"/>
      <c r="AE1145" s="519"/>
      <c r="AF1145" s="519"/>
      <c r="AG1145" s="519">
        <v>72</v>
      </c>
      <c r="AH1145" s="519"/>
      <c r="AI1145" s="519"/>
      <c r="AJ1145" s="601"/>
      <c r="AK1145" s="160">
        <f t="shared" si="813"/>
        <v>0</v>
      </c>
      <c r="AL1145" s="79" t="s">
        <v>3</v>
      </c>
      <c r="AM1145" s="158" t="s">
        <v>3</v>
      </c>
      <c r="AN1145" s="718"/>
      <c r="AO1145" s="643"/>
      <c r="AP1145" s="663"/>
      <c r="AQ1145" s="683"/>
      <c r="AT1145" s="1"/>
    </row>
    <row r="1146" spans="1:46" s="44" customFormat="1" ht="18.600000000000001" customHeight="1" thickBot="1">
      <c r="A1146" s="1">
        <v>3</v>
      </c>
      <c r="B1146" s="337" t="str">
        <f t="shared" si="840"/>
        <v>区東部</v>
      </c>
      <c r="C1146" s="437" t="str">
        <f t="shared" si="841"/>
        <v>江東区</v>
      </c>
      <c r="D1146" s="305"/>
      <c r="E1146" s="632"/>
      <c r="F1146" s="337" t="s">
        <v>362</v>
      </c>
      <c r="G1146" s="689"/>
      <c r="H1146" s="121"/>
      <c r="I1146" s="71"/>
      <c r="J1146" s="71"/>
      <c r="K1146" s="71"/>
      <c r="L1146" s="71"/>
      <c r="M1146" s="71"/>
      <c r="N1146" s="71"/>
      <c r="O1146" s="71"/>
      <c r="P1146" s="71"/>
      <c r="Q1146" s="71"/>
      <c r="R1146" s="71"/>
      <c r="S1146" s="71"/>
      <c r="T1146" s="71"/>
      <c r="U1146" s="82" t="s">
        <v>629</v>
      </c>
      <c r="V1146" s="123"/>
      <c r="W1146" s="208"/>
      <c r="X1146" s="75"/>
      <c r="Y1146" s="75"/>
      <c r="Z1146" s="76"/>
      <c r="AA1146" s="76"/>
      <c r="AB1146" s="209"/>
      <c r="AC1146" s="325">
        <f t="shared" si="812"/>
        <v>72</v>
      </c>
      <c r="AD1146" s="520"/>
      <c r="AE1146" s="520" t="s">
        <v>3</v>
      </c>
      <c r="AF1146" s="520" t="s">
        <v>3</v>
      </c>
      <c r="AG1146" s="520">
        <v>72</v>
      </c>
      <c r="AH1146" s="520" t="s">
        <v>3</v>
      </c>
      <c r="AI1146" s="520" t="s">
        <v>3</v>
      </c>
      <c r="AJ1146" s="520" t="s">
        <v>3</v>
      </c>
      <c r="AK1146" s="161">
        <f t="shared" si="813"/>
        <v>0</v>
      </c>
      <c r="AL1146" s="81"/>
      <c r="AM1146" s="187"/>
      <c r="AN1146" s="719"/>
      <c r="AO1146" s="643"/>
      <c r="AP1146" s="663"/>
      <c r="AQ1146" s="683"/>
      <c r="AT1146" s="1"/>
    </row>
    <row r="1147" spans="1:46" s="44" customFormat="1" ht="18" customHeight="1">
      <c r="A1147" s="1">
        <v>1</v>
      </c>
      <c r="B1147" s="309" t="s">
        <v>337</v>
      </c>
      <c r="C1147" s="310" t="s">
        <v>352</v>
      </c>
      <c r="D1147" s="567"/>
      <c r="E1147" s="567" t="s">
        <v>951</v>
      </c>
      <c r="F1147" s="445" t="s">
        <v>363</v>
      </c>
      <c r="G1147" s="691">
        <v>11301576</v>
      </c>
      <c r="H1147" s="221"/>
      <c r="I1147" s="73"/>
      <c r="J1147" s="73"/>
      <c r="K1147" s="73"/>
      <c r="L1147" s="73"/>
      <c r="M1147" s="73"/>
      <c r="N1147" s="73"/>
      <c r="O1147" s="73"/>
      <c r="P1147" s="73"/>
      <c r="Q1147" s="73"/>
      <c r="R1147" s="73"/>
      <c r="S1147" s="73"/>
      <c r="T1147" s="73"/>
      <c r="U1147" s="73"/>
      <c r="V1147" s="222"/>
      <c r="W1147" s="193"/>
      <c r="X1147" s="74"/>
      <c r="Y1147" s="74"/>
      <c r="Z1147" s="74"/>
      <c r="AA1147" s="74"/>
      <c r="AB1147" s="194"/>
      <c r="AC1147" s="323">
        <f t="shared" si="812"/>
        <v>103</v>
      </c>
      <c r="AD1147" s="606"/>
      <c r="AE1147" s="606"/>
      <c r="AF1147" s="606">
        <v>103</v>
      </c>
      <c r="AG1147" s="606"/>
      <c r="AH1147" s="606"/>
      <c r="AI1147" s="607"/>
      <c r="AJ1147" s="607"/>
      <c r="AK1147" s="166">
        <f t="shared" si="813"/>
        <v>0</v>
      </c>
      <c r="AL1147" s="80"/>
      <c r="AM1147" s="186"/>
      <c r="AN1147" s="725"/>
      <c r="AO1147" s="15"/>
      <c r="AP1147" s="25"/>
      <c r="AQ1147" s="683">
        <v>1</v>
      </c>
      <c r="AT1147" s="1"/>
    </row>
    <row r="1148" spans="1:46" s="44" customFormat="1" ht="18.600000000000001" customHeight="1">
      <c r="A1148" s="1">
        <v>2</v>
      </c>
      <c r="B1148" s="337" t="str">
        <f t="shared" ref="B1148:B1149" si="842">B1147</f>
        <v>区東部</v>
      </c>
      <c r="C1148" s="437" t="str">
        <f t="shared" ref="C1148:C1149" si="843">C1147</f>
        <v>江東区</v>
      </c>
      <c r="D1148" s="297"/>
      <c r="E1148" s="573"/>
      <c r="F1148" s="361" t="s">
        <v>363</v>
      </c>
      <c r="G1148" s="690"/>
      <c r="H1148" s="109"/>
      <c r="I1148" s="82"/>
      <c r="J1148" s="82"/>
      <c r="K1148" s="82"/>
      <c r="L1148" s="82"/>
      <c r="M1148" s="82"/>
      <c r="N1148" s="82"/>
      <c r="O1148" s="82"/>
      <c r="P1148" s="82"/>
      <c r="Q1148" s="82"/>
      <c r="R1148" s="82"/>
      <c r="S1148" s="82"/>
      <c r="T1148" s="82"/>
      <c r="U1148" s="82"/>
      <c r="V1148" s="102"/>
      <c r="W1148" s="146">
        <f>SUM(X1148:AB1148)</f>
        <v>103</v>
      </c>
      <c r="X1148" s="145"/>
      <c r="Y1148" s="145">
        <v>103</v>
      </c>
      <c r="Z1148" s="69"/>
      <c r="AA1148" s="69"/>
      <c r="AB1148" s="207"/>
      <c r="AC1148" s="324">
        <f t="shared" si="812"/>
        <v>103</v>
      </c>
      <c r="AD1148" s="519"/>
      <c r="AE1148" s="519"/>
      <c r="AF1148" s="519">
        <v>103</v>
      </c>
      <c r="AG1148" s="519"/>
      <c r="AH1148" s="519"/>
      <c r="AI1148" s="519"/>
      <c r="AJ1148" s="601"/>
      <c r="AK1148" s="160">
        <f t="shared" si="813"/>
        <v>0</v>
      </c>
      <c r="AL1148" s="79" t="s">
        <v>3</v>
      </c>
      <c r="AM1148" s="158" t="s">
        <v>3</v>
      </c>
      <c r="AN1148" s="718"/>
      <c r="AO1148" s="643"/>
      <c r="AP1148" s="663"/>
      <c r="AQ1148" s="683"/>
      <c r="AT1148" s="1"/>
    </row>
    <row r="1149" spans="1:46" s="44" customFormat="1" ht="18" customHeight="1" thickBot="1">
      <c r="A1149" s="1">
        <v>3</v>
      </c>
      <c r="B1149" s="337" t="str">
        <f t="shared" si="842"/>
        <v>区東部</v>
      </c>
      <c r="C1149" s="437" t="str">
        <f t="shared" si="843"/>
        <v>江東区</v>
      </c>
      <c r="D1149" s="305"/>
      <c r="E1149" s="632"/>
      <c r="F1149" s="337" t="s">
        <v>363</v>
      </c>
      <c r="G1149" s="689"/>
      <c r="H1149" s="121"/>
      <c r="I1149" s="71"/>
      <c r="J1149" s="71"/>
      <c r="K1149" s="71"/>
      <c r="L1149" s="71"/>
      <c r="M1149" s="71"/>
      <c r="N1149" s="71"/>
      <c r="O1149" s="71"/>
      <c r="P1149" s="71"/>
      <c r="Q1149" s="71"/>
      <c r="R1149" s="71"/>
      <c r="S1149" s="71"/>
      <c r="T1149" s="71"/>
      <c r="U1149" s="71"/>
      <c r="V1149" s="123"/>
      <c r="W1149" s="208"/>
      <c r="X1149" s="75"/>
      <c r="Y1149" s="75"/>
      <c r="Z1149" s="76"/>
      <c r="AA1149" s="76"/>
      <c r="AB1149" s="209"/>
      <c r="AC1149" s="325">
        <f t="shared" si="812"/>
        <v>103</v>
      </c>
      <c r="AD1149" s="520"/>
      <c r="AE1149" s="520" t="s">
        <v>3</v>
      </c>
      <c r="AF1149" s="520">
        <v>103</v>
      </c>
      <c r="AG1149" s="520" t="s">
        <v>3</v>
      </c>
      <c r="AH1149" s="520" t="s">
        <v>3</v>
      </c>
      <c r="AI1149" s="520" t="s">
        <v>3</v>
      </c>
      <c r="AJ1149" s="520" t="s">
        <v>3</v>
      </c>
      <c r="AK1149" s="161">
        <f t="shared" si="813"/>
        <v>0</v>
      </c>
      <c r="AL1149" s="81"/>
      <c r="AM1149" s="187"/>
      <c r="AN1149" s="719"/>
      <c r="AO1149" s="643"/>
      <c r="AP1149" s="663"/>
      <c r="AQ1149" s="683"/>
      <c r="AT1149" s="1"/>
    </row>
    <row r="1150" spans="1:46" s="44" customFormat="1" ht="18.600000000000001" customHeight="1">
      <c r="A1150" s="1">
        <v>1</v>
      </c>
      <c r="B1150" s="309" t="s">
        <v>337</v>
      </c>
      <c r="C1150" s="310" t="s">
        <v>352</v>
      </c>
      <c r="D1150" s="567"/>
      <c r="E1150" s="567" t="s">
        <v>1129</v>
      </c>
      <c r="F1150" s="733" t="s">
        <v>364</v>
      </c>
      <c r="G1150" s="691">
        <v>11301577</v>
      </c>
      <c r="H1150" s="221"/>
      <c r="I1150" s="73"/>
      <c r="J1150" s="73"/>
      <c r="K1150" s="73"/>
      <c r="L1150" s="73"/>
      <c r="M1150" s="73"/>
      <c r="N1150" s="73"/>
      <c r="O1150" s="73"/>
      <c r="P1150" s="73"/>
      <c r="Q1150" s="73"/>
      <c r="R1150" s="73"/>
      <c r="S1150" s="73"/>
      <c r="T1150" s="73"/>
      <c r="U1150" s="73"/>
      <c r="V1150" s="222"/>
      <c r="W1150" s="193"/>
      <c r="X1150" s="74"/>
      <c r="Y1150" s="74"/>
      <c r="Z1150" s="74"/>
      <c r="AA1150" s="74"/>
      <c r="AB1150" s="194"/>
      <c r="AC1150" s="323">
        <f t="shared" si="812"/>
        <v>254</v>
      </c>
      <c r="AD1150" s="606"/>
      <c r="AE1150" s="606">
        <v>85</v>
      </c>
      <c r="AF1150" s="606">
        <v>131</v>
      </c>
      <c r="AG1150" s="606">
        <v>38</v>
      </c>
      <c r="AH1150" s="606"/>
      <c r="AI1150" s="607"/>
      <c r="AJ1150" s="607"/>
      <c r="AK1150" s="166">
        <f t="shared" si="813"/>
        <v>0</v>
      </c>
      <c r="AL1150" s="80"/>
      <c r="AM1150" s="186"/>
      <c r="AN1150" s="753" t="s">
        <v>1233</v>
      </c>
      <c r="AO1150" s="15"/>
      <c r="AP1150" s="25"/>
      <c r="AQ1150" s="683">
        <v>1</v>
      </c>
      <c r="AR1150" s="44">
        <v>2</v>
      </c>
      <c r="AT1150" s="1"/>
    </row>
    <row r="1151" spans="1:46" s="44" customFormat="1" ht="18" customHeight="1">
      <c r="A1151" s="1">
        <v>2</v>
      </c>
      <c r="B1151" s="337" t="str">
        <f t="shared" ref="B1151:B1152" si="844">B1150</f>
        <v>区東部</v>
      </c>
      <c r="C1151" s="437" t="str">
        <f t="shared" ref="C1151:C1152" si="845">C1150</f>
        <v>江東区</v>
      </c>
      <c r="D1151" s="297"/>
      <c r="E1151" s="573"/>
      <c r="F1151" s="361" t="s">
        <v>364</v>
      </c>
      <c r="G1151" s="690"/>
      <c r="H1151" s="109" t="s">
        <v>628</v>
      </c>
      <c r="I1151" s="82"/>
      <c r="J1151" s="82"/>
      <c r="K1151" s="82"/>
      <c r="L1151" s="82" t="s">
        <v>629</v>
      </c>
      <c r="M1151" s="82" t="s">
        <v>629</v>
      </c>
      <c r="N1151" s="82" t="s">
        <v>630</v>
      </c>
      <c r="O1151" s="82"/>
      <c r="P1151" s="82"/>
      <c r="Q1151" s="82"/>
      <c r="R1151" s="82"/>
      <c r="S1151" s="82"/>
      <c r="T1151" s="82"/>
      <c r="U1151" s="82"/>
      <c r="V1151" s="102"/>
      <c r="W1151" s="146">
        <f>SUM(X1151:AB1151)</f>
        <v>254</v>
      </c>
      <c r="X1151" s="145">
        <v>216</v>
      </c>
      <c r="Y1151" s="145">
        <v>38</v>
      </c>
      <c r="Z1151" s="69"/>
      <c r="AA1151" s="69"/>
      <c r="AB1151" s="207"/>
      <c r="AC1151" s="324">
        <f t="shared" si="812"/>
        <v>254</v>
      </c>
      <c r="AD1151" s="519"/>
      <c r="AE1151" s="519">
        <v>85</v>
      </c>
      <c r="AF1151" s="519">
        <v>131</v>
      </c>
      <c r="AG1151" s="519">
        <v>38</v>
      </c>
      <c r="AH1151" s="519"/>
      <c r="AI1151" s="519"/>
      <c r="AJ1151" s="601"/>
      <c r="AK1151" s="160">
        <f t="shared" si="813"/>
        <v>43</v>
      </c>
      <c r="AL1151" s="737">
        <v>16</v>
      </c>
      <c r="AM1151" s="738">
        <v>27</v>
      </c>
      <c r="AN1151" s="754"/>
      <c r="AO1151" s="643"/>
      <c r="AP1151" s="663"/>
      <c r="AQ1151" s="683"/>
      <c r="AT1151" s="1"/>
    </row>
    <row r="1152" spans="1:46" s="44" customFormat="1" ht="18.600000000000001" customHeight="1" thickBot="1">
      <c r="A1152" s="1">
        <v>3</v>
      </c>
      <c r="B1152" s="337" t="str">
        <f t="shared" si="844"/>
        <v>区東部</v>
      </c>
      <c r="C1152" s="437" t="str">
        <f t="shared" si="845"/>
        <v>江東区</v>
      </c>
      <c r="D1152" s="305"/>
      <c r="E1152" s="632"/>
      <c r="F1152" s="337" t="s">
        <v>364</v>
      </c>
      <c r="G1152" s="689"/>
      <c r="H1152" s="109" t="s">
        <v>628</v>
      </c>
      <c r="I1152" s="82"/>
      <c r="J1152" s="82"/>
      <c r="K1152" s="82"/>
      <c r="L1152" s="82" t="s">
        <v>629</v>
      </c>
      <c r="M1152" s="82" t="s">
        <v>629</v>
      </c>
      <c r="N1152" s="82" t="s">
        <v>630</v>
      </c>
      <c r="O1152" s="71"/>
      <c r="P1152" s="71"/>
      <c r="Q1152" s="71"/>
      <c r="R1152" s="71"/>
      <c r="S1152" s="71"/>
      <c r="T1152" s="71"/>
      <c r="U1152" s="71"/>
      <c r="V1152" s="123"/>
      <c r="W1152" s="208"/>
      <c r="X1152" s="75"/>
      <c r="Y1152" s="75"/>
      <c r="Z1152" s="76"/>
      <c r="AA1152" s="76"/>
      <c r="AB1152" s="209"/>
      <c r="AC1152" s="325">
        <f t="shared" si="812"/>
        <v>399</v>
      </c>
      <c r="AD1152" s="520"/>
      <c r="AE1152" s="520">
        <v>114</v>
      </c>
      <c r="AF1152" s="520">
        <v>247</v>
      </c>
      <c r="AG1152" s="520">
        <v>38</v>
      </c>
      <c r="AH1152" s="520"/>
      <c r="AI1152" s="520" t="s">
        <v>3</v>
      </c>
      <c r="AJ1152" s="520" t="s">
        <v>3</v>
      </c>
      <c r="AK1152" s="161">
        <f t="shared" si="813"/>
        <v>0</v>
      </c>
      <c r="AL1152" s="81"/>
      <c r="AM1152" s="187"/>
      <c r="AN1152" s="755"/>
      <c r="AO1152" s="643"/>
      <c r="AP1152" s="663"/>
      <c r="AQ1152" s="683"/>
      <c r="AT1152" s="1"/>
    </row>
    <row r="1153" spans="1:46" s="44" customFormat="1" ht="18" customHeight="1">
      <c r="A1153" s="1">
        <v>1</v>
      </c>
      <c r="B1153" s="309" t="s">
        <v>337</v>
      </c>
      <c r="C1153" s="310" t="s">
        <v>352</v>
      </c>
      <c r="D1153" s="567" t="s">
        <v>687</v>
      </c>
      <c r="E1153" s="567" t="s">
        <v>920</v>
      </c>
      <c r="F1153" s="445" t="s">
        <v>365</v>
      </c>
      <c r="G1153" s="691">
        <v>11301578</v>
      </c>
      <c r="H1153" s="221"/>
      <c r="I1153" s="73"/>
      <c r="J1153" s="73"/>
      <c r="K1153" s="73"/>
      <c r="L1153" s="73"/>
      <c r="M1153" s="73"/>
      <c r="N1153" s="73"/>
      <c r="O1153" s="73"/>
      <c r="P1153" s="73"/>
      <c r="Q1153" s="73"/>
      <c r="R1153" s="73"/>
      <c r="S1153" s="73"/>
      <c r="T1153" s="73"/>
      <c r="U1153" s="73"/>
      <c r="V1153" s="222"/>
      <c r="W1153" s="193"/>
      <c r="X1153" s="74"/>
      <c r="Y1153" s="74"/>
      <c r="Z1153" s="74"/>
      <c r="AA1153" s="74"/>
      <c r="AB1153" s="194"/>
      <c r="AC1153" s="323">
        <f t="shared" si="812"/>
        <v>686</v>
      </c>
      <c r="AD1153" s="64">
        <v>686</v>
      </c>
      <c r="AE1153" s="64"/>
      <c r="AF1153" s="64"/>
      <c r="AG1153" s="64"/>
      <c r="AH1153" s="64"/>
      <c r="AI1153" s="80"/>
      <c r="AJ1153" s="80"/>
      <c r="AK1153" s="166">
        <f t="shared" si="813"/>
        <v>0</v>
      </c>
      <c r="AL1153" s="80"/>
      <c r="AM1153" s="186"/>
      <c r="AN1153" s="725"/>
      <c r="AO1153" s="15"/>
      <c r="AP1153" s="25"/>
      <c r="AQ1153" s="683"/>
      <c r="AT1153" s="1"/>
    </row>
    <row r="1154" spans="1:46" s="44" customFormat="1" ht="18.600000000000001" customHeight="1">
      <c r="A1154" s="1">
        <v>2</v>
      </c>
      <c r="B1154" s="337" t="str">
        <f t="shared" ref="B1154:B1155" si="846">B1153</f>
        <v>区東部</v>
      </c>
      <c r="C1154" s="437" t="str">
        <f t="shared" ref="C1154:C1155" si="847">C1153</f>
        <v>江東区</v>
      </c>
      <c r="D1154" s="297"/>
      <c r="E1154" s="573"/>
      <c r="F1154" s="361" t="s">
        <v>365</v>
      </c>
      <c r="G1154" s="690"/>
      <c r="H1154" s="109" t="s">
        <v>633</v>
      </c>
      <c r="I1154" s="82" t="s">
        <v>629</v>
      </c>
      <c r="J1154" s="82"/>
      <c r="K1154" s="82"/>
      <c r="L1154" s="82" t="s">
        <v>629</v>
      </c>
      <c r="M1154" s="82" t="s">
        <v>629</v>
      </c>
      <c r="N1154" s="82" t="s">
        <v>634</v>
      </c>
      <c r="O1154" s="82"/>
      <c r="P1154" s="82"/>
      <c r="Q1154" s="82"/>
      <c r="R1154" s="82" t="s">
        <v>921</v>
      </c>
      <c r="S1154" s="82"/>
      <c r="T1154" s="82"/>
      <c r="U1154" s="82"/>
      <c r="V1154" s="102"/>
      <c r="W1154" s="146">
        <f>SUM(X1154:AB1154)</f>
        <v>686</v>
      </c>
      <c r="X1154" s="145">
        <v>686</v>
      </c>
      <c r="Y1154" s="145"/>
      <c r="Z1154" s="69"/>
      <c r="AA1154" s="69"/>
      <c r="AB1154" s="207"/>
      <c r="AC1154" s="324">
        <f t="shared" si="812"/>
        <v>686</v>
      </c>
      <c r="AD1154" s="519"/>
      <c r="AE1154" s="519">
        <v>686</v>
      </c>
      <c r="AF1154" s="519"/>
      <c r="AG1154" s="519"/>
      <c r="AH1154" s="519"/>
      <c r="AI1154" s="519"/>
      <c r="AJ1154" s="601"/>
      <c r="AK1154" s="667">
        <f t="shared" si="813"/>
        <v>15</v>
      </c>
      <c r="AL1154" s="668">
        <v>15</v>
      </c>
      <c r="AM1154" s="158">
        <v>0</v>
      </c>
      <c r="AN1154" s="718"/>
      <c r="AO1154" s="643"/>
      <c r="AP1154" s="663">
        <v>2</v>
      </c>
      <c r="AQ1154" s="683"/>
      <c r="AT1154" s="1"/>
    </row>
    <row r="1155" spans="1:46" s="44" customFormat="1" ht="18" customHeight="1" thickBot="1">
      <c r="A1155" s="1">
        <v>3</v>
      </c>
      <c r="B1155" s="337" t="str">
        <f t="shared" si="846"/>
        <v>区東部</v>
      </c>
      <c r="C1155" s="437" t="str">
        <f t="shared" si="847"/>
        <v>江東区</v>
      </c>
      <c r="D1155" s="305"/>
      <c r="E1155" s="632"/>
      <c r="F1155" s="337" t="s">
        <v>365</v>
      </c>
      <c r="G1155" s="689"/>
      <c r="H1155" s="109" t="s">
        <v>633</v>
      </c>
      <c r="I1155" s="82" t="s">
        <v>629</v>
      </c>
      <c r="J1155" s="82"/>
      <c r="K1155" s="82"/>
      <c r="L1155" s="82" t="s">
        <v>629</v>
      </c>
      <c r="M1155" s="82" t="s">
        <v>629</v>
      </c>
      <c r="N1155" s="82" t="s">
        <v>634</v>
      </c>
      <c r="O1155" s="82"/>
      <c r="P1155" s="82"/>
      <c r="Q1155" s="82"/>
      <c r="R1155" s="82" t="s">
        <v>921</v>
      </c>
      <c r="S1155" s="71"/>
      <c r="T1155" s="71"/>
      <c r="U1155" s="71"/>
      <c r="V1155" s="123"/>
      <c r="W1155" s="208"/>
      <c r="X1155" s="75"/>
      <c r="Y1155" s="75"/>
      <c r="Z1155" s="76"/>
      <c r="AA1155" s="76"/>
      <c r="AB1155" s="209"/>
      <c r="AC1155" s="325">
        <f t="shared" si="812"/>
        <v>686</v>
      </c>
      <c r="AD1155" s="520">
        <v>661</v>
      </c>
      <c r="AE1155" s="520">
        <v>25</v>
      </c>
      <c r="AF1155" s="520" t="s">
        <v>3</v>
      </c>
      <c r="AG1155" s="520" t="s">
        <v>3</v>
      </c>
      <c r="AH1155" s="520" t="s">
        <v>3</v>
      </c>
      <c r="AI1155" s="520" t="s">
        <v>3</v>
      </c>
      <c r="AJ1155" s="520" t="s">
        <v>3</v>
      </c>
      <c r="AK1155" s="161">
        <f t="shared" si="813"/>
        <v>0</v>
      </c>
      <c r="AL1155" s="81"/>
      <c r="AM1155" s="187"/>
      <c r="AN1155" s="719"/>
      <c r="AO1155" s="643"/>
      <c r="AP1155" s="663"/>
      <c r="AQ1155" s="683"/>
      <c r="AT1155" s="1"/>
    </row>
    <row r="1156" spans="1:46" s="44" customFormat="1" ht="18.600000000000001" customHeight="1">
      <c r="A1156" s="1">
        <v>1</v>
      </c>
      <c r="B1156" s="309" t="s">
        <v>337</v>
      </c>
      <c r="C1156" s="310" t="s">
        <v>352</v>
      </c>
      <c r="D1156" s="567"/>
      <c r="E1156" s="567" t="s">
        <v>951</v>
      </c>
      <c r="F1156" s="734" t="s">
        <v>366</v>
      </c>
      <c r="G1156" s="691" t="s">
        <v>1188</v>
      </c>
      <c r="H1156" s="221"/>
      <c r="I1156" s="73"/>
      <c r="J1156" s="73"/>
      <c r="K1156" s="73"/>
      <c r="L1156" s="73"/>
      <c r="M1156" s="73"/>
      <c r="N1156" s="73"/>
      <c r="O1156" s="73"/>
      <c r="P1156" s="73"/>
      <c r="Q1156" s="73"/>
      <c r="R1156" s="73"/>
      <c r="S1156" s="73"/>
      <c r="T1156" s="73"/>
      <c r="U1156" s="73"/>
      <c r="V1156" s="222"/>
      <c r="W1156" s="193"/>
      <c r="X1156" s="74"/>
      <c r="Y1156" s="74"/>
      <c r="Z1156" s="74"/>
      <c r="AA1156" s="74"/>
      <c r="AB1156" s="194"/>
      <c r="AC1156" s="323">
        <f t="shared" si="812"/>
        <v>92</v>
      </c>
      <c r="AD1156" s="606"/>
      <c r="AE1156" s="606">
        <v>42</v>
      </c>
      <c r="AF1156" s="606">
        <v>50</v>
      </c>
      <c r="AG1156" s="606"/>
      <c r="AH1156" s="606"/>
      <c r="AI1156" s="607"/>
      <c r="AJ1156" s="607"/>
      <c r="AK1156" s="166">
        <f t="shared" si="813"/>
        <v>0</v>
      </c>
      <c r="AL1156" s="80"/>
      <c r="AM1156" s="186"/>
      <c r="AN1156" s="725" t="s">
        <v>1222</v>
      </c>
      <c r="AO1156" s="15"/>
      <c r="AP1156" s="25"/>
      <c r="AQ1156" s="683"/>
      <c r="AR1156" s="44">
        <v>1</v>
      </c>
      <c r="AT1156" s="1"/>
    </row>
    <row r="1157" spans="1:46" s="44" customFormat="1" ht="18" customHeight="1">
      <c r="A1157" s="1">
        <v>2</v>
      </c>
      <c r="B1157" s="337" t="str">
        <f t="shared" ref="B1157:B1158" si="848">B1156</f>
        <v>区東部</v>
      </c>
      <c r="C1157" s="437" t="str">
        <f t="shared" ref="C1157:C1158" si="849">C1156</f>
        <v>江東区</v>
      </c>
      <c r="D1157" s="297"/>
      <c r="E1157" s="573"/>
      <c r="F1157" s="361" t="s">
        <v>366</v>
      </c>
      <c r="G1157" s="690"/>
      <c r="H1157" s="109"/>
      <c r="I1157" s="82"/>
      <c r="J1157" s="82"/>
      <c r="K1157" s="82"/>
      <c r="L1157" s="82"/>
      <c r="M1157" s="82"/>
      <c r="N1157" s="82"/>
      <c r="O1157" s="82"/>
      <c r="P1157" s="82"/>
      <c r="Q1157" s="82"/>
      <c r="R1157" s="82"/>
      <c r="S1157" s="82"/>
      <c r="T1157" s="82"/>
      <c r="U1157" s="82"/>
      <c r="V1157" s="102"/>
      <c r="W1157" s="146">
        <f>SUM(X1157:AB1157)</f>
        <v>101</v>
      </c>
      <c r="X1157" s="145">
        <v>101</v>
      </c>
      <c r="Y1157" s="145"/>
      <c r="Z1157" s="69"/>
      <c r="AA1157" s="69"/>
      <c r="AB1157" s="207"/>
      <c r="AC1157" s="324">
        <f t="shared" si="812"/>
        <v>101</v>
      </c>
      <c r="AD1157" s="519"/>
      <c r="AE1157" s="519"/>
      <c r="AF1157" s="519">
        <v>101</v>
      </c>
      <c r="AG1157" s="519"/>
      <c r="AH1157" s="519"/>
      <c r="AI1157" s="519"/>
      <c r="AJ1157" s="601"/>
      <c r="AK1157" s="160">
        <f t="shared" si="813"/>
        <v>0</v>
      </c>
      <c r="AL1157" s="79" t="s">
        <v>3</v>
      </c>
      <c r="AM1157" s="158" t="s">
        <v>3</v>
      </c>
      <c r="AN1157" s="718"/>
      <c r="AO1157" s="643"/>
      <c r="AP1157" s="663"/>
      <c r="AQ1157" s="683"/>
      <c r="AT1157" s="1"/>
    </row>
    <row r="1158" spans="1:46" s="44" customFormat="1" ht="18.600000000000001" customHeight="1" thickBot="1">
      <c r="A1158" s="1">
        <v>3</v>
      </c>
      <c r="B1158" s="337" t="str">
        <f t="shared" si="848"/>
        <v>区東部</v>
      </c>
      <c r="C1158" s="437" t="str">
        <f t="shared" si="849"/>
        <v>江東区</v>
      </c>
      <c r="D1158" s="305"/>
      <c r="E1158" s="632"/>
      <c r="F1158" s="337" t="s">
        <v>366</v>
      </c>
      <c r="G1158" s="689"/>
      <c r="H1158" s="121"/>
      <c r="I1158" s="71"/>
      <c r="J1158" s="71"/>
      <c r="K1158" s="71"/>
      <c r="L1158" s="71"/>
      <c r="M1158" s="71"/>
      <c r="N1158" s="71"/>
      <c r="O1158" s="71"/>
      <c r="P1158" s="71"/>
      <c r="Q1158" s="71"/>
      <c r="R1158" s="71"/>
      <c r="S1158" s="71"/>
      <c r="T1158" s="71"/>
      <c r="U1158" s="82"/>
      <c r="V1158" s="123"/>
      <c r="W1158" s="208"/>
      <c r="X1158" s="75"/>
      <c r="Y1158" s="75"/>
      <c r="Z1158" s="76"/>
      <c r="AA1158" s="76"/>
      <c r="AB1158" s="209"/>
      <c r="AC1158" s="325">
        <f t="shared" si="812"/>
        <v>101</v>
      </c>
      <c r="AD1158" s="520"/>
      <c r="AE1158" s="520" t="s">
        <v>3</v>
      </c>
      <c r="AF1158" s="520">
        <v>101</v>
      </c>
      <c r="AG1158" s="520" t="s">
        <v>3</v>
      </c>
      <c r="AH1158" s="520" t="s">
        <v>3</v>
      </c>
      <c r="AI1158" s="520" t="s">
        <v>3</v>
      </c>
      <c r="AJ1158" s="520" t="s">
        <v>3</v>
      </c>
      <c r="AK1158" s="161">
        <f t="shared" si="813"/>
        <v>0</v>
      </c>
      <c r="AL1158" s="81"/>
      <c r="AM1158" s="187"/>
      <c r="AN1158" s="719"/>
      <c r="AO1158" s="643"/>
      <c r="AP1158" s="663"/>
      <c r="AQ1158" s="683"/>
      <c r="AT1158" s="1"/>
    </row>
    <row r="1159" spans="1:46" s="44" customFormat="1" ht="18" customHeight="1">
      <c r="A1159" s="1">
        <v>1</v>
      </c>
      <c r="B1159" s="309" t="s">
        <v>337</v>
      </c>
      <c r="C1159" s="310" t="s">
        <v>352</v>
      </c>
      <c r="D1159" s="567"/>
      <c r="E1159" s="567" t="s">
        <v>951</v>
      </c>
      <c r="F1159" s="445" t="s">
        <v>367</v>
      </c>
      <c r="G1159" s="691">
        <v>11301580</v>
      </c>
      <c r="H1159" s="221"/>
      <c r="I1159" s="73"/>
      <c r="J1159" s="73"/>
      <c r="K1159" s="73"/>
      <c r="L1159" s="73"/>
      <c r="M1159" s="73"/>
      <c r="N1159" s="73"/>
      <c r="O1159" s="73"/>
      <c r="P1159" s="73"/>
      <c r="Q1159" s="73"/>
      <c r="R1159" s="73"/>
      <c r="S1159" s="73"/>
      <c r="T1159" s="73"/>
      <c r="U1159" s="73"/>
      <c r="V1159" s="222"/>
      <c r="W1159" s="193"/>
      <c r="X1159" s="74"/>
      <c r="Y1159" s="74"/>
      <c r="Z1159" s="74"/>
      <c r="AA1159" s="74"/>
      <c r="AB1159" s="194"/>
      <c r="AC1159" s="323">
        <f t="shared" si="812"/>
        <v>49</v>
      </c>
      <c r="AD1159" s="64"/>
      <c r="AE1159" s="64">
        <v>20</v>
      </c>
      <c r="AF1159" s="64">
        <v>29</v>
      </c>
      <c r="AG1159" s="64"/>
      <c r="AH1159" s="64"/>
      <c r="AI1159" s="80"/>
      <c r="AJ1159" s="80"/>
      <c r="AK1159" s="166">
        <f t="shared" si="813"/>
        <v>0</v>
      </c>
      <c r="AL1159" s="80"/>
      <c r="AM1159" s="186"/>
      <c r="AN1159" s="725"/>
      <c r="AO1159" s="15"/>
      <c r="AP1159" s="25"/>
      <c r="AQ1159" s="683"/>
      <c r="AT1159" s="1"/>
    </row>
    <row r="1160" spans="1:46" s="44" customFormat="1" ht="18.600000000000001" customHeight="1">
      <c r="A1160" s="1">
        <v>2</v>
      </c>
      <c r="B1160" s="337" t="str">
        <f t="shared" ref="B1160:B1161" si="850">B1159</f>
        <v>区東部</v>
      </c>
      <c r="C1160" s="437" t="str">
        <f t="shared" ref="C1160:C1161" si="851">C1159</f>
        <v>江東区</v>
      </c>
      <c r="D1160" s="297"/>
      <c r="E1160" s="573"/>
      <c r="F1160" s="361" t="s">
        <v>367</v>
      </c>
      <c r="G1160" s="690"/>
      <c r="H1160" s="109"/>
      <c r="I1160" s="82"/>
      <c r="J1160" s="82"/>
      <c r="K1160" s="82"/>
      <c r="L1160" s="82"/>
      <c r="M1160" s="82" t="s">
        <v>629</v>
      </c>
      <c r="N1160" s="82"/>
      <c r="O1160" s="82"/>
      <c r="P1160" s="82"/>
      <c r="Q1160" s="82"/>
      <c r="R1160" s="82"/>
      <c r="S1160" s="82"/>
      <c r="T1160" s="82"/>
      <c r="U1160" s="82" t="s">
        <v>629</v>
      </c>
      <c r="V1160" s="102"/>
      <c r="W1160" s="146">
        <f>SUM(X1160:AB1160)</f>
        <v>49</v>
      </c>
      <c r="X1160" s="145">
        <v>49</v>
      </c>
      <c r="Y1160" s="145"/>
      <c r="Z1160" s="69"/>
      <c r="AA1160" s="69"/>
      <c r="AB1160" s="207"/>
      <c r="AC1160" s="324">
        <f t="shared" si="812"/>
        <v>49</v>
      </c>
      <c r="AD1160" s="519"/>
      <c r="AE1160" s="519"/>
      <c r="AF1160" s="519">
        <v>49</v>
      </c>
      <c r="AG1160" s="519"/>
      <c r="AH1160" s="519"/>
      <c r="AI1160" s="519"/>
      <c r="AJ1160" s="601"/>
      <c r="AK1160" s="160">
        <f t="shared" si="813"/>
        <v>0</v>
      </c>
      <c r="AL1160" s="79" t="s">
        <v>3</v>
      </c>
      <c r="AM1160" s="158" t="s">
        <v>3</v>
      </c>
      <c r="AN1160" s="718"/>
      <c r="AO1160" s="643"/>
      <c r="AP1160" s="663"/>
      <c r="AQ1160" s="683"/>
      <c r="AT1160" s="1"/>
    </row>
    <row r="1161" spans="1:46" s="44" customFormat="1" ht="18" customHeight="1" thickBot="1">
      <c r="A1161" s="1">
        <v>3</v>
      </c>
      <c r="B1161" s="337" t="str">
        <f t="shared" si="850"/>
        <v>区東部</v>
      </c>
      <c r="C1161" s="437" t="str">
        <f t="shared" si="851"/>
        <v>江東区</v>
      </c>
      <c r="D1161" s="305"/>
      <c r="E1161" s="632"/>
      <c r="F1161" s="337" t="s">
        <v>367</v>
      </c>
      <c r="G1161" s="689"/>
      <c r="H1161" s="121"/>
      <c r="I1161" s="71"/>
      <c r="J1161" s="71"/>
      <c r="K1161" s="71"/>
      <c r="L1161" s="71"/>
      <c r="M1161" s="82" t="s">
        <v>629</v>
      </c>
      <c r="N1161" s="82"/>
      <c r="O1161" s="82"/>
      <c r="P1161" s="82"/>
      <c r="Q1161" s="82"/>
      <c r="R1161" s="82"/>
      <c r="S1161" s="82"/>
      <c r="T1161" s="82"/>
      <c r="U1161" s="82" t="s">
        <v>629</v>
      </c>
      <c r="V1161" s="123"/>
      <c r="W1161" s="208"/>
      <c r="X1161" s="75"/>
      <c r="Y1161" s="75"/>
      <c r="Z1161" s="76"/>
      <c r="AA1161" s="76"/>
      <c r="AB1161" s="209"/>
      <c r="AC1161" s="325">
        <f t="shared" si="812"/>
        <v>49</v>
      </c>
      <c r="AD1161" s="520"/>
      <c r="AE1161" s="520" t="s">
        <v>3</v>
      </c>
      <c r="AF1161" s="520">
        <v>49</v>
      </c>
      <c r="AG1161" s="520" t="s">
        <v>3</v>
      </c>
      <c r="AH1161" s="520" t="s">
        <v>3</v>
      </c>
      <c r="AI1161" s="520" t="s">
        <v>3</v>
      </c>
      <c r="AJ1161" s="520" t="s">
        <v>3</v>
      </c>
      <c r="AK1161" s="161">
        <f t="shared" si="813"/>
        <v>0</v>
      </c>
      <c r="AL1161" s="81"/>
      <c r="AM1161" s="187"/>
      <c r="AN1161" s="719"/>
      <c r="AO1161" s="643"/>
      <c r="AP1161" s="663"/>
      <c r="AQ1161" s="683"/>
      <c r="AT1161" s="1"/>
    </row>
    <row r="1162" spans="1:46" s="44" customFormat="1" ht="18.600000000000001" customHeight="1">
      <c r="A1162" s="1">
        <v>1</v>
      </c>
      <c r="B1162" s="309" t="s">
        <v>337</v>
      </c>
      <c r="C1162" s="310" t="s">
        <v>352</v>
      </c>
      <c r="D1162" s="567"/>
      <c r="E1162" s="567" t="s">
        <v>788</v>
      </c>
      <c r="F1162" s="445" t="s">
        <v>368</v>
      </c>
      <c r="G1162" s="691">
        <v>11301581</v>
      </c>
      <c r="H1162" s="221"/>
      <c r="I1162" s="73"/>
      <c r="J1162" s="73"/>
      <c r="K1162" s="73"/>
      <c r="L1162" s="73"/>
      <c r="M1162" s="73"/>
      <c r="N1162" s="73"/>
      <c r="O1162" s="73"/>
      <c r="P1162" s="73"/>
      <c r="Q1162" s="73"/>
      <c r="R1162" s="73"/>
      <c r="S1162" s="73"/>
      <c r="T1162" s="73"/>
      <c r="U1162" s="73"/>
      <c r="V1162" s="222"/>
      <c r="W1162" s="193"/>
      <c r="X1162" s="74"/>
      <c r="Y1162" s="74"/>
      <c r="Z1162" s="74"/>
      <c r="AA1162" s="74"/>
      <c r="AB1162" s="194"/>
      <c r="AC1162" s="323">
        <f t="shared" ref="AC1162:AC1225" si="852">SUM(AD1162:AJ1162)</f>
        <v>48</v>
      </c>
      <c r="AD1162" s="606"/>
      <c r="AE1162" s="606">
        <v>48</v>
      </c>
      <c r="AF1162" s="606"/>
      <c r="AG1162" s="606"/>
      <c r="AH1162" s="606"/>
      <c r="AI1162" s="607"/>
      <c r="AJ1162" s="607"/>
      <c r="AK1162" s="166">
        <f t="shared" si="813"/>
        <v>0</v>
      </c>
      <c r="AL1162" s="80"/>
      <c r="AM1162" s="186"/>
      <c r="AN1162" s="725"/>
      <c r="AO1162" s="15"/>
      <c r="AP1162" s="25"/>
      <c r="AQ1162" s="683">
        <v>1</v>
      </c>
      <c r="AT1162" s="1"/>
    </row>
    <row r="1163" spans="1:46" s="44" customFormat="1" ht="18" customHeight="1">
      <c r="A1163" s="1">
        <v>2</v>
      </c>
      <c r="B1163" s="337" t="str">
        <f t="shared" ref="B1163:B1164" si="853">B1162</f>
        <v>区東部</v>
      </c>
      <c r="C1163" s="437" t="str">
        <f t="shared" ref="C1163:C1164" si="854">C1162</f>
        <v>江東区</v>
      </c>
      <c r="D1163" s="297"/>
      <c r="E1163" s="573"/>
      <c r="F1163" s="361" t="s">
        <v>368</v>
      </c>
      <c r="G1163" s="690"/>
      <c r="H1163" s="109" t="s">
        <v>628</v>
      </c>
      <c r="I1163" s="82"/>
      <c r="J1163" s="82"/>
      <c r="K1163" s="82"/>
      <c r="L1163" s="82" t="s">
        <v>629</v>
      </c>
      <c r="M1163" s="82" t="s">
        <v>629</v>
      </c>
      <c r="N1163" s="82" t="s">
        <v>630</v>
      </c>
      <c r="O1163" s="82"/>
      <c r="P1163" s="82"/>
      <c r="Q1163" s="82"/>
      <c r="R1163" s="82"/>
      <c r="S1163" s="82" t="s">
        <v>629</v>
      </c>
      <c r="T1163" s="82"/>
      <c r="U1163" s="82"/>
      <c r="V1163" s="102"/>
      <c r="W1163" s="146">
        <f>SUM(X1163:AB1163)</f>
        <v>48</v>
      </c>
      <c r="X1163" s="145">
        <v>48</v>
      </c>
      <c r="Y1163" s="145"/>
      <c r="Z1163" s="69"/>
      <c r="AA1163" s="69"/>
      <c r="AB1163" s="207"/>
      <c r="AC1163" s="324">
        <f t="shared" si="852"/>
        <v>48</v>
      </c>
      <c r="AD1163" s="519"/>
      <c r="AE1163" s="519">
        <v>48</v>
      </c>
      <c r="AF1163" s="519"/>
      <c r="AG1163" s="519"/>
      <c r="AH1163" s="519"/>
      <c r="AI1163" s="519"/>
      <c r="AJ1163" s="601"/>
      <c r="AK1163" s="160">
        <f t="shared" ref="AK1163:AK1226" si="855">SUM(AL1163:AM1163)</f>
        <v>0</v>
      </c>
      <c r="AL1163" s="79" t="s">
        <v>3</v>
      </c>
      <c r="AM1163" s="158" t="s">
        <v>3</v>
      </c>
      <c r="AN1163" s="718"/>
      <c r="AO1163" s="643"/>
      <c r="AP1163" s="663"/>
      <c r="AQ1163" s="683"/>
      <c r="AT1163" s="1"/>
    </row>
    <row r="1164" spans="1:46" s="44" customFormat="1" ht="18.600000000000001" customHeight="1" thickBot="1">
      <c r="A1164" s="1">
        <v>3</v>
      </c>
      <c r="B1164" s="337" t="str">
        <f t="shared" si="853"/>
        <v>区東部</v>
      </c>
      <c r="C1164" s="437" t="str">
        <f t="shared" si="854"/>
        <v>江東区</v>
      </c>
      <c r="D1164" s="305"/>
      <c r="E1164" s="632"/>
      <c r="F1164" s="337" t="s">
        <v>368</v>
      </c>
      <c r="G1164" s="689"/>
      <c r="H1164" s="109" t="s">
        <v>628</v>
      </c>
      <c r="I1164" s="82"/>
      <c r="J1164" s="82"/>
      <c r="K1164" s="82"/>
      <c r="L1164" s="82" t="s">
        <v>629</v>
      </c>
      <c r="M1164" s="82" t="s">
        <v>629</v>
      </c>
      <c r="N1164" s="82" t="s">
        <v>630</v>
      </c>
      <c r="O1164" s="82"/>
      <c r="P1164" s="82"/>
      <c r="Q1164" s="82"/>
      <c r="R1164" s="82"/>
      <c r="S1164" s="82" t="s">
        <v>629</v>
      </c>
      <c r="T1164" s="71"/>
      <c r="U1164" s="71"/>
      <c r="V1164" s="123"/>
      <c r="W1164" s="208"/>
      <c r="X1164" s="75"/>
      <c r="Y1164" s="75"/>
      <c r="Z1164" s="76"/>
      <c r="AA1164" s="76"/>
      <c r="AB1164" s="209"/>
      <c r="AC1164" s="325">
        <f t="shared" si="852"/>
        <v>48</v>
      </c>
      <c r="AD1164" s="520"/>
      <c r="AE1164" s="520">
        <v>48</v>
      </c>
      <c r="AF1164" s="520" t="s">
        <v>3</v>
      </c>
      <c r="AG1164" s="520" t="s">
        <v>3</v>
      </c>
      <c r="AH1164" s="520" t="s">
        <v>3</v>
      </c>
      <c r="AI1164" s="520" t="s">
        <v>3</v>
      </c>
      <c r="AJ1164" s="520" t="s">
        <v>3</v>
      </c>
      <c r="AK1164" s="161">
        <f t="shared" si="855"/>
        <v>0</v>
      </c>
      <c r="AL1164" s="81"/>
      <c r="AM1164" s="187"/>
      <c r="AN1164" s="719"/>
      <c r="AO1164" s="643"/>
      <c r="AP1164" s="663"/>
      <c r="AQ1164" s="683"/>
      <c r="AT1164" s="1"/>
    </row>
    <row r="1165" spans="1:46" s="44" customFormat="1" ht="18" customHeight="1">
      <c r="A1165" s="1">
        <v>1</v>
      </c>
      <c r="B1165" s="309" t="s">
        <v>337</v>
      </c>
      <c r="C1165" s="310" t="s">
        <v>352</v>
      </c>
      <c r="D1165" s="567"/>
      <c r="E1165" s="567" t="s">
        <v>917</v>
      </c>
      <c r="F1165" s="445" t="s">
        <v>369</v>
      </c>
      <c r="G1165" s="691">
        <v>11301582</v>
      </c>
      <c r="H1165" s="221"/>
      <c r="I1165" s="73"/>
      <c r="J1165" s="73"/>
      <c r="K1165" s="73"/>
      <c r="L1165" s="73"/>
      <c r="M1165" s="73"/>
      <c r="N1165" s="73"/>
      <c r="O1165" s="73"/>
      <c r="P1165" s="73"/>
      <c r="Q1165" s="73"/>
      <c r="R1165" s="73"/>
      <c r="S1165" s="73"/>
      <c r="T1165" s="73"/>
      <c r="U1165" s="73"/>
      <c r="V1165" s="222"/>
      <c r="W1165" s="193"/>
      <c r="X1165" s="74"/>
      <c r="Y1165" s="74"/>
      <c r="Z1165" s="74"/>
      <c r="AA1165" s="74"/>
      <c r="AB1165" s="194"/>
      <c r="AC1165" s="323">
        <f t="shared" si="852"/>
        <v>0</v>
      </c>
      <c r="AD1165" s="64"/>
      <c r="AE1165" s="64"/>
      <c r="AF1165" s="64"/>
      <c r="AG1165" s="64"/>
      <c r="AH1165" s="64"/>
      <c r="AI1165" s="80"/>
      <c r="AJ1165" s="80"/>
      <c r="AK1165" s="166">
        <f t="shared" si="855"/>
        <v>0</v>
      </c>
      <c r="AL1165" s="80"/>
      <c r="AM1165" s="186"/>
      <c r="AN1165" s="725"/>
      <c r="AO1165" s="15"/>
      <c r="AP1165" s="25"/>
      <c r="AQ1165" s="683"/>
      <c r="AT1165" s="1"/>
    </row>
    <row r="1166" spans="1:46" s="44" customFormat="1" ht="18.600000000000001" customHeight="1">
      <c r="A1166" s="1">
        <v>2</v>
      </c>
      <c r="B1166" s="337" t="str">
        <f t="shared" ref="B1166:B1167" si="856">B1165</f>
        <v>区東部</v>
      </c>
      <c r="C1166" s="437" t="str">
        <f t="shared" ref="C1166:C1167" si="857">C1165</f>
        <v>江東区</v>
      </c>
      <c r="D1166" s="297"/>
      <c r="E1166" s="573"/>
      <c r="F1166" s="361" t="s">
        <v>369</v>
      </c>
      <c r="G1166" s="690"/>
      <c r="H1166" s="109"/>
      <c r="I1166" s="82"/>
      <c r="J1166" s="82"/>
      <c r="K1166" s="82"/>
      <c r="L1166" s="82"/>
      <c r="M1166" s="82"/>
      <c r="N1166" s="82"/>
      <c r="O1166" s="82"/>
      <c r="P1166" s="82"/>
      <c r="Q1166" s="82"/>
      <c r="R1166" s="82"/>
      <c r="S1166" s="82"/>
      <c r="T1166" s="82"/>
      <c r="U1166" s="82"/>
      <c r="V1166" s="102"/>
      <c r="W1166" s="146">
        <f>SUM(X1166:AB1166)</f>
        <v>300</v>
      </c>
      <c r="X1166" s="145"/>
      <c r="Y1166" s="145">
        <v>300</v>
      </c>
      <c r="Z1166" s="69"/>
      <c r="AA1166" s="69"/>
      <c r="AB1166" s="207"/>
      <c r="AC1166" s="324">
        <f t="shared" si="852"/>
        <v>300</v>
      </c>
      <c r="AD1166" s="519"/>
      <c r="AE1166" s="519"/>
      <c r="AF1166" s="519">
        <v>300</v>
      </c>
      <c r="AG1166" s="519"/>
      <c r="AH1166" s="519"/>
      <c r="AI1166" s="519"/>
      <c r="AJ1166" s="601"/>
      <c r="AK1166" s="160">
        <f t="shared" si="855"/>
        <v>0</v>
      </c>
      <c r="AL1166" s="79" t="s">
        <v>3</v>
      </c>
      <c r="AM1166" s="158" t="s">
        <v>3</v>
      </c>
      <c r="AN1166" s="718"/>
      <c r="AO1166" s="643"/>
      <c r="AP1166" s="663"/>
      <c r="AQ1166" s="683"/>
      <c r="AT1166" s="1"/>
    </row>
    <row r="1167" spans="1:46" s="44" customFormat="1" ht="18" customHeight="1" thickBot="1">
      <c r="A1167" s="1">
        <v>3</v>
      </c>
      <c r="B1167" s="337" t="str">
        <f t="shared" si="856"/>
        <v>区東部</v>
      </c>
      <c r="C1167" s="437" t="str">
        <f t="shared" si="857"/>
        <v>江東区</v>
      </c>
      <c r="D1167" s="305"/>
      <c r="E1167" s="632"/>
      <c r="F1167" s="337" t="s">
        <v>369</v>
      </c>
      <c r="G1167" s="689"/>
      <c r="H1167" s="121"/>
      <c r="I1167" s="71"/>
      <c r="J1167" s="71"/>
      <c r="K1167" s="71"/>
      <c r="L1167" s="71"/>
      <c r="M1167" s="71"/>
      <c r="N1167" s="71"/>
      <c r="O1167" s="71"/>
      <c r="P1167" s="71"/>
      <c r="Q1167" s="71"/>
      <c r="R1167" s="71"/>
      <c r="S1167" s="71"/>
      <c r="T1167" s="71"/>
      <c r="U1167" s="71"/>
      <c r="V1167" s="123"/>
      <c r="W1167" s="208"/>
      <c r="X1167" s="75"/>
      <c r="Y1167" s="75"/>
      <c r="Z1167" s="76"/>
      <c r="AA1167" s="76"/>
      <c r="AB1167" s="209"/>
      <c r="AC1167" s="325">
        <f t="shared" si="852"/>
        <v>300</v>
      </c>
      <c r="AD1167" s="520"/>
      <c r="AE1167" s="520" t="s">
        <v>3</v>
      </c>
      <c r="AF1167" s="520">
        <v>300</v>
      </c>
      <c r="AG1167" s="520" t="s">
        <v>3</v>
      </c>
      <c r="AH1167" s="520" t="s">
        <v>3</v>
      </c>
      <c r="AI1167" s="520" t="s">
        <v>3</v>
      </c>
      <c r="AJ1167" s="520" t="s">
        <v>3</v>
      </c>
      <c r="AK1167" s="161">
        <f t="shared" si="855"/>
        <v>0</v>
      </c>
      <c r="AL1167" s="81"/>
      <c r="AM1167" s="187"/>
      <c r="AN1167" s="719"/>
      <c r="AO1167" s="643"/>
      <c r="AP1167" s="663"/>
      <c r="AQ1167" s="683"/>
      <c r="AT1167" s="1"/>
    </row>
    <row r="1168" spans="1:46" s="44" customFormat="1" ht="18.600000000000001" customHeight="1">
      <c r="A1168" s="1">
        <v>1</v>
      </c>
      <c r="B1168" s="309" t="s">
        <v>337</v>
      </c>
      <c r="C1168" s="310" t="s">
        <v>352</v>
      </c>
      <c r="D1168" s="567"/>
      <c r="E1168" s="567" t="s">
        <v>788</v>
      </c>
      <c r="F1168" s="445" t="s">
        <v>943</v>
      </c>
      <c r="G1168" s="691">
        <v>11303042</v>
      </c>
      <c r="H1168" s="221"/>
      <c r="I1168" s="73"/>
      <c r="J1168" s="73"/>
      <c r="K1168" s="73"/>
      <c r="L1168" s="73"/>
      <c r="M1168" s="73"/>
      <c r="N1168" s="73"/>
      <c r="O1168" s="73"/>
      <c r="P1168" s="73"/>
      <c r="Q1168" s="73"/>
      <c r="R1168" s="73"/>
      <c r="S1168" s="73"/>
      <c r="T1168" s="73"/>
      <c r="U1168" s="73"/>
      <c r="V1168" s="222"/>
      <c r="W1168" s="193"/>
      <c r="X1168" s="74"/>
      <c r="Y1168" s="74"/>
      <c r="Z1168" s="74"/>
      <c r="AA1168" s="74"/>
      <c r="AB1168" s="194"/>
      <c r="AC1168" s="323">
        <f t="shared" si="852"/>
        <v>0</v>
      </c>
      <c r="AD1168" s="64"/>
      <c r="AE1168" s="64"/>
      <c r="AF1168" s="64"/>
      <c r="AG1168" s="64"/>
      <c r="AH1168" s="64"/>
      <c r="AI1168" s="80"/>
      <c r="AJ1168" s="80"/>
      <c r="AK1168" s="166">
        <f t="shared" si="855"/>
        <v>0</v>
      </c>
      <c r="AL1168" s="80"/>
      <c r="AM1168" s="186"/>
      <c r="AN1168" s="725"/>
      <c r="AO1168" s="15"/>
      <c r="AP1168" s="25"/>
      <c r="AQ1168" s="684"/>
      <c r="AR1168" s="574"/>
      <c r="AT1168" s="1"/>
    </row>
    <row r="1169" spans="1:46" s="44" customFormat="1" ht="18" customHeight="1">
      <c r="A1169" s="1">
        <v>2</v>
      </c>
      <c r="B1169" s="337" t="str">
        <f t="shared" ref="B1169:B1170" si="858">B1168</f>
        <v>区東部</v>
      </c>
      <c r="C1169" s="437" t="str">
        <f t="shared" ref="C1169:C1170" si="859">C1168</f>
        <v>江東区</v>
      </c>
      <c r="D1169" s="297"/>
      <c r="E1169" s="573"/>
      <c r="F1169" s="361" t="s">
        <v>597</v>
      </c>
      <c r="G1169" s="690"/>
      <c r="H1169" s="109"/>
      <c r="I1169" s="82"/>
      <c r="J1169" s="82"/>
      <c r="K1169" s="82"/>
      <c r="L1169" s="82"/>
      <c r="M1169" s="82"/>
      <c r="N1169" s="82"/>
      <c r="O1169" s="82"/>
      <c r="P1169" s="82"/>
      <c r="Q1169" s="82"/>
      <c r="R1169" s="82"/>
      <c r="S1169" s="82"/>
      <c r="T1169" s="82"/>
      <c r="U1169" s="82"/>
      <c r="V1169" s="102"/>
      <c r="W1169" s="146">
        <f>SUM(X1169:AB1169)</f>
        <v>46</v>
      </c>
      <c r="X1169" s="145"/>
      <c r="Y1169" s="145">
        <v>46</v>
      </c>
      <c r="Z1169" s="69"/>
      <c r="AA1169" s="69"/>
      <c r="AB1169" s="207"/>
      <c r="AC1169" s="324">
        <f>SUM(AD1169:AJ1169)</f>
        <v>46</v>
      </c>
      <c r="AD1169" s="519"/>
      <c r="AE1169" s="519"/>
      <c r="AF1169" s="519"/>
      <c r="AG1169" s="519">
        <v>46</v>
      </c>
      <c r="AH1169" s="519"/>
      <c r="AI1169" s="519"/>
      <c r="AJ1169" s="601"/>
      <c r="AK1169" s="160">
        <f>SUM(AL1169:AM1169)</f>
        <v>0</v>
      </c>
      <c r="AL1169" s="79" t="s">
        <v>3</v>
      </c>
      <c r="AM1169" s="158" t="s">
        <v>3</v>
      </c>
      <c r="AN1169" s="718" t="s">
        <v>944</v>
      </c>
      <c r="AO1169" s="643"/>
      <c r="AP1169" s="663"/>
      <c r="AQ1169" s="683"/>
      <c r="AT1169" s="1"/>
    </row>
    <row r="1170" spans="1:46" s="44" customFormat="1" ht="18.600000000000001" customHeight="1" thickBot="1">
      <c r="A1170" s="1">
        <v>3</v>
      </c>
      <c r="B1170" s="337" t="str">
        <f t="shared" si="858"/>
        <v>区東部</v>
      </c>
      <c r="C1170" s="437" t="str">
        <f t="shared" si="859"/>
        <v>江東区</v>
      </c>
      <c r="D1170" s="305"/>
      <c r="E1170" s="632"/>
      <c r="F1170" s="337" t="s">
        <v>597</v>
      </c>
      <c r="G1170" s="689"/>
      <c r="H1170" s="121"/>
      <c r="I1170" s="71"/>
      <c r="J1170" s="71"/>
      <c r="K1170" s="71"/>
      <c r="L1170" s="71"/>
      <c r="M1170" s="71"/>
      <c r="N1170" s="71"/>
      <c r="O1170" s="71"/>
      <c r="P1170" s="71"/>
      <c r="Q1170" s="71"/>
      <c r="R1170" s="71"/>
      <c r="S1170" s="71"/>
      <c r="T1170" s="71"/>
      <c r="U1170" s="71"/>
      <c r="V1170" s="123"/>
      <c r="W1170" s="208"/>
      <c r="X1170" s="75"/>
      <c r="Y1170" s="75"/>
      <c r="Z1170" s="76"/>
      <c r="AA1170" s="76"/>
      <c r="AB1170" s="209"/>
      <c r="AC1170" s="325">
        <f>SUM(AD1170:AJ1170)</f>
        <v>91</v>
      </c>
      <c r="AD1170" s="520"/>
      <c r="AE1170" s="520" t="s">
        <v>3</v>
      </c>
      <c r="AF1170" s="520" t="s">
        <v>3</v>
      </c>
      <c r="AG1170" s="520">
        <v>91</v>
      </c>
      <c r="AH1170" s="520" t="s">
        <v>3</v>
      </c>
      <c r="AI1170" s="520" t="s">
        <v>3</v>
      </c>
      <c r="AJ1170" s="520" t="s">
        <v>3</v>
      </c>
      <c r="AK1170" s="161">
        <f t="shared" si="855"/>
        <v>0</v>
      </c>
      <c r="AL1170" s="81"/>
      <c r="AM1170" s="187"/>
      <c r="AN1170" s="719"/>
      <c r="AO1170" s="643"/>
      <c r="AP1170" s="663"/>
      <c r="AQ1170" s="683"/>
      <c r="AT1170" s="1"/>
    </row>
    <row r="1171" spans="1:46" s="44" customFormat="1" ht="18" customHeight="1">
      <c r="A1171" s="1">
        <v>1</v>
      </c>
      <c r="B1171" s="309" t="s">
        <v>337</v>
      </c>
      <c r="C1171" s="310" t="s">
        <v>371</v>
      </c>
      <c r="D1171" s="567"/>
      <c r="E1171" s="567" t="s">
        <v>914</v>
      </c>
      <c r="F1171" s="733" t="s">
        <v>1162</v>
      </c>
      <c r="G1171" s="691">
        <v>11301591</v>
      </c>
      <c r="H1171" s="221"/>
      <c r="I1171" s="73"/>
      <c r="J1171" s="73"/>
      <c r="K1171" s="73"/>
      <c r="L1171" s="73"/>
      <c r="M1171" s="73"/>
      <c r="N1171" s="73"/>
      <c r="O1171" s="73"/>
      <c r="P1171" s="73"/>
      <c r="Q1171" s="73"/>
      <c r="R1171" s="73"/>
      <c r="S1171" s="73"/>
      <c r="T1171" s="73"/>
      <c r="U1171" s="73"/>
      <c r="V1171" s="222"/>
      <c r="W1171" s="193"/>
      <c r="X1171" s="74"/>
      <c r="Y1171" s="74"/>
      <c r="Z1171" s="74"/>
      <c r="AA1171" s="74"/>
      <c r="AB1171" s="194"/>
      <c r="AC1171" s="323">
        <f t="shared" ref="AC1171:AC1173" si="860">SUM(AD1171:AJ1171)</f>
        <v>275</v>
      </c>
      <c r="AD1171" s="64"/>
      <c r="AE1171" s="64">
        <v>181</v>
      </c>
      <c r="AF1171" s="64"/>
      <c r="AG1171" s="64">
        <v>94</v>
      </c>
      <c r="AH1171" s="64"/>
      <c r="AI1171" s="80"/>
      <c r="AJ1171" s="80"/>
      <c r="AK1171" s="166">
        <f t="shared" si="855"/>
        <v>0</v>
      </c>
      <c r="AL1171" s="80"/>
      <c r="AM1171" s="186"/>
      <c r="AN1171" s="753" t="s">
        <v>1232</v>
      </c>
      <c r="AO1171" s="15"/>
      <c r="AP1171" s="25"/>
      <c r="AQ1171" s="683">
        <v>2</v>
      </c>
      <c r="AR1171" s="44">
        <v>2</v>
      </c>
      <c r="AT1171" s="1"/>
    </row>
    <row r="1172" spans="1:46" s="44" customFormat="1" ht="18.600000000000001" customHeight="1">
      <c r="A1172" s="1">
        <v>2</v>
      </c>
      <c r="B1172" s="337" t="str">
        <f t="shared" ref="B1172:B1173" si="861">B1171</f>
        <v>区東部</v>
      </c>
      <c r="C1172" s="437" t="str">
        <f t="shared" ref="C1172:C1173" si="862">C1171</f>
        <v>江戸川区</v>
      </c>
      <c r="D1172" s="297"/>
      <c r="E1172" s="573"/>
      <c r="F1172" s="361" t="s">
        <v>370</v>
      </c>
      <c r="G1172" s="690"/>
      <c r="H1172" s="109" t="s">
        <v>628</v>
      </c>
      <c r="I1172" s="82"/>
      <c r="J1172" s="82"/>
      <c r="K1172" s="82"/>
      <c r="L1172" s="82" t="s">
        <v>629</v>
      </c>
      <c r="M1172" s="82" t="s">
        <v>629</v>
      </c>
      <c r="N1172" s="82" t="s">
        <v>634</v>
      </c>
      <c r="O1172" s="82"/>
      <c r="P1172" s="82"/>
      <c r="Q1172" s="82"/>
      <c r="R1172" s="82"/>
      <c r="S1172" s="82" t="s">
        <v>652</v>
      </c>
      <c r="T1172" s="82"/>
      <c r="U1172" s="82"/>
      <c r="V1172" s="102" t="s">
        <v>629</v>
      </c>
      <c r="W1172" s="146">
        <f>SUM(X1172:AB1172)</f>
        <v>293</v>
      </c>
      <c r="X1172" s="145">
        <v>253</v>
      </c>
      <c r="Y1172" s="145">
        <v>40</v>
      </c>
      <c r="Z1172" s="69"/>
      <c r="AA1172" s="69"/>
      <c r="AB1172" s="207"/>
      <c r="AC1172" s="324">
        <f t="shared" si="860"/>
        <v>293</v>
      </c>
      <c r="AD1172" s="519">
        <v>18</v>
      </c>
      <c r="AE1172" s="519">
        <v>235</v>
      </c>
      <c r="AF1172" s="519"/>
      <c r="AG1172" s="519">
        <v>40</v>
      </c>
      <c r="AH1172" s="519"/>
      <c r="AI1172" s="519"/>
      <c r="AJ1172" s="601"/>
      <c r="AK1172" s="160">
        <f t="shared" si="855"/>
        <v>60</v>
      </c>
      <c r="AL1172" s="79">
        <v>52</v>
      </c>
      <c r="AM1172" s="158">
        <v>8</v>
      </c>
      <c r="AN1172" s="754"/>
      <c r="AO1172" s="643"/>
      <c r="AP1172" s="663"/>
      <c r="AQ1172" s="683"/>
      <c r="AT1172" s="1"/>
    </row>
    <row r="1173" spans="1:46" s="44" customFormat="1" ht="18" customHeight="1" thickBot="1">
      <c r="A1173" s="1">
        <v>3</v>
      </c>
      <c r="B1173" s="337" t="str">
        <f t="shared" si="861"/>
        <v>区東部</v>
      </c>
      <c r="C1173" s="437" t="str">
        <f t="shared" si="862"/>
        <v>江戸川区</v>
      </c>
      <c r="D1173" s="305"/>
      <c r="E1173" s="632"/>
      <c r="F1173" s="337" t="s">
        <v>370</v>
      </c>
      <c r="G1173" s="689"/>
      <c r="H1173" s="109" t="s">
        <v>628</v>
      </c>
      <c r="I1173" s="82"/>
      <c r="J1173" s="82" t="s">
        <v>629</v>
      </c>
      <c r="K1173" s="82"/>
      <c r="L1173" s="82" t="s">
        <v>629</v>
      </c>
      <c r="M1173" s="82" t="s">
        <v>629</v>
      </c>
      <c r="N1173" s="82" t="s">
        <v>634</v>
      </c>
      <c r="O1173" s="82"/>
      <c r="P1173" s="82"/>
      <c r="Q1173" s="82"/>
      <c r="R1173" s="82" t="s">
        <v>631</v>
      </c>
      <c r="S1173" s="82" t="s">
        <v>652</v>
      </c>
      <c r="T1173" s="82" t="s">
        <v>629</v>
      </c>
      <c r="U1173" s="82"/>
      <c r="V1173" s="102" t="s">
        <v>629</v>
      </c>
      <c r="W1173" s="208"/>
      <c r="X1173" s="75"/>
      <c r="Y1173" s="75"/>
      <c r="Z1173" s="76"/>
      <c r="AA1173" s="76"/>
      <c r="AB1173" s="209"/>
      <c r="AC1173" s="325">
        <f t="shared" si="860"/>
        <v>293</v>
      </c>
      <c r="AD1173" s="520">
        <v>18</v>
      </c>
      <c r="AE1173" s="520">
        <v>235</v>
      </c>
      <c r="AF1173" s="520"/>
      <c r="AG1173" s="520">
        <v>40</v>
      </c>
      <c r="AH1173" s="520" t="s">
        <v>3</v>
      </c>
      <c r="AI1173" s="520" t="s">
        <v>3</v>
      </c>
      <c r="AJ1173" s="520" t="s">
        <v>3</v>
      </c>
      <c r="AK1173" s="161">
        <f t="shared" si="855"/>
        <v>0</v>
      </c>
      <c r="AL1173" s="81"/>
      <c r="AM1173" s="187"/>
      <c r="AN1173" s="755"/>
      <c r="AO1173" s="643"/>
      <c r="AP1173" s="663"/>
      <c r="AQ1173" s="683"/>
      <c r="AT1173" s="1"/>
    </row>
    <row r="1174" spans="1:46" s="44" customFormat="1" ht="18.600000000000001" customHeight="1">
      <c r="A1174" s="1">
        <v>1</v>
      </c>
      <c r="B1174" s="309" t="s">
        <v>337</v>
      </c>
      <c r="C1174" s="310" t="s">
        <v>371</v>
      </c>
      <c r="D1174" s="567" t="s">
        <v>687</v>
      </c>
      <c r="E1174" s="567" t="s">
        <v>1006</v>
      </c>
      <c r="F1174" s="445" t="s">
        <v>372</v>
      </c>
      <c r="G1174" s="691">
        <v>11301592</v>
      </c>
      <c r="H1174" s="221"/>
      <c r="I1174" s="73"/>
      <c r="J1174" s="73"/>
      <c r="K1174" s="73"/>
      <c r="L1174" s="73"/>
      <c r="M1174" s="73"/>
      <c r="N1174" s="73"/>
      <c r="O1174" s="73"/>
      <c r="P1174" s="73"/>
      <c r="Q1174" s="73"/>
      <c r="R1174" s="73"/>
      <c r="S1174" s="73"/>
      <c r="T1174" s="73"/>
      <c r="U1174" s="73"/>
      <c r="V1174" s="222"/>
      <c r="W1174" s="193"/>
      <c r="X1174" s="74"/>
      <c r="Y1174" s="74"/>
      <c r="Z1174" s="74"/>
      <c r="AA1174" s="74"/>
      <c r="AB1174" s="194"/>
      <c r="AC1174" s="323">
        <f t="shared" si="852"/>
        <v>400</v>
      </c>
      <c r="AD1174" s="453">
        <v>10</v>
      </c>
      <c r="AE1174" s="453">
        <v>390</v>
      </c>
      <c r="AF1174" s="453"/>
      <c r="AG1174" s="453"/>
      <c r="AH1174" s="453"/>
      <c r="AI1174" s="454"/>
      <c r="AJ1174" s="80"/>
      <c r="AK1174" s="166">
        <f t="shared" si="855"/>
        <v>0</v>
      </c>
      <c r="AL1174" s="80"/>
      <c r="AM1174" s="186"/>
      <c r="AN1174" s="725"/>
      <c r="AO1174" s="15"/>
      <c r="AP1174" s="25"/>
      <c r="AQ1174" s="683"/>
      <c r="AT1174" s="1"/>
    </row>
    <row r="1175" spans="1:46" s="44" customFormat="1" ht="18" customHeight="1">
      <c r="A1175" s="1">
        <v>2</v>
      </c>
      <c r="B1175" s="337" t="str">
        <f t="shared" ref="B1175:B1176" si="863">B1174</f>
        <v>区東部</v>
      </c>
      <c r="C1175" s="437" t="str">
        <f t="shared" ref="C1175:C1176" si="864">C1174</f>
        <v>江戸川区</v>
      </c>
      <c r="D1175" s="297"/>
      <c r="E1175" s="573"/>
      <c r="F1175" s="361" t="s">
        <v>372</v>
      </c>
      <c r="G1175" s="690"/>
      <c r="H1175" s="109" t="s">
        <v>628</v>
      </c>
      <c r="I1175" s="82"/>
      <c r="J1175" s="82"/>
      <c r="K1175" s="82"/>
      <c r="L1175" s="82" t="s">
        <v>629</v>
      </c>
      <c r="M1175" s="82" t="s">
        <v>629</v>
      </c>
      <c r="N1175" s="82" t="s">
        <v>634</v>
      </c>
      <c r="O1175" s="82"/>
      <c r="P1175" s="82" t="s">
        <v>636</v>
      </c>
      <c r="Q1175" s="82"/>
      <c r="R1175" s="82" t="s">
        <v>1007</v>
      </c>
      <c r="S1175" s="82" t="s">
        <v>652</v>
      </c>
      <c r="T1175" s="82" t="s">
        <v>629</v>
      </c>
      <c r="U1175" s="82"/>
      <c r="V1175" s="102"/>
      <c r="W1175" s="146">
        <f>SUM(X1175:AB1175)</f>
        <v>400</v>
      </c>
      <c r="X1175" s="145">
        <v>400</v>
      </c>
      <c r="Y1175" s="145"/>
      <c r="Z1175" s="69"/>
      <c r="AA1175" s="69"/>
      <c r="AB1175" s="207"/>
      <c r="AC1175" s="324">
        <f t="shared" si="852"/>
        <v>400</v>
      </c>
      <c r="AD1175" s="609">
        <v>10</v>
      </c>
      <c r="AE1175" s="609">
        <v>390</v>
      </c>
      <c r="AF1175" s="609"/>
      <c r="AG1175" s="609"/>
      <c r="AH1175" s="609"/>
      <c r="AI1175" s="609"/>
      <c r="AJ1175" s="601"/>
      <c r="AK1175" s="160">
        <f t="shared" si="855"/>
        <v>76</v>
      </c>
      <c r="AL1175" s="79">
        <v>39</v>
      </c>
      <c r="AM1175" s="158">
        <v>37</v>
      </c>
      <c r="AN1175" s="718"/>
      <c r="AO1175" s="643"/>
      <c r="AP1175" s="663"/>
      <c r="AQ1175" s="683"/>
      <c r="AT1175" s="1"/>
    </row>
    <row r="1176" spans="1:46" s="44" customFormat="1" ht="18.600000000000001" customHeight="1" thickBot="1">
      <c r="A1176" s="1">
        <v>3</v>
      </c>
      <c r="B1176" s="337" t="str">
        <f t="shared" si="863"/>
        <v>区東部</v>
      </c>
      <c r="C1176" s="437" t="str">
        <f t="shared" si="864"/>
        <v>江戸川区</v>
      </c>
      <c r="D1176" s="305"/>
      <c r="E1176" s="632"/>
      <c r="F1176" s="337" t="s">
        <v>372</v>
      </c>
      <c r="G1176" s="689"/>
      <c r="H1176" s="109" t="s">
        <v>628</v>
      </c>
      <c r="I1176" s="82"/>
      <c r="J1176" s="82" t="s">
        <v>1055</v>
      </c>
      <c r="K1176" s="82"/>
      <c r="L1176" s="82" t="s">
        <v>629</v>
      </c>
      <c r="M1176" s="82" t="s">
        <v>629</v>
      </c>
      <c r="N1176" s="82" t="s">
        <v>634</v>
      </c>
      <c r="O1176" s="82"/>
      <c r="P1176" s="82" t="s">
        <v>636</v>
      </c>
      <c r="Q1176" s="82"/>
      <c r="R1176" s="82" t="s">
        <v>1008</v>
      </c>
      <c r="S1176" s="82" t="s">
        <v>652</v>
      </c>
      <c r="T1176" s="82" t="s">
        <v>629</v>
      </c>
      <c r="U1176" s="71"/>
      <c r="V1176" s="123"/>
      <c r="W1176" s="208"/>
      <c r="X1176" s="75"/>
      <c r="Y1176" s="75"/>
      <c r="Z1176" s="76"/>
      <c r="AA1176" s="76"/>
      <c r="AB1176" s="209"/>
      <c r="AC1176" s="325">
        <f t="shared" si="852"/>
        <v>400</v>
      </c>
      <c r="AD1176" s="611">
        <v>10</v>
      </c>
      <c r="AE1176" s="611">
        <v>390</v>
      </c>
      <c r="AF1176" s="611" t="s">
        <v>3</v>
      </c>
      <c r="AG1176" s="611" t="s">
        <v>3</v>
      </c>
      <c r="AH1176" s="611" t="s">
        <v>3</v>
      </c>
      <c r="AI1176" s="611" t="s">
        <v>3</v>
      </c>
      <c r="AJ1176" s="520" t="s">
        <v>3</v>
      </c>
      <c r="AK1176" s="161">
        <f t="shared" si="855"/>
        <v>0</v>
      </c>
      <c r="AL1176" s="81"/>
      <c r="AM1176" s="187"/>
      <c r="AN1176" s="719"/>
      <c r="AO1176" s="643"/>
      <c r="AP1176" s="663"/>
      <c r="AQ1176" s="683"/>
      <c r="AT1176" s="1"/>
    </row>
    <row r="1177" spans="1:46" s="44" customFormat="1" ht="18" customHeight="1">
      <c r="A1177" s="1">
        <v>1</v>
      </c>
      <c r="B1177" s="309" t="s">
        <v>337</v>
      </c>
      <c r="C1177" s="310" t="s">
        <v>371</v>
      </c>
      <c r="D1177" s="567" t="s">
        <v>687</v>
      </c>
      <c r="E1177" s="567" t="s">
        <v>1207</v>
      </c>
      <c r="F1177" s="734" t="s">
        <v>1208</v>
      </c>
      <c r="G1177" s="691">
        <v>11301593</v>
      </c>
      <c r="H1177" s="221"/>
      <c r="I1177" s="73"/>
      <c r="J1177" s="73"/>
      <c r="K1177" s="73"/>
      <c r="L1177" s="73"/>
      <c r="M1177" s="73"/>
      <c r="N1177" s="73"/>
      <c r="O1177" s="73"/>
      <c r="P1177" s="73"/>
      <c r="Q1177" s="73"/>
      <c r="R1177" s="73"/>
      <c r="S1177" s="73"/>
      <c r="T1177" s="73"/>
      <c r="U1177" s="73"/>
      <c r="V1177" s="222"/>
      <c r="W1177" s="193"/>
      <c r="X1177" s="74"/>
      <c r="Y1177" s="74"/>
      <c r="Z1177" s="74"/>
      <c r="AA1177" s="74"/>
      <c r="AB1177" s="194"/>
      <c r="AC1177" s="323">
        <f t="shared" si="852"/>
        <v>418</v>
      </c>
      <c r="AD1177" s="606">
        <v>11</v>
      </c>
      <c r="AE1177" s="606">
        <v>363</v>
      </c>
      <c r="AF1177" s="606">
        <v>44</v>
      </c>
      <c r="AG1177" s="606"/>
      <c r="AH1177" s="606"/>
      <c r="AI1177" s="607"/>
      <c r="AJ1177" s="607"/>
      <c r="AK1177" s="166">
        <f t="shared" si="855"/>
        <v>0</v>
      </c>
      <c r="AL1177" s="80"/>
      <c r="AM1177" s="186"/>
      <c r="AN1177" s="725" t="s">
        <v>1222</v>
      </c>
      <c r="AO1177" s="15"/>
      <c r="AP1177" s="25"/>
      <c r="AQ1177" s="683"/>
      <c r="AT1177" s="1"/>
    </row>
    <row r="1178" spans="1:46" s="44" customFormat="1" ht="18.600000000000001" customHeight="1">
      <c r="A1178" s="1">
        <v>2</v>
      </c>
      <c r="B1178" s="337" t="str">
        <f t="shared" ref="B1178:B1179" si="865">B1177</f>
        <v>区東部</v>
      </c>
      <c r="C1178" s="437" t="str">
        <f t="shared" ref="C1178:C1179" si="866">C1177</f>
        <v>江戸川区</v>
      </c>
      <c r="D1178" s="297"/>
      <c r="E1178" s="573"/>
      <c r="F1178" s="361" t="s">
        <v>373</v>
      </c>
      <c r="G1178" s="690"/>
      <c r="H1178" s="109" t="s">
        <v>628</v>
      </c>
      <c r="I1178" s="82"/>
      <c r="J1178" s="82" t="s">
        <v>629</v>
      </c>
      <c r="K1178" s="82"/>
      <c r="L1178" s="82" t="s">
        <v>629</v>
      </c>
      <c r="M1178" s="82" t="s">
        <v>629</v>
      </c>
      <c r="N1178" s="82" t="s">
        <v>826</v>
      </c>
      <c r="O1178" s="82"/>
      <c r="P1178" s="82"/>
      <c r="Q1178" s="82"/>
      <c r="R1178" s="82" t="s">
        <v>631</v>
      </c>
      <c r="S1178" s="82" t="s">
        <v>652</v>
      </c>
      <c r="T1178" s="82" t="s">
        <v>629</v>
      </c>
      <c r="U1178" s="82"/>
      <c r="V1178" s="102"/>
      <c r="W1178" s="146">
        <f>SUM(X1178:AB1178)</f>
        <v>474</v>
      </c>
      <c r="X1178" s="145">
        <v>474</v>
      </c>
      <c r="Y1178" s="145"/>
      <c r="Z1178" s="69"/>
      <c r="AA1178" s="69"/>
      <c r="AB1178" s="207"/>
      <c r="AC1178" s="324">
        <f t="shared" si="852"/>
        <v>447</v>
      </c>
      <c r="AD1178" s="519">
        <v>299</v>
      </c>
      <c r="AE1178" s="519">
        <v>148</v>
      </c>
      <c r="AF1178" s="519"/>
      <c r="AG1178" s="519"/>
      <c r="AH1178" s="519"/>
      <c r="AI1178" s="519"/>
      <c r="AJ1178" s="601"/>
      <c r="AK1178" s="160">
        <f t="shared" si="855"/>
        <v>11</v>
      </c>
      <c r="AL1178" s="79">
        <v>11</v>
      </c>
      <c r="AM1178" s="158" t="s">
        <v>3</v>
      </c>
      <c r="AN1178" s="718"/>
      <c r="AO1178" s="643"/>
      <c r="AP1178" s="663"/>
      <c r="AQ1178" s="683"/>
      <c r="AT1178" s="1"/>
    </row>
    <row r="1179" spans="1:46" s="44" customFormat="1" ht="18" customHeight="1" thickBot="1">
      <c r="A1179" s="1">
        <v>3</v>
      </c>
      <c r="B1179" s="337" t="str">
        <f t="shared" si="865"/>
        <v>区東部</v>
      </c>
      <c r="C1179" s="437" t="str">
        <f t="shared" si="866"/>
        <v>江戸川区</v>
      </c>
      <c r="D1179" s="305"/>
      <c r="E1179" s="632"/>
      <c r="F1179" s="337" t="s">
        <v>373</v>
      </c>
      <c r="G1179" s="689"/>
      <c r="H1179" s="109" t="s">
        <v>628</v>
      </c>
      <c r="I1179" s="82"/>
      <c r="J1179" s="82" t="s">
        <v>629</v>
      </c>
      <c r="K1179" s="82"/>
      <c r="L1179" s="82" t="s">
        <v>629</v>
      </c>
      <c r="M1179" s="82" t="s">
        <v>629</v>
      </c>
      <c r="N1179" s="82" t="s">
        <v>826</v>
      </c>
      <c r="O1179" s="82"/>
      <c r="P1179" s="82"/>
      <c r="Q1179" s="82"/>
      <c r="R1179" s="82" t="s">
        <v>631</v>
      </c>
      <c r="S1179" s="82" t="s">
        <v>652</v>
      </c>
      <c r="T1179" s="82" t="s">
        <v>629</v>
      </c>
      <c r="U1179" s="71"/>
      <c r="V1179" s="123"/>
      <c r="W1179" s="208"/>
      <c r="X1179" s="75"/>
      <c r="Y1179" s="75"/>
      <c r="Z1179" s="76"/>
      <c r="AA1179" s="76"/>
      <c r="AB1179" s="209"/>
      <c r="AC1179" s="325">
        <f t="shared" si="852"/>
        <v>447</v>
      </c>
      <c r="AD1179" s="520">
        <v>299</v>
      </c>
      <c r="AE1179" s="520">
        <v>148</v>
      </c>
      <c r="AF1179" s="520" t="s">
        <v>3</v>
      </c>
      <c r="AG1179" s="520" t="s">
        <v>3</v>
      </c>
      <c r="AH1179" s="520" t="s">
        <v>3</v>
      </c>
      <c r="AI1179" s="520" t="s">
        <v>3</v>
      </c>
      <c r="AJ1179" s="520" t="s">
        <v>3</v>
      </c>
      <c r="AK1179" s="161">
        <f t="shared" si="855"/>
        <v>0</v>
      </c>
      <c r="AL1179" s="81"/>
      <c r="AM1179" s="187"/>
      <c r="AN1179" s="719"/>
      <c r="AO1179" s="643"/>
      <c r="AP1179" s="663"/>
      <c r="AQ1179" s="683"/>
      <c r="AT1179" s="1"/>
    </row>
    <row r="1180" spans="1:46" s="44" customFormat="1" ht="18.600000000000001" customHeight="1">
      <c r="A1180" s="1">
        <v>1</v>
      </c>
      <c r="B1180" s="309" t="s">
        <v>337</v>
      </c>
      <c r="C1180" s="310" t="s">
        <v>371</v>
      </c>
      <c r="D1180" s="567"/>
      <c r="E1180" s="567" t="s">
        <v>914</v>
      </c>
      <c r="F1180" s="734" t="s">
        <v>1165</v>
      </c>
      <c r="G1180" s="691" t="s">
        <v>1164</v>
      </c>
      <c r="H1180" s="221"/>
      <c r="I1180" s="73"/>
      <c r="J1180" s="73"/>
      <c r="K1180" s="73"/>
      <c r="L1180" s="73"/>
      <c r="M1180" s="73"/>
      <c r="N1180" s="73"/>
      <c r="O1180" s="73"/>
      <c r="P1180" s="73"/>
      <c r="Q1180" s="73"/>
      <c r="R1180" s="73"/>
      <c r="S1180" s="73"/>
      <c r="T1180" s="73"/>
      <c r="U1180" s="73"/>
      <c r="V1180" s="222"/>
      <c r="W1180" s="193"/>
      <c r="X1180" s="74"/>
      <c r="Y1180" s="74"/>
      <c r="Z1180" s="74"/>
      <c r="AA1180" s="74"/>
      <c r="AB1180" s="194"/>
      <c r="AC1180" s="323">
        <f t="shared" si="852"/>
        <v>258</v>
      </c>
      <c r="AD1180" s="606"/>
      <c r="AE1180" s="606"/>
      <c r="AF1180" s="606">
        <v>138</v>
      </c>
      <c r="AG1180" s="606">
        <v>120</v>
      </c>
      <c r="AH1180" s="606"/>
      <c r="AI1180" s="607"/>
      <c r="AJ1180" s="607"/>
      <c r="AK1180" s="166">
        <f t="shared" si="855"/>
        <v>0</v>
      </c>
      <c r="AL1180" s="80"/>
      <c r="AM1180" s="186"/>
      <c r="AN1180" s="725" t="s">
        <v>1222</v>
      </c>
      <c r="AO1180" s="15"/>
      <c r="AP1180" s="25"/>
      <c r="AQ1180" s="683"/>
      <c r="AR1180" s="44">
        <v>1</v>
      </c>
      <c r="AT1180" s="1"/>
    </row>
    <row r="1181" spans="1:46" s="44" customFormat="1" ht="18" customHeight="1">
      <c r="A1181" s="1">
        <v>2</v>
      </c>
      <c r="B1181" s="337" t="str">
        <f t="shared" ref="B1181:B1182" si="867">B1180</f>
        <v>区東部</v>
      </c>
      <c r="C1181" s="437" t="str">
        <f t="shared" ref="C1181:C1182" si="868">C1180</f>
        <v>江戸川区</v>
      </c>
      <c r="D1181" s="297"/>
      <c r="E1181" s="573"/>
      <c r="F1181" s="361" t="s">
        <v>374</v>
      </c>
      <c r="G1181" s="690"/>
      <c r="H1181" s="109"/>
      <c r="I1181" s="82"/>
      <c r="J1181" s="82"/>
      <c r="K1181" s="82"/>
      <c r="L1181" s="82"/>
      <c r="M1181" s="82" t="s">
        <v>1112</v>
      </c>
      <c r="N1181" s="82" t="s">
        <v>630</v>
      </c>
      <c r="O1181" s="82"/>
      <c r="P1181" s="82"/>
      <c r="Q1181" s="82"/>
      <c r="R1181" s="82"/>
      <c r="S1181" s="82"/>
      <c r="T1181" s="82"/>
      <c r="U1181" s="82"/>
      <c r="V1181" s="102" t="s">
        <v>629</v>
      </c>
      <c r="W1181" s="146">
        <f>SUM(X1181:AB1181)</f>
        <v>378</v>
      </c>
      <c r="X1181" s="145">
        <v>78</v>
      </c>
      <c r="Y1181" s="145">
        <v>300</v>
      </c>
      <c r="Z1181" s="69"/>
      <c r="AA1181" s="69"/>
      <c r="AB1181" s="207"/>
      <c r="AC1181" s="324">
        <f t="shared" si="852"/>
        <v>378</v>
      </c>
      <c r="AD1181" s="519"/>
      <c r="AE1181" s="519"/>
      <c r="AF1181" s="519">
        <v>258</v>
      </c>
      <c r="AG1181" s="519">
        <v>120</v>
      </c>
      <c r="AH1181" s="519"/>
      <c r="AI1181" s="519"/>
      <c r="AJ1181" s="601"/>
      <c r="AK1181" s="160">
        <f t="shared" si="855"/>
        <v>0</v>
      </c>
      <c r="AL1181" s="79" t="s">
        <v>3</v>
      </c>
      <c r="AM1181" s="158" t="s">
        <v>3</v>
      </c>
      <c r="AN1181" s="718"/>
      <c r="AO1181" s="643"/>
      <c r="AP1181" s="663"/>
      <c r="AQ1181" s="683"/>
      <c r="AT1181" s="1"/>
    </row>
    <row r="1182" spans="1:46" s="44" customFormat="1" ht="18.600000000000001" customHeight="1" thickBot="1">
      <c r="A1182" s="1">
        <v>3</v>
      </c>
      <c r="B1182" s="337" t="str">
        <f t="shared" si="867"/>
        <v>区東部</v>
      </c>
      <c r="C1182" s="437" t="str">
        <f t="shared" si="868"/>
        <v>江戸川区</v>
      </c>
      <c r="D1182" s="305"/>
      <c r="E1182" s="632"/>
      <c r="F1182" s="337" t="s">
        <v>374</v>
      </c>
      <c r="G1182" s="689"/>
      <c r="H1182" s="36"/>
      <c r="I1182" s="37"/>
      <c r="J1182" s="37"/>
      <c r="K1182" s="37"/>
      <c r="L1182" s="37"/>
      <c r="M1182" s="37" t="s">
        <v>1112</v>
      </c>
      <c r="N1182" s="37" t="s">
        <v>630</v>
      </c>
      <c r="O1182" s="37"/>
      <c r="P1182" s="37"/>
      <c r="Q1182" s="37"/>
      <c r="R1182" s="37"/>
      <c r="S1182" s="37"/>
      <c r="T1182" s="37"/>
      <c r="U1182" s="37"/>
      <c r="V1182" s="39" t="s">
        <v>629</v>
      </c>
      <c r="W1182" s="208"/>
      <c r="X1182" s="75"/>
      <c r="Y1182" s="75"/>
      <c r="Z1182" s="76"/>
      <c r="AA1182" s="76"/>
      <c r="AB1182" s="209"/>
      <c r="AC1182" s="325">
        <f t="shared" si="852"/>
        <v>378</v>
      </c>
      <c r="AD1182" s="520"/>
      <c r="AE1182" s="520" t="s">
        <v>3</v>
      </c>
      <c r="AF1182" s="520">
        <v>258</v>
      </c>
      <c r="AG1182" s="520">
        <v>120</v>
      </c>
      <c r="AH1182" s="520" t="s">
        <v>3</v>
      </c>
      <c r="AI1182" s="520" t="s">
        <v>3</v>
      </c>
      <c r="AJ1182" s="520" t="s">
        <v>3</v>
      </c>
      <c r="AK1182" s="161">
        <f t="shared" si="855"/>
        <v>0</v>
      </c>
      <c r="AL1182" s="81"/>
      <c r="AM1182" s="187"/>
      <c r="AN1182" s="719"/>
      <c r="AO1182" s="643"/>
      <c r="AP1182" s="663"/>
      <c r="AQ1182" s="683"/>
      <c r="AT1182" s="1"/>
    </row>
    <row r="1183" spans="1:46" s="44" customFormat="1" ht="18" customHeight="1">
      <c r="A1183" s="1">
        <v>1</v>
      </c>
      <c r="B1183" s="309" t="s">
        <v>337</v>
      </c>
      <c r="C1183" s="310" t="s">
        <v>371</v>
      </c>
      <c r="D1183" s="567"/>
      <c r="E1183" s="567" t="s">
        <v>1045</v>
      </c>
      <c r="F1183" s="445" t="s">
        <v>375</v>
      </c>
      <c r="G1183" s="691">
        <v>11301595</v>
      </c>
      <c r="H1183" s="221"/>
      <c r="I1183" s="73"/>
      <c r="J1183" s="73"/>
      <c r="K1183" s="73"/>
      <c r="L1183" s="73"/>
      <c r="M1183" s="73"/>
      <c r="N1183" s="73"/>
      <c r="O1183" s="73"/>
      <c r="P1183" s="73"/>
      <c r="Q1183" s="73"/>
      <c r="R1183" s="73"/>
      <c r="S1183" s="73"/>
      <c r="T1183" s="73"/>
      <c r="U1183" s="73"/>
      <c r="V1183" s="222"/>
      <c r="W1183" s="193"/>
      <c r="X1183" s="74"/>
      <c r="Y1183" s="74"/>
      <c r="Z1183" s="74"/>
      <c r="AA1183" s="74"/>
      <c r="AB1183" s="194"/>
      <c r="AC1183" s="323">
        <f t="shared" si="852"/>
        <v>0</v>
      </c>
      <c r="AD1183" s="606"/>
      <c r="AE1183" s="606"/>
      <c r="AF1183" s="606"/>
      <c r="AG1183" s="606"/>
      <c r="AH1183" s="606"/>
      <c r="AI1183" s="607"/>
      <c r="AJ1183" s="607"/>
      <c r="AK1183" s="166">
        <f t="shared" si="855"/>
        <v>0</v>
      </c>
      <c r="AL1183" s="80"/>
      <c r="AM1183" s="186"/>
      <c r="AN1183" s="725"/>
      <c r="AO1183" s="15"/>
      <c r="AP1183" s="25"/>
      <c r="AQ1183" s="683">
        <v>1</v>
      </c>
      <c r="AT1183" s="1"/>
    </row>
    <row r="1184" spans="1:46" s="44" customFormat="1" ht="18.600000000000001" customHeight="1">
      <c r="A1184" s="1">
        <v>2</v>
      </c>
      <c r="B1184" s="337" t="str">
        <f t="shared" ref="B1184:B1185" si="869">B1183</f>
        <v>区東部</v>
      </c>
      <c r="C1184" s="437" t="str">
        <f t="shared" ref="C1184:C1185" si="870">C1183</f>
        <v>江戸川区</v>
      </c>
      <c r="D1184" s="297"/>
      <c r="E1184" s="573"/>
      <c r="F1184" s="361" t="s">
        <v>375</v>
      </c>
      <c r="G1184" s="690"/>
      <c r="H1184" s="109"/>
      <c r="I1184" s="82"/>
      <c r="J1184" s="82"/>
      <c r="K1184" s="82"/>
      <c r="L1184" s="82"/>
      <c r="M1184" s="82" t="s">
        <v>629</v>
      </c>
      <c r="N1184" s="82"/>
      <c r="O1184" s="82"/>
      <c r="P1184" s="82"/>
      <c r="Q1184" s="82"/>
      <c r="R1184" s="82"/>
      <c r="S1184" s="82"/>
      <c r="T1184" s="82"/>
      <c r="U1184" s="82"/>
      <c r="V1184" s="102"/>
      <c r="W1184" s="146">
        <f>SUM(X1184:AB1184)</f>
        <v>91</v>
      </c>
      <c r="X1184" s="145">
        <v>50</v>
      </c>
      <c r="Y1184" s="145">
        <v>41</v>
      </c>
      <c r="Z1184" s="69"/>
      <c r="AA1184" s="69"/>
      <c r="AB1184" s="207"/>
      <c r="AC1184" s="324">
        <f t="shared" si="852"/>
        <v>91</v>
      </c>
      <c r="AD1184" s="519"/>
      <c r="AE1184" s="519">
        <v>50</v>
      </c>
      <c r="AF1184" s="519"/>
      <c r="AG1184" s="519">
        <v>41</v>
      </c>
      <c r="AH1184" s="519"/>
      <c r="AI1184" s="519"/>
      <c r="AJ1184" s="601"/>
      <c r="AK1184" s="160">
        <f t="shared" si="855"/>
        <v>0</v>
      </c>
      <c r="AL1184" s="79" t="s">
        <v>3</v>
      </c>
      <c r="AM1184" s="158" t="s">
        <v>3</v>
      </c>
      <c r="AN1184" s="718"/>
      <c r="AO1184" s="643"/>
      <c r="AP1184" s="663"/>
      <c r="AQ1184" s="683"/>
      <c r="AT1184" s="1"/>
    </row>
    <row r="1185" spans="1:46" s="44" customFormat="1" ht="18" customHeight="1" thickBot="1">
      <c r="A1185" s="1">
        <v>3</v>
      </c>
      <c r="B1185" s="337" t="str">
        <f t="shared" si="869"/>
        <v>区東部</v>
      </c>
      <c r="C1185" s="437" t="str">
        <f t="shared" si="870"/>
        <v>江戸川区</v>
      </c>
      <c r="D1185" s="305"/>
      <c r="E1185" s="632"/>
      <c r="F1185" s="337" t="s">
        <v>375</v>
      </c>
      <c r="G1185" s="689"/>
      <c r="H1185" s="121"/>
      <c r="I1185" s="71"/>
      <c r="J1185" s="71"/>
      <c r="K1185" s="71"/>
      <c r="L1185" s="71"/>
      <c r="M1185" s="82" t="s">
        <v>629</v>
      </c>
      <c r="N1185" s="71"/>
      <c r="O1185" s="71"/>
      <c r="P1185" s="71"/>
      <c r="Q1185" s="71"/>
      <c r="R1185" s="71"/>
      <c r="S1185" s="71"/>
      <c r="T1185" s="71"/>
      <c r="U1185" s="71"/>
      <c r="V1185" s="123"/>
      <c r="W1185" s="208"/>
      <c r="X1185" s="75"/>
      <c r="Y1185" s="75"/>
      <c r="Z1185" s="76"/>
      <c r="AA1185" s="76"/>
      <c r="AB1185" s="209"/>
      <c r="AC1185" s="325">
        <f t="shared" si="852"/>
        <v>91</v>
      </c>
      <c r="AD1185" s="520"/>
      <c r="AE1185" s="520">
        <v>50</v>
      </c>
      <c r="AF1185" s="520" t="s">
        <v>3</v>
      </c>
      <c r="AG1185" s="520">
        <v>41</v>
      </c>
      <c r="AH1185" s="520" t="s">
        <v>3</v>
      </c>
      <c r="AI1185" s="520" t="s">
        <v>3</v>
      </c>
      <c r="AJ1185" s="520" t="s">
        <v>3</v>
      </c>
      <c r="AK1185" s="161">
        <f t="shared" si="855"/>
        <v>0</v>
      </c>
      <c r="AL1185" s="81"/>
      <c r="AM1185" s="187"/>
      <c r="AN1185" s="719"/>
      <c r="AO1185" s="643"/>
      <c r="AP1185" s="663"/>
      <c r="AQ1185" s="683"/>
      <c r="AT1185" s="1"/>
    </row>
    <row r="1186" spans="1:46" s="44" customFormat="1" ht="18.600000000000001" customHeight="1">
      <c r="A1186" s="1">
        <v>1</v>
      </c>
      <c r="B1186" s="309" t="s">
        <v>337</v>
      </c>
      <c r="C1186" s="310" t="s">
        <v>371</v>
      </c>
      <c r="D1186" s="567"/>
      <c r="E1186" s="567" t="s">
        <v>950</v>
      </c>
      <c r="F1186" s="445" t="s">
        <v>376</v>
      </c>
      <c r="G1186" s="691">
        <v>11301596</v>
      </c>
      <c r="H1186" s="221"/>
      <c r="I1186" s="73"/>
      <c r="J1186" s="73"/>
      <c r="K1186" s="73"/>
      <c r="L1186" s="73"/>
      <c r="M1186" s="73"/>
      <c r="N1186" s="73"/>
      <c r="O1186" s="73"/>
      <c r="P1186" s="73"/>
      <c r="Q1186" s="73"/>
      <c r="R1186" s="73"/>
      <c r="S1186" s="73"/>
      <c r="T1186" s="73"/>
      <c r="U1186" s="73"/>
      <c r="V1186" s="222"/>
      <c r="W1186" s="193"/>
      <c r="X1186" s="74"/>
      <c r="Y1186" s="74"/>
      <c r="Z1186" s="74"/>
      <c r="AA1186" s="74"/>
      <c r="AB1186" s="194"/>
      <c r="AC1186" s="323">
        <f t="shared" si="852"/>
        <v>37</v>
      </c>
      <c r="AD1186" s="64"/>
      <c r="AE1186" s="64">
        <v>37</v>
      </c>
      <c r="AF1186" s="64"/>
      <c r="AG1186" s="64"/>
      <c r="AH1186" s="64"/>
      <c r="AI1186" s="80"/>
      <c r="AJ1186" s="80"/>
      <c r="AK1186" s="166">
        <f t="shared" si="855"/>
        <v>0</v>
      </c>
      <c r="AL1186" s="80"/>
      <c r="AM1186" s="186"/>
      <c r="AN1186" s="725"/>
      <c r="AO1186" s="15"/>
      <c r="AP1186" s="25"/>
      <c r="AQ1186" s="683"/>
      <c r="AR1186" s="574"/>
      <c r="AT1186" s="1"/>
    </row>
    <row r="1187" spans="1:46" s="44" customFormat="1" ht="18" customHeight="1">
      <c r="A1187" s="1">
        <v>2</v>
      </c>
      <c r="B1187" s="337" t="str">
        <f t="shared" ref="B1187:B1188" si="871">B1186</f>
        <v>区東部</v>
      </c>
      <c r="C1187" s="437" t="str">
        <f t="shared" ref="C1187:C1188" si="872">C1186</f>
        <v>江戸川区</v>
      </c>
      <c r="D1187" s="297"/>
      <c r="E1187" s="573"/>
      <c r="F1187" s="361" t="s">
        <v>376</v>
      </c>
      <c r="G1187" s="690"/>
      <c r="H1187" s="671"/>
      <c r="I1187" s="82"/>
      <c r="J1187" s="82"/>
      <c r="K1187" s="82"/>
      <c r="L1187" s="82"/>
      <c r="M1187" s="82"/>
      <c r="N1187" s="82"/>
      <c r="O1187" s="82"/>
      <c r="P1187" s="82"/>
      <c r="Q1187" s="82"/>
      <c r="R1187" s="82"/>
      <c r="S1187" s="82"/>
      <c r="T1187" s="82"/>
      <c r="U1187" s="82"/>
      <c r="V1187" s="102"/>
      <c r="W1187" s="146">
        <f>SUM(X1187:AB1187)</f>
        <v>37</v>
      </c>
      <c r="X1187" s="145">
        <v>37</v>
      </c>
      <c r="Y1187" s="145"/>
      <c r="Z1187" s="69"/>
      <c r="AA1187" s="69"/>
      <c r="AB1187" s="207"/>
      <c r="AC1187" s="324">
        <f t="shared" si="852"/>
        <v>37</v>
      </c>
      <c r="AD1187" s="519"/>
      <c r="AE1187" s="519">
        <v>37</v>
      </c>
      <c r="AF1187" s="519"/>
      <c r="AG1187" s="519"/>
      <c r="AH1187" s="519"/>
      <c r="AI1187" s="519"/>
      <c r="AJ1187" s="601"/>
      <c r="AK1187" s="160">
        <f t="shared" si="855"/>
        <v>0</v>
      </c>
      <c r="AL1187" s="79" t="s">
        <v>3</v>
      </c>
      <c r="AM1187" s="158" t="s">
        <v>3</v>
      </c>
      <c r="AN1187" s="718"/>
      <c r="AO1187" s="643"/>
      <c r="AP1187" s="663"/>
      <c r="AQ1187" s="683"/>
      <c r="AT1187" s="1"/>
    </row>
    <row r="1188" spans="1:46" s="44" customFormat="1" ht="18.600000000000001" customHeight="1" thickBot="1">
      <c r="A1188" s="1">
        <v>3</v>
      </c>
      <c r="B1188" s="337" t="str">
        <f t="shared" si="871"/>
        <v>区東部</v>
      </c>
      <c r="C1188" s="437" t="str">
        <f t="shared" si="872"/>
        <v>江戸川区</v>
      </c>
      <c r="D1188" s="305"/>
      <c r="E1188" s="632"/>
      <c r="F1188" s="337" t="s">
        <v>376</v>
      </c>
      <c r="G1188" s="689"/>
      <c r="H1188" s="672"/>
      <c r="I1188" s="71"/>
      <c r="J1188" s="71"/>
      <c r="K1188" s="71"/>
      <c r="L1188" s="71"/>
      <c r="M1188" s="71"/>
      <c r="N1188" s="71"/>
      <c r="O1188" s="71"/>
      <c r="P1188" s="71"/>
      <c r="Q1188" s="71"/>
      <c r="R1188" s="71"/>
      <c r="S1188" s="71"/>
      <c r="T1188" s="71"/>
      <c r="U1188" s="71"/>
      <c r="V1188" s="123"/>
      <c r="W1188" s="208"/>
      <c r="X1188" s="75"/>
      <c r="Y1188" s="75"/>
      <c r="Z1188" s="76"/>
      <c r="AA1188" s="76"/>
      <c r="AB1188" s="209"/>
      <c r="AC1188" s="325">
        <f t="shared" si="852"/>
        <v>38</v>
      </c>
      <c r="AD1188" s="520"/>
      <c r="AE1188" s="520">
        <v>38</v>
      </c>
      <c r="AF1188" s="520" t="s">
        <v>3</v>
      </c>
      <c r="AG1188" s="520" t="s">
        <v>3</v>
      </c>
      <c r="AH1188" s="520" t="s">
        <v>3</v>
      </c>
      <c r="AI1188" s="520" t="s">
        <v>3</v>
      </c>
      <c r="AJ1188" s="520" t="s">
        <v>3</v>
      </c>
      <c r="AK1188" s="161">
        <f t="shared" si="855"/>
        <v>0</v>
      </c>
      <c r="AL1188" s="81"/>
      <c r="AM1188" s="187"/>
      <c r="AN1188" s="719"/>
      <c r="AO1188" s="643"/>
      <c r="AP1188" s="663"/>
      <c r="AQ1188" s="683"/>
      <c r="AT1188" s="1"/>
    </row>
    <row r="1189" spans="1:46" s="44" customFormat="1" ht="18" customHeight="1">
      <c r="A1189" s="1">
        <v>1</v>
      </c>
      <c r="B1189" s="309" t="s">
        <v>337</v>
      </c>
      <c r="C1189" s="310" t="s">
        <v>371</v>
      </c>
      <c r="D1189" s="567"/>
      <c r="E1189" s="567" t="s">
        <v>914</v>
      </c>
      <c r="F1189" s="445" t="s">
        <v>377</v>
      </c>
      <c r="G1189" s="691">
        <v>11301597</v>
      </c>
      <c r="H1189" s="221"/>
      <c r="I1189" s="73"/>
      <c r="J1189" s="73"/>
      <c r="K1189" s="73"/>
      <c r="L1189" s="73"/>
      <c r="M1189" s="73"/>
      <c r="N1189" s="73"/>
      <c r="O1189" s="73"/>
      <c r="P1189" s="73"/>
      <c r="Q1189" s="73"/>
      <c r="R1189" s="73"/>
      <c r="S1189" s="73"/>
      <c r="T1189" s="73"/>
      <c r="U1189" s="73"/>
      <c r="V1189" s="222"/>
      <c r="W1189" s="193"/>
      <c r="X1189" s="74"/>
      <c r="Y1189" s="74"/>
      <c r="Z1189" s="74"/>
      <c r="AA1189" s="74"/>
      <c r="AB1189" s="194"/>
      <c r="AC1189" s="323">
        <f t="shared" si="852"/>
        <v>96</v>
      </c>
      <c r="AD1189" s="64"/>
      <c r="AE1189" s="64">
        <v>48</v>
      </c>
      <c r="AF1189" s="64"/>
      <c r="AG1189" s="64">
        <v>48</v>
      </c>
      <c r="AH1189" s="64"/>
      <c r="AI1189" s="80"/>
      <c r="AJ1189" s="80"/>
      <c r="AK1189" s="166">
        <f t="shared" si="855"/>
        <v>0</v>
      </c>
      <c r="AL1189" s="80"/>
      <c r="AM1189" s="186"/>
      <c r="AN1189" s="725"/>
      <c r="AO1189" s="15"/>
      <c r="AP1189" s="25"/>
      <c r="AQ1189" s="683"/>
      <c r="AT1189" s="1"/>
    </row>
    <row r="1190" spans="1:46" s="44" customFormat="1" ht="18.600000000000001" customHeight="1">
      <c r="A1190" s="1">
        <v>2</v>
      </c>
      <c r="B1190" s="337" t="str">
        <f t="shared" ref="B1190:B1191" si="873">B1189</f>
        <v>区東部</v>
      </c>
      <c r="C1190" s="437" t="str">
        <f t="shared" ref="C1190:C1191" si="874">C1189</f>
        <v>江戸川区</v>
      </c>
      <c r="D1190" s="297"/>
      <c r="E1190" s="573"/>
      <c r="F1190" s="361" t="s">
        <v>377</v>
      </c>
      <c r="G1190" s="690"/>
      <c r="H1190" s="109"/>
      <c r="I1190" s="82"/>
      <c r="J1190" s="82"/>
      <c r="K1190" s="82"/>
      <c r="L1190" s="82"/>
      <c r="M1190" s="82"/>
      <c r="N1190" s="82"/>
      <c r="O1190" s="82"/>
      <c r="P1190" s="82"/>
      <c r="Q1190" s="82"/>
      <c r="R1190" s="82"/>
      <c r="S1190" s="82"/>
      <c r="T1190" s="82"/>
      <c r="U1190" s="82" t="s">
        <v>629</v>
      </c>
      <c r="V1190" s="102"/>
      <c r="W1190" s="146">
        <f>SUM(X1190:AB1190)</f>
        <v>96</v>
      </c>
      <c r="X1190" s="145">
        <v>48</v>
      </c>
      <c r="Y1190" s="145">
        <v>48</v>
      </c>
      <c r="Z1190" s="69"/>
      <c r="AA1190" s="69"/>
      <c r="AB1190" s="207"/>
      <c r="AC1190" s="324">
        <f t="shared" si="852"/>
        <v>96</v>
      </c>
      <c r="AD1190" s="519"/>
      <c r="AE1190" s="519">
        <v>48</v>
      </c>
      <c r="AF1190" s="519"/>
      <c r="AG1190" s="519">
        <v>48</v>
      </c>
      <c r="AH1190" s="519"/>
      <c r="AI1190" s="519"/>
      <c r="AJ1190" s="601"/>
      <c r="AK1190" s="160">
        <f t="shared" si="855"/>
        <v>0</v>
      </c>
      <c r="AL1190" s="79" t="s">
        <v>3</v>
      </c>
      <c r="AM1190" s="158" t="s">
        <v>3</v>
      </c>
      <c r="AN1190" s="718"/>
      <c r="AO1190" s="643"/>
      <c r="AP1190" s="663"/>
      <c r="AQ1190" s="683"/>
      <c r="AT1190" s="1"/>
    </row>
    <row r="1191" spans="1:46" s="44" customFormat="1" ht="18" customHeight="1" thickBot="1">
      <c r="A1191" s="1">
        <v>3</v>
      </c>
      <c r="B1191" s="337" t="str">
        <f t="shared" si="873"/>
        <v>区東部</v>
      </c>
      <c r="C1191" s="437" t="str">
        <f t="shared" si="874"/>
        <v>江戸川区</v>
      </c>
      <c r="D1191" s="305"/>
      <c r="E1191" s="632"/>
      <c r="F1191" s="337" t="s">
        <v>377</v>
      </c>
      <c r="G1191" s="689"/>
      <c r="H1191" s="121"/>
      <c r="I1191" s="71"/>
      <c r="J1191" s="71"/>
      <c r="K1191" s="71"/>
      <c r="L1191" s="71"/>
      <c r="M1191" s="71"/>
      <c r="N1191" s="71"/>
      <c r="O1191" s="71"/>
      <c r="P1191" s="71"/>
      <c r="Q1191" s="71"/>
      <c r="R1191" s="71"/>
      <c r="S1191" s="71"/>
      <c r="T1191" s="71"/>
      <c r="U1191" s="82" t="s">
        <v>629</v>
      </c>
      <c r="V1191" s="123"/>
      <c r="W1191" s="208"/>
      <c r="X1191" s="75"/>
      <c r="Y1191" s="75"/>
      <c r="Z1191" s="76"/>
      <c r="AA1191" s="76"/>
      <c r="AB1191" s="209"/>
      <c r="AC1191" s="325">
        <f t="shared" si="852"/>
        <v>96</v>
      </c>
      <c r="AD1191" s="520"/>
      <c r="AE1191" s="520">
        <v>48</v>
      </c>
      <c r="AF1191" s="520" t="s">
        <v>3</v>
      </c>
      <c r="AG1191" s="520">
        <v>48</v>
      </c>
      <c r="AH1191" s="520" t="s">
        <v>3</v>
      </c>
      <c r="AI1191" s="520" t="s">
        <v>3</v>
      </c>
      <c r="AJ1191" s="520" t="s">
        <v>3</v>
      </c>
      <c r="AK1191" s="161">
        <f t="shared" si="855"/>
        <v>0</v>
      </c>
      <c r="AL1191" s="81"/>
      <c r="AM1191" s="187"/>
      <c r="AN1191" s="719"/>
      <c r="AO1191" s="643"/>
      <c r="AP1191" s="663"/>
      <c r="AQ1191" s="683"/>
      <c r="AT1191" s="1"/>
    </row>
    <row r="1192" spans="1:46" s="44" customFormat="1" ht="18.600000000000001" customHeight="1">
      <c r="A1192" s="1">
        <v>1</v>
      </c>
      <c r="B1192" s="309" t="s">
        <v>337</v>
      </c>
      <c r="C1192" s="310" t="s">
        <v>371</v>
      </c>
      <c r="D1192" s="567"/>
      <c r="E1192" s="567" t="s">
        <v>1129</v>
      </c>
      <c r="F1192" s="445" t="s">
        <v>378</v>
      </c>
      <c r="G1192" s="691" t="s">
        <v>1130</v>
      </c>
      <c r="H1192" s="221"/>
      <c r="I1192" s="73"/>
      <c r="J1192" s="73"/>
      <c r="K1192" s="73"/>
      <c r="L1192" s="73"/>
      <c r="M1192" s="73"/>
      <c r="N1192" s="73"/>
      <c r="O1192" s="73"/>
      <c r="P1192" s="73"/>
      <c r="Q1192" s="73"/>
      <c r="R1192" s="73"/>
      <c r="S1192" s="73"/>
      <c r="T1192" s="73"/>
      <c r="U1192" s="73"/>
      <c r="V1192" s="222"/>
      <c r="W1192" s="193"/>
      <c r="X1192" s="74"/>
      <c r="Y1192" s="74"/>
      <c r="Z1192" s="74"/>
      <c r="AA1192" s="74"/>
      <c r="AB1192" s="194"/>
      <c r="AC1192" s="323">
        <f t="shared" si="852"/>
        <v>0</v>
      </c>
      <c r="AD1192" s="606"/>
      <c r="AE1192" s="606"/>
      <c r="AF1192" s="606"/>
      <c r="AG1192" s="606"/>
      <c r="AH1192" s="606"/>
      <c r="AI1192" s="607"/>
      <c r="AJ1192" s="607"/>
      <c r="AK1192" s="166">
        <f t="shared" si="855"/>
        <v>0</v>
      </c>
      <c r="AL1192" s="80"/>
      <c r="AM1192" s="186"/>
      <c r="AN1192" s="725"/>
      <c r="AO1192" s="15"/>
      <c r="AP1192" s="25"/>
      <c r="AQ1192" s="683">
        <v>2</v>
      </c>
      <c r="AT1192" s="1"/>
    </row>
    <row r="1193" spans="1:46" s="44" customFormat="1" ht="18" customHeight="1">
      <c r="A1193" s="1">
        <v>2</v>
      </c>
      <c r="B1193" s="337" t="str">
        <f t="shared" ref="B1193:B1194" si="875">B1192</f>
        <v>区東部</v>
      </c>
      <c r="C1193" s="437" t="str">
        <f t="shared" ref="C1193:C1194" si="876">C1192</f>
        <v>江戸川区</v>
      </c>
      <c r="D1193" s="297"/>
      <c r="E1193" s="573"/>
      <c r="F1193" s="361" t="s">
        <v>378</v>
      </c>
      <c r="G1193" s="690"/>
      <c r="H1193" s="109"/>
      <c r="I1193" s="82"/>
      <c r="J1193" s="82"/>
      <c r="K1193" s="82"/>
      <c r="L1193" s="82"/>
      <c r="M1193" s="82"/>
      <c r="N1193" s="82" t="s">
        <v>630</v>
      </c>
      <c r="O1193" s="82"/>
      <c r="P1193" s="82"/>
      <c r="Q1193" s="82"/>
      <c r="R1193" s="82"/>
      <c r="S1193" s="82"/>
      <c r="T1193" s="82"/>
      <c r="U1193" s="82" t="s">
        <v>629</v>
      </c>
      <c r="V1193" s="102"/>
      <c r="W1193" s="146">
        <f>SUM(X1193:AB1193)</f>
        <v>199</v>
      </c>
      <c r="X1193" s="145">
        <v>177</v>
      </c>
      <c r="Y1193" s="145"/>
      <c r="Z1193" s="69"/>
      <c r="AA1193" s="69">
        <v>22</v>
      </c>
      <c r="AB1193" s="207"/>
      <c r="AC1193" s="324">
        <f t="shared" si="852"/>
        <v>0</v>
      </c>
      <c r="AD1193" s="519"/>
      <c r="AE1193" s="519"/>
      <c r="AF1193" s="519"/>
      <c r="AG1193" s="519"/>
      <c r="AH1193" s="519"/>
      <c r="AI1193" s="519"/>
      <c r="AJ1193" s="601"/>
      <c r="AK1193" s="160">
        <f t="shared" si="855"/>
        <v>34</v>
      </c>
      <c r="AL1193" s="79">
        <v>28</v>
      </c>
      <c r="AM1193" s="158">
        <v>6</v>
      </c>
      <c r="AN1193" s="718"/>
      <c r="AO1193" s="643"/>
      <c r="AP1193" s="663"/>
      <c r="AQ1193" s="683"/>
      <c r="AT1193" s="1"/>
    </row>
    <row r="1194" spans="1:46" s="44" customFormat="1" ht="18.600000000000001" customHeight="1" thickBot="1">
      <c r="A1194" s="1">
        <v>3</v>
      </c>
      <c r="B1194" s="337" t="str">
        <f t="shared" si="875"/>
        <v>区東部</v>
      </c>
      <c r="C1194" s="437" t="str">
        <f t="shared" si="876"/>
        <v>江戸川区</v>
      </c>
      <c r="D1194" s="305"/>
      <c r="E1194" s="632"/>
      <c r="F1194" s="337" t="s">
        <v>378</v>
      </c>
      <c r="G1194" s="689"/>
      <c r="H1194" s="121"/>
      <c r="I1194" s="71"/>
      <c r="J1194" s="71"/>
      <c r="K1194" s="71"/>
      <c r="L1194" s="71"/>
      <c r="M1194" s="71"/>
      <c r="N1194" s="82" t="s">
        <v>630</v>
      </c>
      <c r="O1194" s="82"/>
      <c r="P1194" s="82"/>
      <c r="Q1194" s="82"/>
      <c r="R1194" s="82"/>
      <c r="S1194" s="82"/>
      <c r="T1194" s="82"/>
      <c r="U1194" s="82" t="s">
        <v>629</v>
      </c>
      <c r="V1194" s="123"/>
      <c r="W1194" s="208"/>
      <c r="X1194" s="75"/>
      <c r="Y1194" s="75"/>
      <c r="Z1194" s="76"/>
      <c r="AA1194" s="76"/>
      <c r="AB1194" s="209"/>
      <c r="AC1194" s="325">
        <f t="shared" si="852"/>
        <v>177</v>
      </c>
      <c r="AD1194" s="520"/>
      <c r="AE1194" s="520">
        <v>30</v>
      </c>
      <c r="AF1194" s="520">
        <v>100</v>
      </c>
      <c r="AG1194" s="520">
        <v>47</v>
      </c>
      <c r="AH1194" s="520" t="s">
        <v>3</v>
      </c>
      <c r="AI1194" s="520" t="s">
        <v>3</v>
      </c>
      <c r="AJ1194" s="520" t="s">
        <v>3</v>
      </c>
      <c r="AK1194" s="161">
        <f t="shared" si="855"/>
        <v>0</v>
      </c>
      <c r="AL1194" s="81"/>
      <c r="AM1194" s="187"/>
      <c r="AN1194" s="719"/>
      <c r="AO1194" s="643"/>
      <c r="AP1194" s="663"/>
      <c r="AQ1194" s="683"/>
      <c r="AT1194" s="1"/>
    </row>
    <row r="1195" spans="1:46" s="44" customFormat="1" ht="18" customHeight="1">
      <c r="A1195" s="1">
        <v>1</v>
      </c>
      <c r="B1195" s="309" t="s">
        <v>337</v>
      </c>
      <c r="C1195" s="310" t="s">
        <v>371</v>
      </c>
      <c r="D1195" s="567"/>
      <c r="E1195" s="567" t="s">
        <v>914</v>
      </c>
      <c r="F1195" s="445" t="s">
        <v>379</v>
      </c>
      <c r="G1195" s="691" t="s">
        <v>1124</v>
      </c>
      <c r="H1195" s="221"/>
      <c r="I1195" s="73"/>
      <c r="J1195" s="73"/>
      <c r="K1195" s="73"/>
      <c r="L1195" s="73"/>
      <c r="M1195" s="73"/>
      <c r="N1195" s="73"/>
      <c r="O1195" s="73"/>
      <c r="P1195" s="73"/>
      <c r="Q1195" s="73"/>
      <c r="R1195" s="73"/>
      <c r="S1195" s="73"/>
      <c r="T1195" s="73"/>
      <c r="U1195" s="73"/>
      <c r="V1195" s="222"/>
      <c r="W1195" s="193"/>
      <c r="X1195" s="74"/>
      <c r="Y1195" s="74"/>
      <c r="Z1195" s="74"/>
      <c r="AA1195" s="74"/>
      <c r="AB1195" s="194"/>
      <c r="AC1195" s="323">
        <f t="shared" si="852"/>
        <v>144</v>
      </c>
      <c r="AD1195" s="606"/>
      <c r="AE1195" s="606">
        <v>112</v>
      </c>
      <c r="AF1195" s="606">
        <v>32</v>
      </c>
      <c r="AG1195" s="606"/>
      <c r="AH1195" s="606"/>
      <c r="AI1195" s="607"/>
      <c r="AJ1195" s="607"/>
      <c r="AK1195" s="166">
        <f t="shared" si="855"/>
        <v>0</v>
      </c>
      <c r="AL1195" s="80"/>
      <c r="AM1195" s="186"/>
      <c r="AN1195" s="725"/>
      <c r="AO1195" s="15"/>
      <c r="AP1195" s="25"/>
      <c r="AQ1195" s="683">
        <v>1</v>
      </c>
      <c r="AT1195" s="1"/>
    </row>
    <row r="1196" spans="1:46" s="44" customFormat="1" ht="18.600000000000001" customHeight="1">
      <c r="A1196" s="1">
        <v>2</v>
      </c>
      <c r="B1196" s="337" t="str">
        <f t="shared" ref="B1196:B1197" si="877">B1195</f>
        <v>区東部</v>
      </c>
      <c r="C1196" s="437" t="str">
        <f t="shared" ref="C1196:C1197" si="878">C1195</f>
        <v>江戸川区</v>
      </c>
      <c r="D1196" s="297"/>
      <c r="E1196" s="573"/>
      <c r="F1196" s="361" t="s">
        <v>379</v>
      </c>
      <c r="G1196" s="690"/>
      <c r="H1196" s="109" t="s">
        <v>628</v>
      </c>
      <c r="I1196" s="82"/>
      <c r="J1196" s="82"/>
      <c r="K1196" s="82"/>
      <c r="L1196" s="82" t="s">
        <v>629</v>
      </c>
      <c r="M1196" s="82" t="s">
        <v>629</v>
      </c>
      <c r="N1196" s="82" t="s">
        <v>630</v>
      </c>
      <c r="O1196" s="82"/>
      <c r="P1196" s="82"/>
      <c r="Q1196" s="82"/>
      <c r="R1196" s="82"/>
      <c r="S1196" s="82" t="s">
        <v>652</v>
      </c>
      <c r="T1196" s="82"/>
      <c r="U1196" s="82"/>
      <c r="V1196" s="102"/>
      <c r="W1196" s="146">
        <f>SUM(X1196:AB1196)</f>
        <v>143</v>
      </c>
      <c r="X1196" s="145">
        <v>143</v>
      </c>
      <c r="Y1196" s="145"/>
      <c r="Z1196" s="69"/>
      <c r="AA1196" s="69"/>
      <c r="AB1196" s="207"/>
      <c r="AC1196" s="324">
        <f t="shared" si="852"/>
        <v>143</v>
      </c>
      <c r="AD1196" s="519"/>
      <c r="AE1196" s="519">
        <v>111</v>
      </c>
      <c r="AF1196" s="519">
        <v>32</v>
      </c>
      <c r="AG1196" s="519"/>
      <c r="AH1196" s="519"/>
      <c r="AI1196" s="519"/>
      <c r="AJ1196" s="601"/>
      <c r="AK1196" s="160">
        <f t="shared" si="855"/>
        <v>0</v>
      </c>
      <c r="AL1196" s="79" t="s">
        <v>3</v>
      </c>
      <c r="AM1196" s="158" t="s">
        <v>3</v>
      </c>
      <c r="AN1196" s="718"/>
      <c r="AO1196" s="643"/>
      <c r="AP1196" s="663"/>
      <c r="AQ1196" s="683"/>
      <c r="AT1196" s="1"/>
    </row>
    <row r="1197" spans="1:46" s="44" customFormat="1" ht="18" customHeight="1" thickBot="1">
      <c r="A1197" s="1">
        <v>3</v>
      </c>
      <c r="B1197" s="337" t="str">
        <f t="shared" si="877"/>
        <v>区東部</v>
      </c>
      <c r="C1197" s="437" t="str">
        <f t="shared" si="878"/>
        <v>江戸川区</v>
      </c>
      <c r="D1197" s="305"/>
      <c r="E1197" s="632"/>
      <c r="F1197" s="337" t="s">
        <v>379</v>
      </c>
      <c r="G1197" s="689"/>
      <c r="H1197" s="109" t="s">
        <v>628</v>
      </c>
      <c r="I1197" s="82"/>
      <c r="J1197" s="82"/>
      <c r="K1197" s="82"/>
      <c r="L1197" s="82" t="s">
        <v>629</v>
      </c>
      <c r="M1197" s="82" t="s">
        <v>629</v>
      </c>
      <c r="N1197" s="82" t="s">
        <v>630</v>
      </c>
      <c r="O1197" s="82"/>
      <c r="P1197" s="82"/>
      <c r="Q1197" s="82"/>
      <c r="R1197" s="82"/>
      <c r="S1197" s="82" t="s">
        <v>652</v>
      </c>
      <c r="T1197" s="71"/>
      <c r="U1197" s="71"/>
      <c r="V1197" s="123"/>
      <c r="W1197" s="208"/>
      <c r="X1197" s="75"/>
      <c r="Y1197" s="75"/>
      <c r="Z1197" s="76"/>
      <c r="AA1197" s="76"/>
      <c r="AB1197" s="209"/>
      <c r="AC1197" s="325">
        <f t="shared" si="852"/>
        <v>143</v>
      </c>
      <c r="AD1197" s="520"/>
      <c r="AE1197" s="520">
        <v>111</v>
      </c>
      <c r="AF1197" s="520">
        <v>32</v>
      </c>
      <c r="AG1197" s="520"/>
      <c r="AH1197" s="520"/>
      <c r="AI1197" s="520"/>
      <c r="AJ1197" s="520"/>
      <c r="AK1197" s="161">
        <f t="shared" si="855"/>
        <v>0</v>
      </c>
      <c r="AL1197" s="81"/>
      <c r="AM1197" s="187"/>
      <c r="AN1197" s="719"/>
      <c r="AO1197" s="643"/>
      <c r="AP1197" s="663"/>
      <c r="AQ1197" s="683"/>
      <c r="AT1197" s="1"/>
    </row>
    <row r="1198" spans="1:46" s="44" customFormat="1" ht="18.600000000000001" customHeight="1">
      <c r="A1198" s="1">
        <v>1</v>
      </c>
      <c r="B1198" s="309" t="s">
        <v>337</v>
      </c>
      <c r="C1198" s="310" t="s">
        <v>371</v>
      </c>
      <c r="D1198" s="567"/>
      <c r="E1198" s="567" t="s">
        <v>914</v>
      </c>
      <c r="F1198" s="733" t="s">
        <v>1189</v>
      </c>
      <c r="G1198" s="691">
        <v>11301600</v>
      </c>
      <c r="H1198" s="221"/>
      <c r="I1198" s="73"/>
      <c r="J1198" s="73"/>
      <c r="K1198" s="73"/>
      <c r="L1198" s="73"/>
      <c r="M1198" s="73"/>
      <c r="N1198" s="73"/>
      <c r="O1198" s="73"/>
      <c r="P1198" s="73"/>
      <c r="Q1198" s="73"/>
      <c r="R1198" s="73"/>
      <c r="S1198" s="73"/>
      <c r="T1198" s="73"/>
      <c r="U1198" s="73"/>
      <c r="V1198" s="222"/>
      <c r="W1198" s="193"/>
      <c r="X1198" s="74"/>
      <c r="Y1198" s="74"/>
      <c r="Z1198" s="74"/>
      <c r="AA1198" s="74"/>
      <c r="AB1198" s="194"/>
      <c r="AC1198" s="323">
        <f t="shared" si="852"/>
        <v>120</v>
      </c>
      <c r="AD1198" s="64"/>
      <c r="AE1198" s="64"/>
      <c r="AF1198" s="64"/>
      <c r="AG1198" s="64">
        <v>120</v>
      </c>
      <c r="AH1198" s="64"/>
      <c r="AI1198" s="80"/>
      <c r="AJ1198" s="80"/>
      <c r="AK1198" s="166">
        <f t="shared" si="855"/>
        <v>0</v>
      </c>
      <c r="AL1198" s="80"/>
      <c r="AM1198" s="186"/>
      <c r="AN1198" s="753" t="s">
        <v>1231</v>
      </c>
      <c r="AO1198" s="15"/>
      <c r="AP1198" s="25"/>
      <c r="AQ1198" s="683"/>
      <c r="AR1198" s="44">
        <v>2</v>
      </c>
      <c r="AT1198" s="1"/>
    </row>
    <row r="1199" spans="1:46" s="44" customFormat="1" ht="18" customHeight="1">
      <c r="A1199" s="1">
        <v>2</v>
      </c>
      <c r="B1199" s="337" t="str">
        <f t="shared" ref="B1199:B1200" si="879">B1198</f>
        <v>区東部</v>
      </c>
      <c r="C1199" s="437" t="str">
        <f t="shared" ref="C1199:C1200" si="880">C1198</f>
        <v>江戸川区</v>
      </c>
      <c r="D1199" s="297"/>
      <c r="E1199" s="573"/>
      <c r="F1199" s="361" t="s">
        <v>380</v>
      </c>
      <c r="G1199" s="690"/>
      <c r="H1199" s="109"/>
      <c r="I1199" s="82"/>
      <c r="J1199" s="82"/>
      <c r="K1199" s="82"/>
      <c r="L1199" s="82"/>
      <c r="M1199" s="82"/>
      <c r="N1199" s="82"/>
      <c r="O1199" s="82"/>
      <c r="P1199" s="82"/>
      <c r="Q1199" s="82"/>
      <c r="R1199" s="82"/>
      <c r="S1199" s="82"/>
      <c r="T1199" s="82"/>
      <c r="U1199" s="82"/>
      <c r="V1199" s="102"/>
      <c r="W1199" s="146">
        <f>SUM(X1199:AB1199)</f>
        <v>120</v>
      </c>
      <c r="X1199" s="145">
        <v>29</v>
      </c>
      <c r="Y1199" s="145">
        <v>91</v>
      </c>
      <c r="Z1199" s="69"/>
      <c r="AA1199" s="69"/>
      <c r="AB1199" s="207"/>
      <c r="AC1199" s="324">
        <f t="shared" si="852"/>
        <v>120</v>
      </c>
      <c r="AD1199" s="519"/>
      <c r="AE1199" s="519"/>
      <c r="AF1199" s="519"/>
      <c r="AG1199" s="519">
        <v>120</v>
      </c>
      <c r="AH1199" s="519"/>
      <c r="AI1199" s="519"/>
      <c r="AJ1199" s="601"/>
      <c r="AK1199" s="160">
        <f t="shared" si="855"/>
        <v>4</v>
      </c>
      <c r="AL1199" s="79" t="s">
        <v>3</v>
      </c>
      <c r="AM1199" s="158">
        <v>4</v>
      </c>
      <c r="AN1199" s="754"/>
      <c r="AO1199" s="643"/>
      <c r="AP1199" s="663"/>
      <c r="AQ1199" s="683"/>
      <c r="AT1199" s="1"/>
    </row>
    <row r="1200" spans="1:46" s="44" customFormat="1" ht="18.600000000000001" customHeight="1" thickBot="1">
      <c r="A1200" s="1">
        <v>3</v>
      </c>
      <c r="B1200" s="337" t="str">
        <f t="shared" si="879"/>
        <v>区東部</v>
      </c>
      <c r="C1200" s="437" t="str">
        <f t="shared" si="880"/>
        <v>江戸川区</v>
      </c>
      <c r="D1200" s="305"/>
      <c r="E1200" s="632"/>
      <c r="F1200" s="337" t="s">
        <v>380</v>
      </c>
      <c r="G1200" s="689"/>
      <c r="H1200" s="121"/>
      <c r="I1200" s="71"/>
      <c r="J1200" s="71" t="s">
        <v>629</v>
      </c>
      <c r="K1200" s="71"/>
      <c r="L1200" s="71"/>
      <c r="M1200" s="71"/>
      <c r="N1200" s="71"/>
      <c r="O1200" s="71"/>
      <c r="P1200" s="71"/>
      <c r="Q1200" s="71"/>
      <c r="R1200" s="71"/>
      <c r="S1200" s="71"/>
      <c r="T1200" s="71"/>
      <c r="U1200" s="71"/>
      <c r="V1200" s="123"/>
      <c r="W1200" s="208"/>
      <c r="X1200" s="75"/>
      <c r="Y1200" s="75"/>
      <c r="Z1200" s="76"/>
      <c r="AA1200" s="76"/>
      <c r="AB1200" s="209"/>
      <c r="AC1200" s="325">
        <f t="shared" si="852"/>
        <v>120</v>
      </c>
      <c r="AD1200" s="520"/>
      <c r="AE1200" s="520" t="s">
        <v>3</v>
      </c>
      <c r="AF1200" s="520"/>
      <c r="AG1200" s="520">
        <v>120</v>
      </c>
      <c r="AH1200" s="520" t="s">
        <v>3</v>
      </c>
      <c r="AI1200" s="520" t="s">
        <v>3</v>
      </c>
      <c r="AJ1200" s="520" t="s">
        <v>3</v>
      </c>
      <c r="AK1200" s="161">
        <f t="shared" si="855"/>
        <v>0</v>
      </c>
      <c r="AL1200" s="81"/>
      <c r="AM1200" s="187"/>
      <c r="AN1200" s="755"/>
      <c r="AO1200" s="643"/>
      <c r="AP1200" s="663"/>
      <c r="AQ1200" s="683"/>
      <c r="AT1200" s="1"/>
    </row>
    <row r="1201" spans="1:46" s="44" customFormat="1" ht="18" customHeight="1">
      <c r="A1201" s="1">
        <v>1</v>
      </c>
      <c r="B1201" s="309" t="s">
        <v>337</v>
      </c>
      <c r="C1201" s="310" t="s">
        <v>371</v>
      </c>
      <c r="D1201" s="567"/>
      <c r="E1201" s="567" t="s">
        <v>914</v>
      </c>
      <c r="F1201" s="445" t="s">
        <v>381</v>
      </c>
      <c r="G1201" s="691" t="s">
        <v>1114</v>
      </c>
      <c r="H1201" s="221"/>
      <c r="I1201" s="73"/>
      <c r="J1201" s="73"/>
      <c r="K1201" s="73"/>
      <c r="L1201" s="73"/>
      <c r="M1201" s="73"/>
      <c r="N1201" s="73"/>
      <c r="O1201" s="73"/>
      <c r="P1201" s="73"/>
      <c r="Q1201" s="73"/>
      <c r="R1201" s="73"/>
      <c r="S1201" s="73"/>
      <c r="T1201" s="73"/>
      <c r="U1201" s="73"/>
      <c r="V1201" s="222"/>
      <c r="W1201" s="193"/>
      <c r="X1201" s="74"/>
      <c r="Y1201" s="74"/>
      <c r="Z1201" s="74"/>
      <c r="AA1201" s="74"/>
      <c r="AB1201" s="194"/>
      <c r="AC1201" s="323">
        <f t="shared" si="852"/>
        <v>59</v>
      </c>
      <c r="AD1201" s="606"/>
      <c r="AE1201" s="606">
        <v>59</v>
      </c>
      <c r="AF1201" s="606"/>
      <c r="AG1201" s="606"/>
      <c r="AH1201" s="606"/>
      <c r="AI1201" s="607"/>
      <c r="AJ1201" s="607"/>
      <c r="AK1201" s="166">
        <f t="shared" si="855"/>
        <v>0</v>
      </c>
      <c r="AL1201" s="80"/>
      <c r="AM1201" s="186"/>
      <c r="AN1201" s="725"/>
      <c r="AO1201" s="15"/>
      <c r="AP1201" s="25"/>
      <c r="AQ1201" s="683">
        <v>1</v>
      </c>
      <c r="AT1201" s="1"/>
    </row>
    <row r="1202" spans="1:46" s="44" customFormat="1" ht="18.600000000000001" customHeight="1">
      <c r="A1202" s="1">
        <v>2</v>
      </c>
      <c r="B1202" s="337" t="str">
        <f t="shared" ref="B1202:B1203" si="881">B1201</f>
        <v>区東部</v>
      </c>
      <c r="C1202" s="437" t="str">
        <f t="shared" ref="C1202:C1203" si="882">C1201</f>
        <v>江戸川区</v>
      </c>
      <c r="D1202" s="297"/>
      <c r="E1202" s="573"/>
      <c r="F1202" s="361" t="s">
        <v>381</v>
      </c>
      <c r="G1202" s="690"/>
      <c r="H1202" s="109"/>
      <c r="I1202" s="82"/>
      <c r="J1202" s="82"/>
      <c r="K1202" s="82"/>
      <c r="L1202" s="82" t="s">
        <v>629</v>
      </c>
      <c r="M1202" s="82" t="s">
        <v>629</v>
      </c>
      <c r="N1202" s="82"/>
      <c r="O1202" s="82"/>
      <c r="P1202" s="82"/>
      <c r="Q1202" s="82"/>
      <c r="R1202" s="82"/>
      <c r="S1202" s="82"/>
      <c r="T1202" s="82"/>
      <c r="U1202" s="82"/>
      <c r="V1202" s="102"/>
      <c r="W1202" s="146">
        <f>SUM(X1202:AB1202)</f>
        <v>58</v>
      </c>
      <c r="X1202" s="145">
        <v>58</v>
      </c>
      <c r="Y1202" s="145"/>
      <c r="Z1202" s="69"/>
      <c r="AA1202" s="69"/>
      <c r="AB1202" s="207"/>
      <c r="AC1202" s="324">
        <f t="shared" si="852"/>
        <v>58</v>
      </c>
      <c r="AD1202" s="519"/>
      <c r="AE1202" s="519">
        <v>58</v>
      </c>
      <c r="AF1202" s="519"/>
      <c r="AG1202" s="519"/>
      <c r="AH1202" s="519"/>
      <c r="AI1202" s="519"/>
      <c r="AJ1202" s="601"/>
      <c r="AK1202" s="160">
        <f t="shared" si="855"/>
        <v>0</v>
      </c>
      <c r="AL1202" s="79" t="s">
        <v>3</v>
      </c>
      <c r="AM1202" s="158" t="s">
        <v>3</v>
      </c>
      <c r="AN1202" s="718"/>
      <c r="AO1202" s="643"/>
      <c r="AP1202" s="663"/>
      <c r="AQ1202" s="683"/>
      <c r="AT1202" s="1"/>
    </row>
    <row r="1203" spans="1:46" s="44" customFormat="1" ht="18" customHeight="1" thickBot="1">
      <c r="A1203" s="1">
        <v>3</v>
      </c>
      <c r="B1203" s="337" t="str">
        <f t="shared" si="881"/>
        <v>区東部</v>
      </c>
      <c r="C1203" s="437" t="str">
        <f t="shared" si="882"/>
        <v>江戸川区</v>
      </c>
      <c r="D1203" s="305"/>
      <c r="E1203" s="632"/>
      <c r="F1203" s="337" t="s">
        <v>381</v>
      </c>
      <c r="G1203" s="689"/>
      <c r="H1203" s="121"/>
      <c r="I1203" s="71"/>
      <c r="J1203" s="71"/>
      <c r="K1203" s="71"/>
      <c r="L1203" s="82" t="s">
        <v>629</v>
      </c>
      <c r="M1203" s="82" t="s">
        <v>629</v>
      </c>
      <c r="N1203" s="82"/>
      <c r="O1203" s="82"/>
      <c r="P1203" s="82"/>
      <c r="Q1203" s="82"/>
      <c r="R1203" s="82"/>
      <c r="S1203" s="82"/>
      <c r="T1203" s="71"/>
      <c r="U1203" s="71"/>
      <c r="V1203" s="123"/>
      <c r="W1203" s="208"/>
      <c r="X1203" s="75"/>
      <c r="Y1203" s="75"/>
      <c r="Z1203" s="76"/>
      <c r="AA1203" s="76"/>
      <c r="AB1203" s="209"/>
      <c r="AC1203" s="325">
        <f t="shared" si="852"/>
        <v>58</v>
      </c>
      <c r="AD1203" s="520"/>
      <c r="AE1203" s="520">
        <v>58</v>
      </c>
      <c r="AF1203" s="520" t="s">
        <v>3</v>
      </c>
      <c r="AG1203" s="520" t="s">
        <v>3</v>
      </c>
      <c r="AH1203" s="520" t="s">
        <v>3</v>
      </c>
      <c r="AI1203" s="520" t="s">
        <v>3</v>
      </c>
      <c r="AJ1203" s="520" t="s">
        <v>3</v>
      </c>
      <c r="AK1203" s="161">
        <f t="shared" si="855"/>
        <v>0</v>
      </c>
      <c r="AL1203" s="81"/>
      <c r="AM1203" s="187"/>
      <c r="AN1203" s="719"/>
      <c r="AO1203" s="643"/>
      <c r="AP1203" s="663"/>
      <c r="AQ1203" s="683"/>
      <c r="AT1203" s="1"/>
    </row>
    <row r="1204" spans="1:46" s="44" customFormat="1" ht="18.600000000000001" customHeight="1">
      <c r="A1204" s="1">
        <v>1</v>
      </c>
      <c r="B1204" s="309" t="s">
        <v>337</v>
      </c>
      <c r="C1204" s="310" t="s">
        <v>371</v>
      </c>
      <c r="D1204" s="567"/>
      <c r="E1204" s="567" t="s">
        <v>788</v>
      </c>
      <c r="F1204" s="445" t="s">
        <v>382</v>
      </c>
      <c r="G1204" s="691">
        <v>11301602</v>
      </c>
      <c r="H1204" s="221"/>
      <c r="I1204" s="73"/>
      <c r="J1204" s="73"/>
      <c r="K1204" s="73"/>
      <c r="L1204" s="73"/>
      <c r="M1204" s="73"/>
      <c r="N1204" s="73"/>
      <c r="O1204" s="73"/>
      <c r="P1204" s="73"/>
      <c r="Q1204" s="73"/>
      <c r="R1204" s="73"/>
      <c r="S1204" s="73"/>
      <c r="T1204" s="73"/>
      <c r="U1204" s="73"/>
      <c r="V1204" s="222"/>
      <c r="W1204" s="193"/>
      <c r="X1204" s="74"/>
      <c r="Y1204" s="74"/>
      <c r="Z1204" s="74"/>
      <c r="AA1204" s="74"/>
      <c r="AB1204" s="194"/>
      <c r="AC1204" s="323">
        <v>57</v>
      </c>
      <c r="AD1204" s="64"/>
      <c r="AE1204" s="64"/>
      <c r="AF1204" s="64">
        <v>57</v>
      </c>
      <c r="AG1204" s="64"/>
      <c r="AH1204" s="64"/>
      <c r="AI1204" s="80"/>
      <c r="AJ1204" s="80"/>
      <c r="AK1204" s="166">
        <f t="shared" si="855"/>
        <v>0</v>
      </c>
      <c r="AL1204" s="80"/>
      <c r="AM1204" s="186"/>
      <c r="AN1204" s="725"/>
      <c r="AO1204" s="15"/>
      <c r="AP1204" s="25"/>
      <c r="AQ1204" s="683"/>
      <c r="AT1204" s="1"/>
    </row>
    <row r="1205" spans="1:46" s="44" customFormat="1" ht="18" customHeight="1">
      <c r="A1205" s="1">
        <v>2</v>
      </c>
      <c r="B1205" s="337" t="str">
        <f t="shared" ref="B1205:B1206" si="883">B1204</f>
        <v>区東部</v>
      </c>
      <c r="C1205" s="437" t="str">
        <f t="shared" ref="C1205:C1206" si="884">C1204</f>
        <v>江戸川区</v>
      </c>
      <c r="D1205" s="297"/>
      <c r="E1205" s="573"/>
      <c r="F1205" s="361" t="s">
        <v>382</v>
      </c>
      <c r="G1205" s="690"/>
      <c r="H1205" s="109"/>
      <c r="I1205" s="82"/>
      <c r="J1205" s="82"/>
      <c r="K1205" s="82"/>
      <c r="L1205" s="82" t="s">
        <v>629</v>
      </c>
      <c r="M1205" s="82" t="s">
        <v>629</v>
      </c>
      <c r="N1205" s="82"/>
      <c r="O1205" s="82"/>
      <c r="P1205" s="82"/>
      <c r="Q1205" s="82"/>
      <c r="R1205" s="82"/>
      <c r="S1205" s="82"/>
      <c r="T1205" s="82"/>
      <c r="U1205" s="82"/>
      <c r="V1205" s="102"/>
      <c r="W1205" s="146">
        <f>SUM(X1205:AB1205)</f>
        <v>57</v>
      </c>
      <c r="X1205" s="145">
        <v>57</v>
      </c>
      <c r="Y1205" s="145"/>
      <c r="Z1205" s="69"/>
      <c r="AA1205" s="69"/>
      <c r="AB1205" s="207"/>
      <c r="AC1205" s="324">
        <f>SUM(AD1205:AJ1205)</f>
        <v>57</v>
      </c>
      <c r="AD1205" s="519"/>
      <c r="AE1205" s="519"/>
      <c r="AF1205" s="519">
        <v>57</v>
      </c>
      <c r="AG1205" s="519"/>
      <c r="AH1205" s="519"/>
      <c r="AI1205" s="519"/>
      <c r="AJ1205" s="601"/>
      <c r="AK1205" s="160">
        <f t="shared" si="855"/>
        <v>0</v>
      </c>
      <c r="AL1205" s="79" t="s">
        <v>3</v>
      </c>
      <c r="AM1205" s="158" t="s">
        <v>3</v>
      </c>
      <c r="AN1205" s="718"/>
      <c r="AO1205" s="643"/>
      <c r="AP1205" s="663"/>
      <c r="AQ1205" s="683"/>
      <c r="AT1205" s="1"/>
    </row>
    <row r="1206" spans="1:46" s="44" customFormat="1" ht="18.600000000000001" customHeight="1" thickBot="1">
      <c r="A1206" s="1">
        <v>3</v>
      </c>
      <c r="B1206" s="337" t="str">
        <f t="shared" si="883"/>
        <v>区東部</v>
      </c>
      <c r="C1206" s="437" t="str">
        <f t="shared" si="884"/>
        <v>江戸川区</v>
      </c>
      <c r="D1206" s="305"/>
      <c r="E1206" s="632"/>
      <c r="F1206" s="337" t="s">
        <v>382</v>
      </c>
      <c r="G1206" s="689"/>
      <c r="H1206" s="121"/>
      <c r="I1206" s="71"/>
      <c r="J1206" s="71"/>
      <c r="K1206" s="71"/>
      <c r="L1206" s="82" t="s">
        <v>629</v>
      </c>
      <c r="M1206" s="82" t="s">
        <v>629</v>
      </c>
      <c r="N1206" s="71"/>
      <c r="O1206" s="71"/>
      <c r="P1206" s="71"/>
      <c r="Q1206" s="71"/>
      <c r="R1206" s="71"/>
      <c r="S1206" s="71"/>
      <c r="T1206" s="71"/>
      <c r="U1206" s="71"/>
      <c r="V1206" s="123"/>
      <c r="W1206" s="208"/>
      <c r="X1206" s="75"/>
      <c r="Y1206" s="75"/>
      <c r="Z1206" s="76"/>
      <c r="AA1206" s="76"/>
      <c r="AB1206" s="209"/>
      <c r="AC1206" s="325">
        <f t="shared" ref="AC1206" si="885">SUM(AD1206:AJ1206)</f>
        <v>57</v>
      </c>
      <c r="AD1206" s="520"/>
      <c r="AE1206" s="520" t="s">
        <v>3</v>
      </c>
      <c r="AF1206" s="520">
        <v>57</v>
      </c>
      <c r="AG1206" s="520" t="s">
        <v>3</v>
      </c>
      <c r="AH1206" s="520" t="s">
        <v>3</v>
      </c>
      <c r="AI1206" s="520" t="s">
        <v>3</v>
      </c>
      <c r="AJ1206" s="520" t="s">
        <v>3</v>
      </c>
      <c r="AK1206" s="161">
        <f t="shared" si="855"/>
        <v>0</v>
      </c>
      <c r="AL1206" s="81"/>
      <c r="AM1206" s="187"/>
      <c r="AN1206" s="719"/>
      <c r="AO1206" s="643"/>
      <c r="AP1206" s="663"/>
      <c r="AQ1206" s="683"/>
      <c r="AT1206" s="1"/>
    </row>
    <row r="1207" spans="1:46" s="44" customFormat="1" ht="18" customHeight="1">
      <c r="A1207" s="1">
        <v>1</v>
      </c>
      <c r="B1207" s="309" t="s">
        <v>337</v>
      </c>
      <c r="C1207" s="310" t="s">
        <v>371</v>
      </c>
      <c r="D1207" s="567"/>
      <c r="E1207" s="567" t="s">
        <v>1045</v>
      </c>
      <c r="F1207" s="445" t="s">
        <v>383</v>
      </c>
      <c r="G1207" s="691">
        <v>11301603</v>
      </c>
      <c r="H1207" s="221"/>
      <c r="I1207" s="73"/>
      <c r="J1207" s="73"/>
      <c r="K1207" s="73"/>
      <c r="L1207" s="73"/>
      <c r="M1207" s="73"/>
      <c r="N1207" s="73"/>
      <c r="O1207" s="73"/>
      <c r="P1207" s="73"/>
      <c r="Q1207" s="73"/>
      <c r="R1207" s="73"/>
      <c r="S1207" s="73"/>
      <c r="T1207" s="73"/>
      <c r="U1207" s="73"/>
      <c r="V1207" s="222"/>
      <c r="W1207" s="193"/>
      <c r="X1207" s="74"/>
      <c r="Y1207" s="74"/>
      <c r="Z1207" s="74"/>
      <c r="AA1207" s="74"/>
      <c r="AB1207" s="194"/>
      <c r="AC1207" s="323">
        <f t="shared" si="852"/>
        <v>0</v>
      </c>
      <c r="AD1207" s="606"/>
      <c r="AE1207" s="606"/>
      <c r="AF1207" s="606"/>
      <c r="AG1207" s="606"/>
      <c r="AH1207" s="606"/>
      <c r="AI1207" s="607"/>
      <c r="AJ1207" s="607"/>
      <c r="AK1207" s="166">
        <f t="shared" si="855"/>
        <v>0</v>
      </c>
      <c r="AL1207" s="80"/>
      <c r="AM1207" s="186"/>
      <c r="AN1207" s="725"/>
      <c r="AO1207" s="15"/>
      <c r="AP1207" s="25"/>
      <c r="AQ1207" s="683">
        <v>1</v>
      </c>
      <c r="AT1207" s="1"/>
    </row>
    <row r="1208" spans="1:46" s="44" customFormat="1" ht="18.600000000000001" customHeight="1">
      <c r="A1208" s="1">
        <v>2</v>
      </c>
      <c r="B1208" s="337" t="str">
        <f t="shared" ref="B1208:B1209" si="886">B1207</f>
        <v>区東部</v>
      </c>
      <c r="C1208" s="437" t="str">
        <f t="shared" ref="C1208:C1209" si="887">C1207</f>
        <v>江戸川区</v>
      </c>
      <c r="D1208" s="297"/>
      <c r="E1208" s="573"/>
      <c r="F1208" s="361" t="s">
        <v>383</v>
      </c>
      <c r="G1208" s="690"/>
      <c r="H1208" s="109"/>
      <c r="I1208" s="82"/>
      <c r="J1208" s="82"/>
      <c r="K1208" s="82"/>
      <c r="L1208" s="82"/>
      <c r="M1208" s="82"/>
      <c r="N1208" s="82"/>
      <c r="O1208" s="82"/>
      <c r="P1208" s="82"/>
      <c r="Q1208" s="82"/>
      <c r="R1208" s="82"/>
      <c r="S1208" s="82"/>
      <c r="T1208" s="82"/>
      <c r="U1208" s="82"/>
      <c r="V1208" s="102"/>
      <c r="W1208" s="146">
        <f>SUM(X1208:AB1208)</f>
        <v>58</v>
      </c>
      <c r="X1208" s="145"/>
      <c r="Y1208" s="145">
        <v>58</v>
      </c>
      <c r="Z1208" s="69"/>
      <c r="AA1208" s="69"/>
      <c r="AB1208" s="207"/>
      <c r="AC1208" s="324">
        <f t="shared" si="852"/>
        <v>58</v>
      </c>
      <c r="AD1208" s="519"/>
      <c r="AE1208" s="519"/>
      <c r="AF1208" s="519"/>
      <c r="AG1208" s="519">
        <v>58</v>
      </c>
      <c r="AH1208" s="519">
        <v>0</v>
      </c>
      <c r="AI1208" s="519">
        <v>0</v>
      </c>
      <c r="AJ1208" s="601"/>
      <c r="AK1208" s="160">
        <f t="shared" si="855"/>
        <v>0</v>
      </c>
      <c r="AL1208" s="79" t="s">
        <v>3</v>
      </c>
      <c r="AM1208" s="158" t="s">
        <v>3</v>
      </c>
      <c r="AN1208" s="718"/>
      <c r="AO1208" s="643"/>
      <c r="AP1208" s="663"/>
      <c r="AQ1208" s="683"/>
      <c r="AT1208" s="1"/>
    </row>
    <row r="1209" spans="1:46" s="44" customFormat="1" ht="18" customHeight="1" thickBot="1">
      <c r="A1209" s="1">
        <v>3</v>
      </c>
      <c r="B1209" s="337" t="str">
        <f t="shared" si="886"/>
        <v>区東部</v>
      </c>
      <c r="C1209" s="437" t="str">
        <f t="shared" si="887"/>
        <v>江戸川区</v>
      </c>
      <c r="D1209" s="305"/>
      <c r="E1209" s="632"/>
      <c r="F1209" s="337" t="s">
        <v>383</v>
      </c>
      <c r="G1209" s="689"/>
      <c r="H1209" s="121"/>
      <c r="I1209" s="71"/>
      <c r="J1209" s="71"/>
      <c r="K1209" s="71"/>
      <c r="L1209" s="71"/>
      <c r="M1209" s="71"/>
      <c r="N1209" s="71"/>
      <c r="O1209" s="71"/>
      <c r="P1209" s="71"/>
      <c r="Q1209" s="71"/>
      <c r="R1209" s="71"/>
      <c r="S1209" s="71"/>
      <c r="T1209" s="71"/>
      <c r="U1209" s="71"/>
      <c r="V1209" s="123"/>
      <c r="W1209" s="208"/>
      <c r="X1209" s="75"/>
      <c r="Y1209" s="75"/>
      <c r="Z1209" s="76"/>
      <c r="AA1209" s="76"/>
      <c r="AB1209" s="209"/>
      <c r="AC1209" s="325">
        <f t="shared" si="852"/>
        <v>58</v>
      </c>
      <c r="AD1209" s="520"/>
      <c r="AE1209" s="520" t="s">
        <v>3</v>
      </c>
      <c r="AF1209" s="520" t="s">
        <v>3</v>
      </c>
      <c r="AG1209" s="520">
        <v>58</v>
      </c>
      <c r="AH1209" s="520">
        <v>0</v>
      </c>
      <c r="AI1209" s="520">
        <v>0</v>
      </c>
      <c r="AJ1209" s="520">
        <v>0</v>
      </c>
      <c r="AK1209" s="161">
        <f t="shared" si="855"/>
        <v>0</v>
      </c>
      <c r="AL1209" s="81"/>
      <c r="AM1209" s="187"/>
      <c r="AN1209" s="719"/>
      <c r="AO1209" s="643"/>
      <c r="AP1209" s="663"/>
      <c r="AQ1209" s="683"/>
      <c r="AT1209" s="1"/>
    </row>
    <row r="1210" spans="1:46" s="44" customFormat="1" ht="18.600000000000001" customHeight="1">
      <c r="A1210" s="1">
        <v>1</v>
      </c>
      <c r="B1210" s="309" t="s">
        <v>337</v>
      </c>
      <c r="C1210" s="310" t="s">
        <v>371</v>
      </c>
      <c r="D1210" s="567"/>
      <c r="E1210" s="567" t="s">
        <v>794</v>
      </c>
      <c r="F1210" s="445" t="s">
        <v>384</v>
      </c>
      <c r="G1210" s="691">
        <v>11301604</v>
      </c>
      <c r="H1210" s="221"/>
      <c r="I1210" s="73"/>
      <c r="J1210" s="73"/>
      <c r="K1210" s="73"/>
      <c r="L1210" s="73"/>
      <c r="M1210" s="73"/>
      <c r="N1210" s="73"/>
      <c r="O1210" s="73"/>
      <c r="P1210" s="73"/>
      <c r="Q1210" s="73"/>
      <c r="R1210" s="73"/>
      <c r="S1210" s="73"/>
      <c r="T1210" s="73"/>
      <c r="U1210" s="73"/>
      <c r="V1210" s="222"/>
      <c r="W1210" s="193"/>
      <c r="X1210" s="74"/>
      <c r="Y1210" s="74"/>
      <c r="Z1210" s="74"/>
      <c r="AA1210" s="74"/>
      <c r="AB1210" s="194"/>
      <c r="AC1210" s="323">
        <f t="shared" si="852"/>
        <v>39</v>
      </c>
      <c r="AD1210" s="64"/>
      <c r="AE1210" s="64">
        <v>39</v>
      </c>
      <c r="AF1210" s="64"/>
      <c r="AG1210" s="64"/>
      <c r="AH1210" s="64"/>
      <c r="AI1210" s="80"/>
      <c r="AJ1210" s="80"/>
      <c r="AK1210" s="166">
        <f t="shared" si="855"/>
        <v>0</v>
      </c>
      <c r="AL1210" s="80"/>
      <c r="AM1210" s="186"/>
      <c r="AN1210" s="725"/>
      <c r="AO1210" s="15"/>
      <c r="AP1210" s="25"/>
      <c r="AQ1210" s="683"/>
      <c r="AT1210" s="1"/>
    </row>
    <row r="1211" spans="1:46" s="44" customFormat="1" ht="18" customHeight="1">
      <c r="A1211" s="1">
        <v>2</v>
      </c>
      <c r="B1211" s="337" t="str">
        <f t="shared" ref="B1211:B1212" si="888">B1210</f>
        <v>区東部</v>
      </c>
      <c r="C1211" s="437" t="str">
        <f t="shared" ref="C1211:C1212" si="889">C1210</f>
        <v>江戸川区</v>
      </c>
      <c r="D1211" s="297"/>
      <c r="E1211" s="573"/>
      <c r="F1211" s="361" t="s">
        <v>384</v>
      </c>
      <c r="G1211" s="690"/>
      <c r="H1211" s="109"/>
      <c r="I1211" s="82"/>
      <c r="J1211" s="82"/>
      <c r="K1211" s="82"/>
      <c r="L1211" s="82"/>
      <c r="M1211" s="82"/>
      <c r="N1211" s="82"/>
      <c r="O1211" s="82"/>
      <c r="P1211" s="82"/>
      <c r="Q1211" s="82"/>
      <c r="R1211" s="82"/>
      <c r="S1211" s="82"/>
      <c r="T1211" s="82"/>
      <c r="U1211" s="82"/>
      <c r="V1211" s="102"/>
      <c r="W1211" s="146">
        <f>SUM(X1211:AB1211)</f>
        <v>39</v>
      </c>
      <c r="X1211" s="145">
        <v>39</v>
      </c>
      <c r="Y1211" s="145"/>
      <c r="Z1211" s="69"/>
      <c r="AA1211" s="69"/>
      <c r="AB1211" s="207"/>
      <c r="AC1211" s="324">
        <f t="shared" si="852"/>
        <v>39</v>
      </c>
      <c r="AD1211" s="519"/>
      <c r="AE1211" s="519">
        <v>39</v>
      </c>
      <c r="AF1211" s="519"/>
      <c r="AG1211" s="519"/>
      <c r="AH1211" s="519"/>
      <c r="AI1211" s="519"/>
      <c r="AJ1211" s="601"/>
      <c r="AK1211" s="160">
        <f t="shared" si="855"/>
        <v>0</v>
      </c>
      <c r="AL1211" s="79" t="s">
        <v>3</v>
      </c>
      <c r="AM1211" s="158" t="s">
        <v>3</v>
      </c>
      <c r="AN1211" s="718"/>
      <c r="AO1211" s="643"/>
      <c r="AP1211" s="663"/>
      <c r="AQ1211" s="683"/>
      <c r="AT1211" s="1"/>
    </row>
    <row r="1212" spans="1:46" s="44" customFormat="1" ht="18.600000000000001" customHeight="1" thickBot="1">
      <c r="A1212" s="1">
        <v>3</v>
      </c>
      <c r="B1212" s="337" t="str">
        <f t="shared" si="888"/>
        <v>区東部</v>
      </c>
      <c r="C1212" s="437" t="str">
        <f t="shared" si="889"/>
        <v>江戸川区</v>
      </c>
      <c r="D1212" s="305"/>
      <c r="E1212" s="632"/>
      <c r="F1212" s="337" t="s">
        <v>384</v>
      </c>
      <c r="G1212" s="689"/>
      <c r="H1212" s="121"/>
      <c r="I1212" s="71"/>
      <c r="J1212" s="71"/>
      <c r="K1212" s="71"/>
      <c r="L1212" s="71"/>
      <c r="M1212" s="71"/>
      <c r="N1212" s="71"/>
      <c r="O1212" s="71"/>
      <c r="P1212" s="71"/>
      <c r="Q1212" s="71"/>
      <c r="R1212" s="71"/>
      <c r="S1212" s="71"/>
      <c r="T1212" s="71"/>
      <c r="U1212" s="71"/>
      <c r="V1212" s="123"/>
      <c r="W1212" s="208"/>
      <c r="X1212" s="75"/>
      <c r="Y1212" s="75"/>
      <c r="Z1212" s="76"/>
      <c r="AA1212" s="76"/>
      <c r="AB1212" s="209"/>
      <c r="AC1212" s="325">
        <f t="shared" si="852"/>
        <v>39</v>
      </c>
      <c r="AD1212" s="520"/>
      <c r="AE1212" s="520">
        <v>39</v>
      </c>
      <c r="AF1212" s="520" t="s">
        <v>3</v>
      </c>
      <c r="AG1212" s="520" t="s">
        <v>3</v>
      </c>
      <c r="AH1212" s="520" t="s">
        <v>3</v>
      </c>
      <c r="AI1212" s="520" t="s">
        <v>3</v>
      </c>
      <c r="AJ1212" s="520" t="s">
        <v>3</v>
      </c>
      <c r="AK1212" s="161">
        <f t="shared" si="855"/>
        <v>0</v>
      </c>
      <c r="AL1212" s="81"/>
      <c r="AM1212" s="187"/>
      <c r="AN1212" s="719"/>
      <c r="AO1212" s="643"/>
      <c r="AP1212" s="663"/>
      <c r="AQ1212" s="683"/>
      <c r="AT1212" s="1"/>
    </row>
    <row r="1213" spans="1:46" s="44" customFormat="1" ht="18" customHeight="1">
      <c r="A1213" s="1">
        <v>1</v>
      </c>
      <c r="B1213" s="309" t="s">
        <v>337</v>
      </c>
      <c r="C1213" s="310" t="s">
        <v>371</v>
      </c>
      <c r="D1213" s="567"/>
      <c r="E1213" s="567" t="s">
        <v>788</v>
      </c>
      <c r="F1213" s="445" t="s">
        <v>385</v>
      </c>
      <c r="G1213" s="691">
        <v>11301605</v>
      </c>
      <c r="H1213" s="221"/>
      <c r="I1213" s="73"/>
      <c r="J1213" s="73"/>
      <c r="K1213" s="73"/>
      <c r="L1213" s="73"/>
      <c r="M1213" s="73"/>
      <c r="N1213" s="73"/>
      <c r="O1213" s="73"/>
      <c r="P1213" s="73"/>
      <c r="Q1213" s="73"/>
      <c r="R1213" s="73"/>
      <c r="S1213" s="73"/>
      <c r="T1213" s="73"/>
      <c r="U1213" s="73"/>
      <c r="V1213" s="222"/>
      <c r="W1213" s="193"/>
      <c r="X1213" s="74"/>
      <c r="Y1213" s="74"/>
      <c r="Z1213" s="74"/>
      <c r="AA1213" s="74"/>
      <c r="AB1213" s="194"/>
      <c r="AC1213" s="323">
        <f t="shared" si="852"/>
        <v>58</v>
      </c>
      <c r="AD1213" s="64"/>
      <c r="AE1213" s="64">
        <v>58</v>
      </c>
      <c r="AF1213" s="64"/>
      <c r="AG1213" s="64"/>
      <c r="AH1213" s="64"/>
      <c r="AI1213" s="80"/>
      <c r="AJ1213" s="80"/>
      <c r="AK1213" s="166">
        <f t="shared" si="855"/>
        <v>0</v>
      </c>
      <c r="AL1213" s="80"/>
      <c r="AM1213" s="186"/>
      <c r="AN1213" s="725"/>
      <c r="AO1213" s="15"/>
      <c r="AP1213" s="25"/>
      <c r="AQ1213" s="683"/>
      <c r="AT1213" s="1"/>
    </row>
    <row r="1214" spans="1:46" s="44" customFormat="1" ht="18.600000000000001" customHeight="1">
      <c r="A1214" s="1">
        <v>2</v>
      </c>
      <c r="B1214" s="337" t="str">
        <f t="shared" ref="B1214:B1215" si="890">B1213</f>
        <v>区東部</v>
      </c>
      <c r="C1214" s="437" t="str">
        <f t="shared" ref="C1214:C1215" si="891">C1213</f>
        <v>江戸川区</v>
      </c>
      <c r="D1214" s="297"/>
      <c r="E1214" s="573"/>
      <c r="F1214" s="361" t="s">
        <v>385</v>
      </c>
      <c r="G1214" s="690"/>
      <c r="H1214" s="109"/>
      <c r="I1214" s="82"/>
      <c r="J1214" s="82"/>
      <c r="K1214" s="82"/>
      <c r="L1214" s="82"/>
      <c r="M1214" s="82" t="s">
        <v>629</v>
      </c>
      <c r="N1214" s="82" t="s">
        <v>630</v>
      </c>
      <c r="O1214" s="82"/>
      <c r="P1214" s="82"/>
      <c r="Q1214" s="82"/>
      <c r="R1214" s="82"/>
      <c r="S1214" s="82"/>
      <c r="T1214" s="82"/>
      <c r="U1214" s="82"/>
      <c r="V1214" s="102"/>
      <c r="W1214" s="146">
        <f>SUM(X1214:AB1214)</f>
        <v>58</v>
      </c>
      <c r="X1214" s="145">
        <v>58</v>
      </c>
      <c r="Y1214" s="145"/>
      <c r="Z1214" s="69"/>
      <c r="AA1214" s="69"/>
      <c r="AB1214" s="207"/>
      <c r="AC1214" s="324">
        <f t="shared" si="852"/>
        <v>58</v>
      </c>
      <c r="AD1214" s="519"/>
      <c r="AE1214" s="519">
        <v>58</v>
      </c>
      <c r="AF1214" s="519"/>
      <c r="AG1214" s="519"/>
      <c r="AH1214" s="519"/>
      <c r="AI1214" s="519"/>
      <c r="AJ1214" s="601"/>
      <c r="AK1214" s="160">
        <f t="shared" si="855"/>
        <v>13</v>
      </c>
      <c r="AL1214" s="79">
        <v>3</v>
      </c>
      <c r="AM1214" s="158">
        <v>10</v>
      </c>
      <c r="AN1214" s="718"/>
      <c r="AO1214" s="643"/>
      <c r="AP1214" s="663"/>
      <c r="AQ1214" s="683"/>
      <c r="AT1214" s="1"/>
    </row>
    <row r="1215" spans="1:46" s="44" customFormat="1" ht="18" customHeight="1" thickBot="1">
      <c r="A1215" s="1">
        <v>3</v>
      </c>
      <c r="B1215" s="337" t="str">
        <f t="shared" si="890"/>
        <v>区東部</v>
      </c>
      <c r="C1215" s="437" t="str">
        <f t="shared" si="891"/>
        <v>江戸川区</v>
      </c>
      <c r="D1215" s="305"/>
      <c r="E1215" s="632"/>
      <c r="F1215" s="337" t="s">
        <v>385</v>
      </c>
      <c r="G1215" s="689"/>
      <c r="H1215" s="121"/>
      <c r="I1215" s="71"/>
      <c r="J1215" s="71"/>
      <c r="K1215" s="71"/>
      <c r="L1215" s="71"/>
      <c r="M1215" s="82" t="s">
        <v>629</v>
      </c>
      <c r="N1215" s="82" t="s">
        <v>630</v>
      </c>
      <c r="O1215" s="71"/>
      <c r="P1215" s="71"/>
      <c r="Q1215" s="71"/>
      <c r="R1215" s="71"/>
      <c r="S1215" s="71"/>
      <c r="T1215" s="71"/>
      <c r="U1215" s="71"/>
      <c r="V1215" s="123"/>
      <c r="W1215" s="208"/>
      <c r="X1215" s="75"/>
      <c r="Y1215" s="75"/>
      <c r="Z1215" s="76"/>
      <c r="AA1215" s="76"/>
      <c r="AB1215" s="209"/>
      <c r="AC1215" s="325">
        <f t="shared" si="852"/>
        <v>58</v>
      </c>
      <c r="AD1215" s="520"/>
      <c r="AE1215" s="520">
        <v>58</v>
      </c>
      <c r="AF1215" s="520" t="s">
        <v>3</v>
      </c>
      <c r="AG1215" s="520" t="s">
        <v>3</v>
      </c>
      <c r="AH1215" s="520" t="s">
        <v>3</v>
      </c>
      <c r="AI1215" s="520" t="s">
        <v>3</v>
      </c>
      <c r="AJ1215" s="520" t="s">
        <v>3</v>
      </c>
      <c r="AK1215" s="161">
        <f t="shared" si="855"/>
        <v>0</v>
      </c>
      <c r="AL1215" s="81"/>
      <c r="AM1215" s="187"/>
      <c r="AN1215" s="719"/>
      <c r="AO1215" s="643"/>
      <c r="AP1215" s="663"/>
      <c r="AQ1215" s="683"/>
      <c r="AT1215" s="1"/>
    </row>
    <row r="1216" spans="1:46" s="44" customFormat="1" ht="18.600000000000001" customHeight="1">
      <c r="A1216" s="1">
        <v>1</v>
      </c>
      <c r="B1216" s="309" t="s">
        <v>337</v>
      </c>
      <c r="C1216" s="310" t="s">
        <v>371</v>
      </c>
      <c r="D1216" s="567"/>
      <c r="E1216" s="479" t="s">
        <v>951</v>
      </c>
      <c r="F1216" s="445" t="s">
        <v>386</v>
      </c>
      <c r="G1216" s="695">
        <v>11301606</v>
      </c>
      <c r="H1216" s="221"/>
      <c r="I1216" s="73"/>
      <c r="J1216" s="73"/>
      <c r="K1216" s="73"/>
      <c r="L1216" s="73"/>
      <c r="M1216" s="73"/>
      <c r="N1216" s="73"/>
      <c r="O1216" s="73"/>
      <c r="P1216" s="73"/>
      <c r="Q1216" s="73"/>
      <c r="R1216" s="73"/>
      <c r="S1216" s="73"/>
      <c r="T1216" s="73"/>
      <c r="U1216" s="73"/>
      <c r="V1216" s="222"/>
      <c r="W1216" s="193"/>
      <c r="X1216" s="74"/>
      <c r="Y1216" s="74"/>
      <c r="Z1216" s="74"/>
      <c r="AA1216" s="74"/>
      <c r="AB1216" s="194"/>
      <c r="AC1216" s="323">
        <f t="shared" si="852"/>
        <v>113</v>
      </c>
      <c r="AD1216" s="64"/>
      <c r="AE1216" s="64">
        <v>90</v>
      </c>
      <c r="AF1216" s="64">
        <v>23</v>
      </c>
      <c r="AG1216" s="64"/>
      <c r="AH1216" s="64"/>
      <c r="AI1216" s="80"/>
      <c r="AJ1216" s="80"/>
      <c r="AK1216" s="166">
        <f t="shared" si="855"/>
        <v>0</v>
      </c>
      <c r="AL1216" s="80"/>
      <c r="AM1216" s="186"/>
      <c r="AN1216" s="725"/>
      <c r="AO1216" s="15"/>
      <c r="AP1216" s="25"/>
      <c r="AQ1216" s="684"/>
      <c r="AT1216" s="1"/>
    </row>
    <row r="1217" spans="1:46" s="44" customFormat="1" ht="18" customHeight="1">
      <c r="A1217" s="1">
        <v>2</v>
      </c>
      <c r="B1217" s="337" t="str">
        <f t="shared" ref="B1217:B1218" si="892">B1216</f>
        <v>区東部</v>
      </c>
      <c r="C1217" s="437" t="str">
        <f t="shared" ref="C1217:C1218" si="893">C1216</f>
        <v>江戸川区</v>
      </c>
      <c r="D1217" s="297"/>
      <c r="E1217" s="573"/>
      <c r="F1217" s="361" t="s">
        <v>386</v>
      </c>
      <c r="G1217" s="690"/>
      <c r="H1217" s="109"/>
      <c r="I1217" s="82"/>
      <c r="J1217" s="82"/>
      <c r="K1217" s="82"/>
      <c r="L1217" s="82" t="s">
        <v>629</v>
      </c>
      <c r="M1217" s="82" t="s">
        <v>629</v>
      </c>
      <c r="N1217" s="82" t="s">
        <v>630</v>
      </c>
      <c r="O1217" s="82"/>
      <c r="P1217" s="82"/>
      <c r="Q1217" s="82"/>
      <c r="R1217" s="82"/>
      <c r="S1217" s="82" t="s">
        <v>652</v>
      </c>
      <c r="T1217" s="82"/>
      <c r="U1217" s="82" t="s">
        <v>629</v>
      </c>
      <c r="V1217" s="102"/>
      <c r="W1217" s="146">
        <f>SUM(X1217:AB1217)</f>
        <v>113</v>
      </c>
      <c r="X1217" s="145">
        <v>113</v>
      </c>
      <c r="Y1217" s="145"/>
      <c r="Z1217" s="69"/>
      <c r="AA1217" s="69"/>
      <c r="AB1217" s="207"/>
      <c r="AC1217" s="324">
        <f t="shared" si="852"/>
        <v>113</v>
      </c>
      <c r="AD1217" s="519"/>
      <c r="AE1217" s="519">
        <v>62</v>
      </c>
      <c r="AF1217" s="519">
        <v>51</v>
      </c>
      <c r="AG1217" s="519"/>
      <c r="AH1217" s="519"/>
      <c r="AI1217" s="519"/>
      <c r="AJ1217" s="601"/>
      <c r="AK1217" s="160">
        <f t="shared" si="855"/>
        <v>7</v>
      </c>
      <c r="AL1217" s="79">
        <v>7</v>
      </c>
      <c r="AM1217" s="158" t="s">
        <v>3</v>
      </c>
      <c r="AN1217" s="718"/>
      <c r="AO1217" s="643"/>
      <c r="AP1217" s="663"/>
      <c r="AQ1217" s="683"/>
      <c r="AT1217" s="1"/>
    </row>
    <row r="1218" spans="1:46" s="44" customFormat="1" ht="18.600000000000001" customHeight="1" thickBot="1">
      <c r="A1218" s="1">
        <v>3</v>
      </c>
      <c r="B1218" s="337" t="str">
        <f t="shared" si="892"/>
        <v>区東部</v>
      </c>
      <c r="C1218" s="437" t="str">
        <f t="shared" si="893"/>
        <v>江戸川区</v>
      </c>
      <c r="D1218" s="305"/>
      <c r="E1218" s="632"/>
      <c r="F1218" s="337" t="s">
        <v>386</v>
      </c>
      <c r="G1218" s="689"/>
      <c r="H1218" s="121"/>
      <c r="I1218" s="71"/>
      <c r="J1218" s="71"/>
      <c r="K1218" s="71"/>
      <c r="L1218" s="82" t="s">
        <v>629</v>
      </c>
      <c r="M1218" s="82" t="s">
        <v>629</v>
      </c>
      <c r="N1218" s="82" t="s">
        <v>630</v>
      </c>
      <c r="O1218" s="82"/>
      <c r="P1218" s="82"/>
      <c r="Q1218" s="82"/>
      <c r="R1218" s="82"/>
      <c r="S1218" s="82" t="s">
        <v>652</v>
      </c>
      <c r="T1218" s="82"/>
      <c r="U1218" s="82" t="s">
        <v>629</v>
      </c>
      <c r="V1218" s="123"/>
      <c r="W1218" s="208"/>
      <c r="X1218" s="75"/>
      <c r="Y1218" s="75"/>
      <c r="Z1218" s="76"/>
      <c r="AA1218" s="76"/>
      <c r="AB1218" s="209"/>
      <c r="AC1218" s="325">
        <f t="shared" si="852"/>
        <v>199</v>
      </c>
      <c r="AD1218" s="520"/>
      <c r="AE1218" s="520">
        <v>56</v>
      </c>
      <c r="AF1218" s="520">
        <v>115</v>
      </c>
      <c r="AG1218" s="520">
        <v>28</v>
      </c>
      <c r="AH1218" s="520" t="s">
        <v>3</v>
      </c>
      <c r="AI1218" s="520" t="s">
        <v>3</v>
      </c>
      <c r="AJ1218" s="520" t="s">
        <v>3</v>
      </c>
      <c r="AK1218" s="161">
        <f t="shared" si="855"/>
        <v>0</v>
      </c>
      <c r="AL1218" s="81"/>
      <c r="AM1218" s="187"/>
      <c r="AN1218" s="719"/>
      <c r="AO1218" s="643"/>
      <c r="AP1218" s="663"/>
      <c r="AQ1218" s="683"/>
      <c r="AT1218" s="1"/>
    </row>
    <row r="1219" spans="1:46" s="44" customFormat="1" ht="18" customHeight="1">
      <c r="A1219" s="1">
        <v>1</v>
      </c>
      <c r="B1219" s="309" t="s">
        <v>337</v>
      </c>
      <c r="C1219" s="310" t="s">
        <v>371</v>
      </c>
      <c r="D1219" s="567"/>
      <c r="E1219" s="567" t="s">
        <v>914</v>
      </c>
      <c r="F1219" s="445" t="s">
        <v>387</v>
      </c>
      <c r="G1219" s="691">
        <v>11301607</v>
      </c>
      <c r="H1219" s="221"/>
      <c r="I1219" s="73"/>
      <c r="J1219" s="73"/>
      <c r="K1219" s="73"/>
      <c r="L1219" s="73"/>
      <c r="M1219" s="73"/>
      <c r="N1219" s="73"/>
      <c r="O1219" s="73"/>
      <c r="P1219" s="73"/>
      <c r="Q1219" s="73"/>
      <c r="R1219" s="73"/>
      <c r="S1219" s="73"/>
      <c r="T1219" s="73"/>
      <c r="U1219" s="73"/>
      <c r="V1219" s="222"/>
      <c r="W1219" s="193"/>
      <c r="X1219" s="74"/>
      <c r="Y1219" s="74"/>
      <c r="Z1219" s="74"/>
      <c r="AA1219" s="74"/>
      <c r="AB1219" s="194"/>
      <c r="AC1219" s="323">
        <f t="shared" si="852"/>
        <v>32</v>
      </c>
      <c r="AD1219" s="64"/>
      <c r="AE1219" s="64">
        <v>32</v>
      </c>
      <c r="AF1219" s="64"/>
      <c r="AG1219" s="64"/>
      <c r="AH1219" s="64"/>
      <c r="AI1219" s="80"/>
      <c r="AJ1219" s="80"/>
      <c r="AK1219" s="166">
        <f t="shared" si="855"/>
        <v>0</v>
      </c>
      <c r="AL1219" s="80"/>
      <c r="AM1219" s="186"/>
      <c r="AN1219" s="725"/>
      <c r="AO1219" s="15"/>
      <c r="AP1219" s="25"/>
      <c r="AQ1219" s="683"/>
      <c r="AT1219" s="1"/>
    </row>
    <row r="1220" spans="1:46" s="44" customFormat="1" ht="18.600000000000001" customHeight="1">
      <c r="A1220" s="1">
        <v>2</v>
      </c>
      <c r="B1220" s="337" t="str">
        <f t="shared" ref="B1220:B1221" si="894">B1219</f>
        <v>区東部</v>
      </c>
      <c r="C1220" s="437" t="str">
        <f t="shared" ref="C1220:C1221" si="895">C1219</f>
        <v>江戸川区</v>
      </c>
      <c r="D1220" s="297"/>
      <c r="E1220" s="573"/>
      <c r="F1220" s="361" t="s">
        <v>387</v>
      </c>
      <c r="G1220" s="690"/>
      <c r="H1220" s="109"/>
      <c r="I1220" s="82"/>
      <c r="J1220" s="82"/>
      <c r="K1220" s="82"/>
      <c r="L1220" s="82"/>
      <c r="M1220" s="82"/>
      <c r="N1220" s="82"/>
      <c r="O1220" s="82"/>
      <c r="P1220" s="82"/>
      <c r="Q1220" s="82"/>
      <c r="R1220" s="82"/>
      <c r="S1220" s="82"/>
      <c r="T1220" s="82"/>
      <c r="U1220" s="82"/>
      <c r="V1220" s="102"/>
      <c r="W1220" s="146">
        <f>SUM(X1220:AB1220)</f>
        <v>32</v>
      </c>
      <c r="X1220" s="145">
        <v>32</v>
      </c>
      <c r="Y1220" s="145"/>
      <c r="Z1220" s="69"/>
      <c r="AA1220" s="69"/>
      <c r="AB1220" s="207"/>
      <c r="AC1220" s="324">
        <f t="shared" si="852"/>
        <v>32</v>
      </c>
      <c r="AD1220" s="519"/>
      <c r="AE1220" s="519">
        <v>32</v>
      </c>
      <c r="AF1220" s="519"/>
      <c r="AG1220" s="519"/>
      <c r="AH1220" s="519"/>
      <c r="AI1220" s="519"/>
      <c r="AJ1220" s="601"/>
      <c r="AK1220" s="160">
        <f>SUM(AL1220:AM1220)</f>
        <v>0</v>
      </c>
      <c r="AL1220" s="79" t="s">
        <v>3</v>
      </c>
      <c r="AM1220" s="158" t="s">
        <v>3</v>
      </c>
      <c r="AN1220" s="718"/>
      <c r="AO1220" s="643"/>
      <c r="AP1220" s="663"/>
      <c r="AQ1220" s="683"/>
      <c r="AT1220" s="1"/>
    </row>
    <row r="1221" spans="1:46" s="44" customFormat="1" ht="18" customHeight="1" thickBot="1">
      <c r="A1221" s="1">
        <v>3</v>
      </c>
      <c r="B1221" s="337" t="str">
        <f t="shared" si="894"/>
        <v>区東部</v>
      </c>
      <c r="C1221" s="437" t="str">
        <f t="shared" si="895"/>
        <v>江戸川区</v>
      </c>
      <c r="D1221" s="305"/>
      <c r="E1221" s="632"/>
      <c r="F1221" s="337" t="s">
        <v>387</v>
      </c>
      <c r="G1221" s="689"/>
      <c r="H1221" s="121"/>
      <c r="I1221" s="71"/>
      <c r="J1221" s="71"/>
      <c r="K1221" s="71"/>
      <c r="L1221" s="71"/>
      <c r="M1221" s="71"/>
      <c r="N1221" s="71"/>
      <c r="O1221" s="71"/>
      <c r="P1221" s="71"/>
      <c r="Q1221" s="71"/>
      <c r="R1221" s="71"/>
      <c r="S1221" s="71"/>
      <c r="T1221" s="71"/>
      <c r="U1221" s="71"/>
      <c r="V1221" s="123"/>
      <c r="W1221" s="208"/>
      <c r="X1221" s="75"/>
      <c r="Y1221" s="75"/>
      <c r="Z1221" s="76"/>
      <c r="AA1221" s="76"/>
      <c r="AB1221" s="209"/>
      <c r="AC1221" s="325">
        <f t="shared" si="852"/>
        <v>32</v>
      </c>
      <c r="AD1221" s="520"/>
      <c r="AE1221" s="520">
        <v>32</v>
      </c>
      <c r="AF1221" s="520" t="s">
        <v>3</v>
      </c>
      <c r="AG1221" s="520" t="s">
        <v>3</v>
      </c>
      <c r="AH1221" s="520" t="s">
        <v>3</v>
      </c>
      <c r="AI1221" s="520" t="s">
        <v>3</v>
      </c>
      <c r="AJ1221" s="520" t="s">
        <v>3</v>
      </c>
      <c r="AK1221" s="161">
        <f>SUM(AL1221:AM1221)</f>
        <v>0</v>
      </c>
      <c r="AL1221" s="81"/>
      <c r="AM1221" s="187"/>
      <c r="AN1221" s="719"/>
      <c r="AO1221" s="643"/>
      <c r="AP1221" s="663"/>
      <c r="AQ1221" s="683"/>
      <c r="AT1221" s="1"/>
    </row>
    <row r="1222" spans="1:46" s="44" customFormat="1" ht="18.600000000000001" customHeight="1">
      <c r="A1222" s="1">
        <v>1</v>
      </c>
      <c r="B1222" s="309" t="s">
        <v>337</v>
      </c>
      <c r="C1222" s="310" t="s">
        <v>371</v>
      </c>
      <c r="D1222" s="567"/>
      <c r="E1222" s="567" t="s">
        <v>1033</v>
      </c>
      <c r="F1222" s="445" t="s">
        <v>388</v>
      </c>
      <c r="G1222" s="691">
        <v>11301608</v>
      </c>
      <c r="H1222" s="221"/>
      <c r="I1222" s="73"/>
      <c r="J1222" s="73"/>
      <c r="K1222" s="73"/>
      <c r="L1222" s="73"/>
      <c r="M1222" s="73"/>
      <c r="N1222" s="73"/>
      <c r="O1222" s="73"/>
      <c r="P1222" s="73"/>
      <c r="Q1222" s="73"/>
      <c r="R1222" s="73"/>
      <c r="S1222" s="73"/>
      <c r="T1222" s="73"/>
      <c r="U1222" s="73"/>
      <c r="V1222" s="222"/>
      <c r="W1222" s="193"/>
      <c r="X1222" s="74"/>
      <c r="Y1222" s="74"/>
      <c r="Z1222" s="74"/>
      <c r="AA1222" s="74"/>
      <c r="AB1222" s="194"/>
      <c r="AC1222" s="323">
        <f>SUM(AD1222:AJ1222)</f>
        <v>149</v>
      </c>
      <c r="AD1222" s="64"/>
      <c r="AE1222" s="64">
        <v>43</v>
      </c>
      <c r="AF1222" s="64">
        <v>106</v>
      </c>
      <c r="AG1222" s="64"/>
      <c r="AH1222" s="64"/>
      <c r="AI1222" s="80"/>
      <c r="AJ1222" s="80"/>
      <c r="AK1222" s="166">
        <v>0</v>
      </c>
      <c r="AL1222" s="80"/>
      <c r="AM1222" s="186"/>
      <c r="AN1222" s="725"/>
      <c r="AO1222" s="15"/>
      <c r="AP1222" s="25"/>
      <c r="AQ1222" s="683"/>
      <c r="AT1222" s="1"/>
    </row>
    <row r="1223" spans="1:46" s="44" customFormat="1" ht="18" customHeight="1">
      <c r="A1223" s="1">
        <v>2</v>
      </c>
      <c r="B1223" s="337" t="str">
        <f t="shared" ref="B1223:B1224" si="896">B1222</f>
        <v>区東部</v>
      </c>
      <c r="C1223" s="437" t="str">
        <f t="shared" ref="C1223:C1224" si="897">C1222</f>
        <v>江戸川区</v>
      </c>
      <c r="D1223" s="297"/>
      <c r="E1223" s="573"/>
      <c r="F1223" s="361" t="s">
        <v>388</v>
      </c>
      <c r="G1223" s="690"/>
      <c r="H1223" s="109"/>
      <c r="I1223" s="82"/>
      <c r="J1223" s="82"/>
      <c r="K1223" s="82"/>
      <c r="L1223" s="82"/>
      <c r="M1223" s="82"/>
      <c r="N1223" s="82"/>
      <c r="O1223" s="82"/>
      <c r="P1223" s="82"/>
      <c r="Q1223" s="82"/>
      <c r="R1223" s="82"/>
      <c r="S1223" s="82"/>
      <c r="T1223" s="82"/>
      <c r="U1223" s="82"/>
      <c r="V1223" s="102"/>
      <c r="W1223" s="146">
        <f>SUM(X1223:AB1223)</f>
        <v>149</v>
      </c>
      <c r="X1223" s="145">
        <v>43</v>
      </c>
      <c r="Y1223" s="145">
        <v>106</v>
      </c>
      <c r="Z1223" s="69"/>
      <c r="AA1223" s="69"/>
      <c r="AB1223" s="207"/>
      <c r="AC1223" s="324">
        <f>SUM(AD1223:AJ1223)</f>
        <v>149</v>
      </c>
      <c r="AD1223" s="519"/>
      <c r="AE1223" s="519">
        <v>43</v>
      </c>
      <c r="AF1223" s="519">
        <v>106</v>
      </c>
      <c r="AG1223" s="519"/>
      <c r="AH1223" s="519"/>
      <c r="AI1223" s="519"/>
      <c r="AJ1223" s="601"/>
      <c r="AK1223" s="160">
        <v>0</v>
      </c>
      <c r="AL1223" s="79" t="s">
        <v>3</v>
      </c>
      <c r="AM1223" s="158" t="s">
        <v>3</v>
      </c>
      <c r="AN1223" s="718"/>
      <c r="AO1223" s="643"/>
      <c r="AP1223" s="663"/>
      <c r="AQ1223" s="683"/>
      <c r="AT1223" s="1"/>
    </row>
    <row r="1224" spans="1:46" s="44" customFormat="1" ht="18.600000000000001" customHeight="1" thickBot="1">
      <c r="A1224" s="1">
        <v>3</v>
      </c>
      <c r="B1224" s="337" t="str">
        <f t="shared" si="896"/>
        <v>区東部</v>
      </c>
      <c r="C1224" s="437" t="str">
        <f t="shared" si="897"/>
        <v>江戸川区</v>
      </c>
      <c r="D1224" s="305"/>
      <c r="E1224" s="632"/>
      <c r="F1224" s="337" t="s">
        <v>388</v>
      </c>
      <c r="G1224" s="689"/>
      <c r="H1224" s="121"/>
      <c r="I1224" s="71"/>
      <c r="J1224" s="71"/>
      <c r="K1224" s="71"/>
      <c r="L1224" s="71"/>
      <c r="M1224" s="71"/>
      <c r="N1224" s="71"/>
      <c r="O1224" s="71"/>
      <c r="P1224" s="71"/>
      <c r="Q1224" s="71"/>
      <c r="R1224" s="71"/>
      <c r="S1224" s="71"/>
      <c r="T1224" s="71"/>
      <c r="U1224" s="71"/>
      <c r="V1224" s="123"/>
      <c r="W1224" s="208"/>
      <c r="X1224" s="75"/>
      <c r="Y1224" s="75"/>
      <c r="Z1224" s="76"/>
      <c r="AA1224" s="76"/>
      <c r="AB1224" s="209"/>
      <c r="AC1224" s="325">
        <f>SUM(AD1224:AJ1224)</f>
        <v>149</v>
      </c>
      <c r="AD1224" s="520"/>
      <c r="AE1224" s="520">
        <v>43</v>
      </c>
      <c r="AF1224" s="520">
        <v>106</v>
      </c>
      <c r="AG1224" s="520" t="s">
        <v>3</v>
      </c>
      <c r="AH1224" s="520" t="s">
        <v>3</v>
      </c>
      <c r="AI1224" s="520" t="s">
        <v>3</v>
      </c>
      <c r="AJ1224" s="520" t="s">
        <v>3</v>
      </c>
      <c r="AK1224" s="161">
        <v>0</v>
      </c>
      <c r="AL1224" s="81"/>
      <c r="AM1224" s="187"/>
      <c r="AN1224" s="719"/>
      <c r="AO1224" s="643"/>
      <c r="AP1224" s="663"/>
      <c r="AQ1224" s="683"/>
      <c r="AT1224" s="1"/>
    </row>
    <row r="1225" spans="1:46" s="44" customFormat="1" ht="18" customHeight="1">
      <c r="A1225" s="1">
        <v>1</v>
      </c>
      <c r="B1225" s="309" t="s">
        <v>337</v>
      </c>
      <c r="C1225" s="310" t="s">
        <v>371</v>
      </c>
      <c r="D1225" s="567"/>
      <c r="E1225" s="567" t="s">
        <v>951</v>
      </c>
      <c r="F1225" s="445" t="s">
        <v>389</v>
      </c>
      <c r="G1225" s="691">
        <v>11301609</v>
      </c>
      <c r="H1225" s="221"/>
      <c r="I1225" s="73"/>
      <c r="J1225" s="73"/>
      <c r="K1225" s="73"/>
      <c r="L1225" s="73"/>
      <c r="M1225" s="73"/>
      <c r="N1225" s="73"/>
      <c r="O1225" s="73"/>
      <c r="P1225" s="73"/>
      <c r="Q1225" s="73"/>
      <c r="R1225" s="73"/>
      <c r="S1225" s="73"/>
      <c r="T1225" s="73"/>
      <c r="U1225" s="73"/>
      <c r="V1225" s="222"/>
      <c r="W1225" s="193"/>
      <c r="X1225" s="74"/>
      <c r="Y1225" s="74"/>
      <c r="Z1225" s="74"/>
      <c r="AA1225" s="74"/>
      <c r="AB1225" s="194"/>
      <c r="AC1225" s="323">
        <f t="shared" si="852"/>
        <v>33</v>
      </c>
      <c r="AD1225" s="64"/>
      <c r="AE1225" s="64">
        <v>33</v>
      </c>
      <c r="AF1225" s="64"/>
      <c r="AG1225" s="64"/>
      <c r="AH1225" s="64"/>
      <c r="AI1225" s="80"/>
      <c r="AJ1225" s="80"/>
      <c r="AK1225" s="166">
        <f t="shared" si="855"/>
        <v>0</v>
      </c>
      <c r="AL1225" s="80"/>
      <c r="AM1225" s="186"/>
      <c r="AN1225" s="725"/>
      <c r="AO1225" s="15"/>
      <c r="AP1225" s="25"/>
      <c r="AQ1225" s="683"/>
      <c r="AT1225" s="1"/>
    </row>
    <row r="1226" spans="1:46" s="44" customFormat="1" ht="18.600000000000001" customHeight="1">
      <c r="A1226" s="1">
        <v>2</v>
      </c>
      <c r="B1226" s="337" t="str">
        <f t="shared" ref="B1226:B1227" si="898">B1225</f>
        <v>区東部</v>
      </c>
      <c r="C1226" s="437" t="str">
        <f t="shared" ref="C1226:C1227" si="899">C1225</f>
        <v>江戸川区</v>
      </c>
      <c r="D1226" s="297"/>
      <c r="E1226" s="573"/>
      <c r="F1226" s="361" t="s">
        <v>389</v>
      </c>
      <c r="G1226" s="690"/>
      <c r="H1226" s="109"/>
      <c r="I1226" s="82"/>
      <c r="J1226" s="82"/>
      <c r="K1226" s="82"/>
      <c r="L1226" s="82"/>
      <c r="M1226" s="82"/>
      <c r="N1226" s="82"/>
      <c r="O1226" s="82"/>
      <c r="P1226" s="82"/>
      <c r="Q1226" s="82"/>
      <c r="R1226" s="82"/>
      <c r="S1226" s="82"/>
      <c r="T1226" s="82"/>
      <c r="U1226" s="82"/>
      <c r="V1226" s="102"/>
      <c r="W1226" s="146">
        <f>SUM(X1226:AB1226)</f>
        <v>33</v>
      </c>
      <c r="X1226" s="145">
        <v>33</v>
      </c>
      <c r="Y1226" s="145"/>
      <c r="Z1226" s="69"/>
      <c r="AA1226" s="69"/>
      <c r="AB1226" s="207"/>
      <c r="AC1226" s="324">
        <f t="shared" ref="AC1226:AC1287" si="900">SUM(AD1226:AJ1226)</f>
        <v>33</v>
      </c>
      <c r="AD1226" s="519"/>
      <c r="AE1226" s="519">
        <v>33</v>
      </c>
      <c r="AF1226" s="519"/>
      <c r="AG1226" s="519"/>
      <c r="AH1226" s="519"/>
      <c r="AI1226" s="519"/>
      <c r="AJ1226" s="601"/>
      <c r="AK1226" s="160">
        <f t="shared" si="855"/>
        <v>0</v>
      </c>
      <c r="AL1226" s="79" t="s">
        <v>3</v>
      </c>
      <c r="AM1226" s="158" t="s">
        <v>3</v>
      </c>
      <c r="AN1226" s="718"/>
      <c r="AO1226" s="643"/>
      <c r="AP1226" s="663"/>
      <c r="AQ1226" s="683"/>
      <c r="AT1226" s="1"/>
    </row>
    <row r="1227" spans="1:46" s="44" customFormat="1" ht="18" customHeight="1" thickBot="1">
      <c r="A1227" s="1">
        <v>3</v>
      </c>
      <c r="B1227" s="337" t="str">
        <f t="shared" si="898"/>
        <v>区東部</v>
      </c>
      <c r="C1227" s="437" t="str">
        <f t="shared" si="899"/>
        <v>江戸川区</v>
      </c>
      <c r="D1227" s="305"/>
      <c r="E1227" s="632"/>
      <c r="F1227" s="337" t="s">
        <v>389</v>
      </c>
      <c r="G1227" s="689"/>
      <c r="H1227" s="121"/>
      <c r="I1227" s="71"/>
      <c r="J1227" s="71"/>
      <c r="K1227" s="71"/>
      <c r="L1227" s="71"/>
      <c r="M1227" s="71"/>
      <c r="N1227" s="71"/>
      <c r="O1227" s="71"/>
      <c r="P1227" s="71"/>
      <c r="Q1227" s="71"/>
      <c r="R1227" s="71"/>
      <c r="S1227" s="71"/>
      <c r="T1227" s="71"/>
      <c r="U1227" s="71"/>
      <c r="V1227" s="123"/>
      <c r="W1227" s="208"/>
      <c r="X1227" s="75"/>
      <c r="Y1227" s="75"/>
      <c r="Z1227" s="76"/>
      <c r="AA1227" s="76"/>
      <c r="AB1227" s="209"/>
      <c r="AC1227" s="325">
        <f t="shared" si="900"/>
        <v>33</v>
      </c>
      <c r="AD1227" s="520"/>
      <c r="AE1227" s="520">
        <v>33</v>
      </c>
      <c r="AF1227" s="520" t="s">
        <v>3</v>
      </c>
      <c r="AG1227" s="520" t="s">
        <v>3</v>
      </c>
      <c r="AH1227" s="520" t="s">
        <v>3</v>
      </c>
      <c r="AI1227" s="520" t="s">
        <v>3</v>
      </c>
      <c r="AJ1227" s="520" t="s">
        <v>3</v>
      </c>
      <c r="AK1227" s="161">
        <f t="shared" ref="AK1227:AK1287" si="901">SUM(AL1227:AM1227)</f>
        <v>0</v>
      </c>
      <c r="AL1227" s="81"/>
      <c r="AM1227" s="187"/>
      <c r="AN1227" s="719"/>
      <c r="AO1227" s="643"/>
      <c r="AP1227" s="663"/>
      <c r="AQ1227" s="683"/>
      <c r="AT1227" s="1"/>
    </row>
    <row r="1228" spans="1:46" s="44" customFormat="1" ht="18.600000000000001" customHeight="1">
      <c r="A1228" s="1">
        <v>1</v>
      </c>
      <c r="B1228" s="309" t="s">
        <v>337</v>
      </c>
      <c r="C1228" s="310" t="s">
        <v>371</v>
      </c>
      <c r="D1228" s="567"/>
      <c r="E1228" s="567" t="s">
        <v>914</v>
      </c>
      <c r="F1228" s="445" t="s">
        <v>390</v>
      </c>
      <c r="G1228" s="691">
        <v>11301610</v>
      </c>
      <c r="H1228" s="221"/>
      <c r="I1228" s="73"/>
      <c r="J1228" s="73"/>
      <c r="K1228" s="73"/>
      <c r="L1228" s="73"/>
      <c r="M1228" s="73"/>
      <c r="N1228" s="73"/>
      <c r="O1228" s="73"/>
      <c r="P1228" s="73"/>
      <c r="Q1228" s="73"/>
      <c r="R1228" s="73"/>
      <c r="S1228" s="73"/>
      <c r="T1228" s="73"/>
      <c r="U1228" s="73"/>
      <c r="V1228" s="222"/>
      <c r="W1228" s="193"/>
      <c r="X1228" s="74"/>
      <c r="Y1228" s="74"/>
      <c r="Z1228" s="74"/>
      <c r="AA1228" s="74"/>
      <c r="AB1228" s="194"/>
      <c r="AC1228" s="323">
        <f t="shared" si="900"/>
        <v>149</v>
      </c>
      <c r="AD1228" s="64"/>
      <c r="AE1228" s="64">
        <v>149</v>
      </c>
      <c r="AF1228" s="64"/>
      <c r="AG1228" s="64"/>
      <c r="AH1228" s="64"/>
      <c r="AI1228" s="80"/>
      <c r="AJ1228" s="80"/>
      <c r="AK1228" s="166">
        <f t="shared" si="901"/>
        <v>0</v>
      </c>
      <c r="AL1228" s="80"/>
      <c r="AM1228" s="186"/>
      <c r="AN1228" s="725"/>
      <c r="AO1228" s="15"/>
      <c r="AP1228" s="25"/>
      <c r="AQ1228" s="683"/>
      <c r="AT1228" s="1"/>
    </row>
    <row r="1229" spans="1:46" s="44" customFormat="1" ht="18" customHeight="1">
      <c r="A1229" s="1">
        <v>2</v>
      </c>
      <c r="B1229" s="337" t="str">
        <f t="shared" ref="B1229:B1230" si="902">B1228</f>
        <v>区東部</v>
      </c>
      <c r="C1229" s="437" t="str">
        <f t="shared" ref="C1229:C1230" si="903">C1228</f>
        <v>江戸川区</v>
      </c>
      <c r="D1229" s="297"/>
      <c r="E1229" s="573"/>
      <c r="F1229" s="361" t="s">
        <v>390</v>
      </c>
      <c r="G1229" s="690"/>
      <c r="H1229" s="109" t="s">
        <v>686</v>
      </c>
      <c r="I1229" s="82"/>
      <c r="J1229" s="82"/>
      <c r="K1229" s="82"/>
      <c r="L1229" s="82" t="s">
        <v>629</v>
      </c>
      <c r="M1229" s="82" t="s">
        <v>629</v>
      </c>
      <c r="N1229" s="82"/>
      <c r="O1229" s="82"/>
      <c r="P1229" s="82"/>
      <c r="Q1229" s="82"/>
      <c r="R1229" s="82"/>
      <c r="S1229" s="82"/>
      <c r="T1229" s="82"/>
      <c r="U1229" s="82"/>
      <c r="V1229" s="102"/>
      <c r="W1229" s="146">
        <f>SUM(X1229:AB1229)</f>
        <v>149</v>
      </c>
      <c r="X1229" s="145">
        <v>149</v>
      </c>
      <c r="Y1229" s="145"/>
      <c r="Z1229" s="69"/>
      <c r="AA1229" s="69"/>
      <c r="AB1229" s="207"/>
      <c r="AC1229" s="324">
        <f t="shared" si="900"/>
        <v>149</v>
      </c>
      <c r="AD1229" s="519"/>
      <c r="AE1229" s="519">
        <v>149</v>
      </c>
      <c r="AF1229" s="519"/>
      <c r="AG1229" s="519"/>
      <c r="AH1229" s="519"/>
      <c r="AI1229" s="519"/>
      <c r="AJ1229" s="601"/>
      <c r="AK1229" s="160">
        <f t="shared" si="901"/>
        <v>29</v>
      </c>
      <c r="AL1229" s="79">
        <v>10</v>
      </c>
      <c r="AM1229" s="158">
        <v>19</v>
      </c>
      <c r="AN1229" s="718"/>
      <c r="AO1229" s="643"/>
      <c r="AP1229" s="663"/>
      <c r="AQ1229" s="683"/>
      <c r="AT1229" s="1"/>
    </row>
    <row r="1230" spans="1:46" s="44" customFormat="1" ht="18.600000000000001" customHeight="1" thickBot="1">
      <c r="A1230" s="1">
        <v>3</v>
      </c>
      <c r="B1230" s="337" t="str">
        <f t="shared" si="902"/>
        <v>区東部</v>
      </c>
      <c r="C1230" s="437" t="str">
        <f t="shared" si="903"/>
        <v>江戸川区</v>
      </c>
      <c r="D1230" s="305"/>
      <c r="E1230" s="632"/>
      <c r="F1230" s="337" t="s">
        <v>390</v>
      </c>
      <c r="G1230" s="689"/>
      <c r="H1230" s="121" t="s">
        <v>686</v>
      </c>
      <c r="I1230" s="71"/>
      <c r="J1230" s="71"/>
      <c r="K1230" s="71"/>
      <c r="L1230" s="82" t="s">
        <v>629</v>
      </c>
      <c r="M1230" s="82" t="s">
        <v>629</v>
      </c>
      <c r="N1230" s="71"/>
      <c r="O1230" s="71"/>
      <c r="P1230" s="71"/>
      <c r="Q1230" s="71"/>
      <c r="R1230" s="71"/>
      <c r="S1230" s="71"/>
      <c r="T1230" s="71"/>
      <c r="U1230" s="71"/>
      <c r="V1230" s="123"/>
      <c r="W1230" s="208"/>
      <c r="X1230" s="75"/>
      <c r="Y1230" s="75"/>
      <c r="Z1230" s="76"/>
      <c r="AA1230" s="76"/>
      <c r="AB1230" s="209"/>
      <c r="AC1230" s="325">
        <f t="shared" si="900"/>
        <v>149</v>
      </c>
      <c r="AD1230" s="520"/>
      <c r="AE1230" s="520">
        <v>149</v>
      </c>
      <c r="AF1230" s="520" t="s">
        <v>3</v>
      </c>
      <c r="AG1230" s="520" t="s">
        <v>3</v>
      </c>
      <c r="AH1230" s="520" t="s">
        <v>3</v>
      </c>
      <c r="AI1230" s="520" t="s">
        <v>3</v>
      </c>
      <c r="AJ1230" s="520" t="s">
        <v>3</v>
      </c>
      <c r="AK1230" s="161">
        <f t="shared" si="901"/>
        <v>0</v>
      </c>
      <c r="AL1230" s="81"/>
      <c r="AM1230" s="187"/>
      <c r="AN1230" s="719"/>
      <c r="AO1230" s="643"/>
      <c r="AP1230" s="663"/>
      <c r="AQ1230" s="683"/>
      <c r="AT1230" s="1"/>
    </row>
    <row r="1231" spans="1:46" s="44" customFormat="1" ht="18" customHeight="1">
      <c r="A1231" s="1">
        <v>1</v>
      </c>
      <c r="B1231" s="309" t="s">
        <v>337</v>
      </c>
      <c r="C1231" s="310" t="s">
        <v>371</v>
      </c>
      <c r="D1231" s="567"/>
      <c r="E1231" s="567" t="s">
        <v>914</v>
      </c>
      <c r="F1231" s="445" t="s">
        <v>391</v>
      </c>
      <c r="G1231" s="691">
        <v>11301611</v>
      </c>
      <c r="H1231" s="221"/>
      <c r="I1231" s="73"/>
      <c r="J1231" s="73"/>
      <c r="K1231" s="73"/>
      <c r="L1231" s="73"/>
      <c r="M1231" s="73"/>
      <c r="N1231" s="73"/>
      <c r="O1231" s="73"/>
      <c r="P1231" s="73"/>
      <c r="Q1231" s="73"/>
      <c r="R1231" s="73"/>
      <c r="S1231" s="73"/>
      <c r="T1231" s="73"/>
      <c r="U1231" s="73"/>
      <c r="V1231" s="222"/>
      <c r="W1231" s="193"/>
      <c r="X1231" s="74"/>
      <c r="Y1231" s="74"/>
      <c r="Z1231" s="74"/>
      <c r="AA1231" s="74"/>
      <c r="AB1231" s="194"/>
      <c r="AC1231" s="323">
        <f t="shared" si="900"/>
        <v>60</v>
      </c>
      <c r="AD1231" s="64"/>
      <c r="AE1231" s="64">
        <v>60</v>
      </c>
      <c r="AF1231" s="64"/>
      <c r="AG1231" s="64"/>
      <c r="AH1231" s="64"/>
      <c r="AI1231" s="80"/>
      <c r="AJ1231" s="80"/>
      <c r="AK1231" s="166">
        <f t="shared" si="901"/>
        <v>0</v>
      </c>
      <c r="AL1231" s="80"/>
      <c r="AM1231" s="186"/>
      <c r="AN1231" s="725"/>
      <c r="AO1231" s="15"/>
      <c r="AP1231" s="25"/>
      <c r="AQ1231" s="683"/>
      <c r="AT1231" s="1"/>
    </row>
    <row r="1232" spans="1:46" s="44" customFormat="1" ht="18.600000000000001" customHeight="1">
      <c r="A1232" s="1">
        <v>2</v>
      </c>
      <c r="B1232" s="337" t="str">
        <f t="shared" ref="B1232:B1233" si="904">B1231</f>
        <v>区東部</v>
      </c>
      <c r="C1232" s="437" t="str">
        <f t="shared" ref="C1232:C1233" si="905">C1231</f>
        <v>江戸川区</v>
      </c>
      <c r="D1232" s="297"/>
      <c r="E1232" s="573"/>
      <c r="F1232" s="361" t="s">
        <v>391</v>
      </c>
      <c r="G1232" s="690"/>
      <c r="H1232" s="109"/>
      <c r="I1232" s="82"/>
      <c r="J1232" s="82"/>
      <c r="K1232" s="82"/>
      <c r="L1232" s="82" t="s">
        <v>629</v>
      </c>
      <c r="M1232" s="82" t="s">
        <v>629</v>
      </c>
      <c r="N1232" s="82"/>
      <c r="O1232" s="82"/>
      <c r="P1232" s="82"/>
      <c r="Q1232" s="82"/>
      <c r="R1232" s="82"/>
      <c r="S1232" s="82"/>
      <c r="T1232" s="82"/>
      <c r="U1232" s="82"/>
      <c r="V1232" s="102"/>
      <c r="W1232" s="146">
        <f>SUM(X1232:AB1232)</f>
        <v>60</v>
      </c>
      <c r="X1232" s="145">
        <v>60</v>
      </c>
      <c r="Y1232" s="145"/>
      <c r="Z1232" s="69"/>
      <c r="AA1232" s="69"/>
      <c r="AB1232" s="207"/>
      <c r="AC1232" s="324">
        <f t="shared" si="900"/>
        <v>60</v>
      </c>
      <c r="AD1232" s="519"/>
      <c r="AE1232" s="519">
        <v>60</v>
      </c>
      <c r="AF1232" s="519"/>
      <c r="AG1232" s="519"/>
      <c r="AH1232" s="519"/>
      <c r="AI1232" s="519"/>
      <c r="AJ1232" s="601"/>
      <c r="AK1232" s="160">
        <f t="shared" si="901"/>
        <v>10</v>
      </c>
      <c r="AL1232" s="79">
        <v>10</v>
      </c>
      <c r="AM1232" s="158" t="s">
        <v>3</v>
      </c>
      <c r="AN1232" s="718"/>
      <c r="AO1232" s="643"/>
      <c r="AP1232" s="663"/>
      <c r="AQ1232" s="683"/>
      <c r="AT1232" s="1"/>
    </row>
    <row r="1233" spans="1:46" s="44" customFormat="1" ht="18" customHeight="1" thickBot="1">
      <c r="A1233" s="1">
        <v>3</v>
      </c>
      <c r="B1233" s="337" t="str">
        <f t="shared" si="904"/>
        <v>区東部</v>
      </c>
      <c r="C1233" s="437" t="str">
        <f t="shared" si="905"/>
        <v>江戸川区</v>
      </c>
      <c r="D1233" s="305"/>
      <c r="E1233" s="632"/>
      <c r="F1233" s="337" t="s">
        <v>391</v>
      </c>
      <c r="G1233" s="689"/>
      <c r="H1233" s="121"/>
      <c r="I1233" s="71"/>
      <c r="J1233" s="71"/>
      <c r="K1233" s="71"/>
      <c r="L1233" s="32" t="s">
        <v>629</v>
      </c>
      <c r="M1233" s="32" t="s">
        <v>629</v>
      </c>
      <c r="N1233" s="71"/>
      <c r="O1233" s="71"/>
      <c r="P1233" s="71"/>
      <c r="Q1233" s="71"/>
      <c r="R1233" s="71"/>
      <c r="S1233" s="71"/>
      <c r="T1233" s="71"/>
      <c r="U1233" s="71"/>
      <c r="V1233" s="123"/>
      <c r="W1233" s="208"/>
      <c r="X1233" s="75"/>
      <c r="Y1233" s="75"/>
      <c r="Z1233" s="76"/>
      <c r="AA1233" s="76"/>
      <c r="AB1233" s="209"/>
      <c r="AC1233" s="325">
        <f t="shared" si="900"/>
        <v>60</v>
      </c>
      <c r="AD1233" s="520"/>
      <c r="AE1233" s="520">
        <v>60</v>
      </c>
      <c r="AF1233" s="520" t="s">
        <v>3</v>
      </c>
      <c r="AG1233" s="520" t="s">
        <v>3</v>
      </c>
      <c r="AH1233" s="520" t="s">
        <v>3</v>
      </c>
      <c r="AI1233" s="520" t="s">
        <v>3</v>
      </c>
      <c r="AJ1233" s="520" t="s">
        <v>3</v>
      </c>
      <c r="AK1233" s="161">
        <f t="shared" si="901"/>
        <v>0</v>
      </c>
      <c r="AL1233" s="81"/>
      <c r="AM1233" s="187"/>
      <c r="AN1233" s="719"/>
      <c r="AO1233" s="643"/>
      <c r="AP1233" s="663"/>
      <c r="AQ1233" s="683"/>
      <c r="AT1233" s="1"/>
    </row>
    <row r="1234" spans="1:46" s="44" customFormat="1" ht="18" customHeight="1">
      <c r="A1234" s="1">
        <v>1</v>
      </c>
      <c r="B1234" s="331" t="s">
        <v>337</v>
      </c>
      <c r="C1234" s="333"/>
      <c r="D1234" s="333"/>
      <c r="E1234" s="333"/>
      <c r="F1234" s="371"/>
      <c r="G1234" s="700"/>
      <c r="H1234" s="266"/>
      <c r="I1234" s="268"/>
      <c r="J1234" s="235"/>
      <c r="K1234" s="235"/>
      <c r="L1234" s="235"/>
      <c r="M1234" s="271"/>
      <c r="N1234" s="235"/>
      <c r="O1234" s="235"/>
      <c r="P1234" s="235"/>
      <c r="Q1234" s="235"/>
      <c r="R1234" s="268"/>
      <c r="S1234" s="268"/>
      <c r="T1234" s="235"/>
      <c r="U1234" s="270"/>
      <c r="V1234" s="285"/>
      <c r="W1234" s="354"/>
      <c r="X1234" s="355"/>
      <c r="Y1234" s="355"/>
      <c r="Z1234" s="360"/>
      <c r="AA1234" s="358"/>
      <c r="AB1234" s="359"/>
      <c r="AC1234" s="312">
        <f t="shared" si="900"/>
        <v>7154</v>
      </c>
      <c r="AD1234" s="277">
        <f t="shared" ref="AD1234:AI1234" si="906">SUMIF($A$1075:$A$1233,1,AD$1075:AD$1233)</f>
        <v>1484</v>
      </c>
      <c r="AE1234" s="277">
        <f t="shared" si="906"/>
        <v>3866</v>
      </c>
      <c r="AF1234" s="277">
        <f t="shared" si="906"/>
        <v>943</v>
      </c>
      <c r="AG1234" s="277">
        <f t="shared" si="906"/>
        <v>861</v>
      </c>
      <c r="AH1234" s="277">
        <f t="shared" si="906"/>
        <v>0</v>
      </c>
      <c r="AI1234" s="277">
        <f t="shared" si="906"/>
        <v>0</v>
      </c>
      <c r="AJ1234" s="278"/>
      <c r="AK1234" s="281">
        <f t="shared" si="901"/>
        <v>0</v>
      </c>
      <c r="AL1234" s="277"/>
      <c r="AM1234" s="405"/>
      <c r="AN1234" s="714"/>
      <c r="AO1234" s="643"/>
      <c r="AP1234" s="527"/>
      <c r="AQ1234" s="683"/>
      <c r="AT1234" s="1"/>
    </row>
    <row r="1235" spans="1:46" s="44" customFormat="1" ht="18" customHeight="1">
      <c r="A1235" s="1">
        <v>2</v>
      </c>
      <c r="B1235" s="346"/>
      <c r="C1235" s="439"/>
      <c r="D1235" s="300"/>
      <c r="E1235" s="300"/>
      <c r="F1235" s="365"/>
      <c r="G1235" s="701"/>
      <c r="H1235" s="267">
        <f t="shared" ref="H1235:V1235" si="907">COUNTA(H1075:H1233)/2</f>
        <v>17</v>
      </c>
      <c r="I1235" s="269">
        <f t="shared" si="907"/>
        <v>1</v>
      </c>
      <c r="J1235" s="270">
        <f t="shared" si="907"/>
        <v>5.5</v>
      </c>
      <c r="K1235" s="270">
        <f t="shared" si="907"/>
        <v>1</v>
      </c>
      <c r="L1235" s="270">
        <f t="shared" si="907"/>
        <v>27</v>
      </c>
      <c r="M1235" s="269">
        <f t="shared" si="907"/>
        <v>31</v>
      </c>
      <c r="N1235" s="270">
        <f t="shared" si="907"/>
        <v>26</v>
      </c>
      <c r="O1235" s="270">
        <f t="shared" si="907"/>
        <v>2</v>
      </c>
      <c r="P1235" s="270">
        <f t="shared" si="907"/>
        <v>5</v>
      </c>
      <c r="Q1235" s="270">
        <f t="shared" si="907"/>
        <v>3.5</v>
      </c>
      <c r="R1235" s="269">
        <f t="shared" si="907"/>
        <v>5</v>
      </c>
      <c r="S1235" s="269">
        <f t="shared" si="907"/>
        <v>17</v>
      </c>
      <c r="T1235" s="270">
        <f t="shared" si="907"/>
        <v>5.5</v>
      </c>
      <c r="U1235" s="270">
        <f t="shared" si="907"/>
        <v>12</v>
      </c>
      <c r="V1235" s="272">
        <f t="shared" si="907"/>
        <v>4</v>
      </c>
      <c r="W1235" s="353">
        <f>SUM(X1235:Y1236)</f>
        <v>8623</v>
      </c>
      <c r="X1235" s="343">
        <f>SUM(X1075:X1233)</f>
        <v>7227</v>
      </c>
      <c r="Y1235" s="343">
        <f>SUM(Y1075:Y1233)</f>
        <v>1396</v>
      </c>
      <c r="Z1235" s="344">
        <f>SUM(Z1075:Z1233)</f>
        <v>165</v>
      </c>
      <c r="AA1235" s="344">
        <f>SUM(AA1075:AA1233)</f>
        <v>22</v>
      </c>
      <c r="AB1235" s="345">
        <f>SUM(AB1075:AB1233)</f>
        <v>10</v>
      </c>
      <c r="AC1235" s="312">
        <f t="shared" si="900"/>
        <v>8322</v>
      </c>
      <c r="AD1235" s="279">
        <f t="shared" ref="AD1235:AI1235" si="908">SUMIF($A$1075:$A$1233,2,AD$1075:AD$1233)</f>
        <v>1222</v>
      </c>
      <c r="AE1235" s="279">
        <f t="shared" si="908"/>
        <v>4415</v>
      </c>
      <c r="AF1235" s="279">
        <f t="shared" si="908"/>
        <v>1649</v>
      </c>
      <c r="AG1235" s="279">
        <f t="shared" si="908"/>
        <v>1036</v>
      </c>
      <c r="AH1235" s="279">
        <f t="shared" si="908"/>
        <v>0</v>
      </c>
      <c r="AI1235" s="279">
        <f t="shared" si="908"/>
        <v>0</v>
      </c>
      <c r="AJ1235" s="280"/>
      <c r="AK1235" s="281">
        <f t="shared" si="901"/>
        <v>818</v>
      </c>
      <c r="AL1235" s="279">
        <f>SUMIF($A$1075:$A$1233,2,AL$1075:AL$1233)</f>
        <v>488</v>
      </c>
      <c r="AM1235" s="403">
        <f>SUMIF($A$1075:$A$1233,2,AM$1075:AM$1233)</f>
        <v>330</v>
      </c>
      <c r="AN1235" s="715"/>
      <c r="AO1235" s="650"/>
      <c r="AP1235" s="663"/>
      <c r="AQ1235" s="683"/>
      <c r="AT1235" s="1"/>
    </row>
    <row r="1236" spans="1:46" s="44" customFormat="1" ht="18.600000000000001" customHeight="1" thickBot="1">
      <c r="A1236" s="1">
        <v>3</v>
      </c>
      <c r="B1236" s="347" t="s">
        <v>851</v>
      </c>
      <c r="C1236" s="439"/>
      <c r="D1236" s="633"/>
      <c r="E1236" s="633"/>
      <c r="F1236" s="336"/>
      <c r="G1236" s="702"/>
      <c r="H1236" s="236"/>
      <c r="I1236" s="237"/>
      <c r="J1236" s="237"/>
      <c r="K1236" s="237"/>
      <c r="L1236" s="237"/>
      <c r="M1236" s="238"/>
      <c r="N1236" s="237"/>
      <c r="O1236" s="237"/>
      <c r="P1236" s="237"/>
      <c r="Q1236" s="237"/>
      <c r="R1236" s="237"/>
      <c r="S1236" s="237"/>
      <c r="T1236" s="237"/>
      <c r="U1236" s="237"/>
      <c r="V1236" s="239"/>
      <c r="W1236" s="349"/>
      <c r="X1236" s="350"/>
      <c r="Y1236" s="350"/>
      <c r="Z1236" s="356"/>
      <c r="AA1236" s="356"/>
      <c r="AB1236" s="357"/>
      <c r="AC1236" s="313">
        <f t="shared" si="900"/>
        <v>8776</v>
      </c>
      <c r="AD1236" s="282">
        <f t="shared" ref="AD1236:AJ1236" si="909">SUMIF($A$1075:$A$1233,3,AD$1075:AD$1233)</f>
        <v>1883</v>
      </c>
      <c r="AE1236" s="282">
        <f t="shared" si="909"/>
        <v>3750</v>
      </c>
      <c r="AF1236" s="282">
        <f t="shared" si="909"/>
        <v>1987</v>
      </c>
      <c r="AG1236" s="282">
        <f t="shared" si="909"/>
        <v>1156</v>
      </c>
      <c r="AH1236" s="282">
        <f t="shared" si="909"/>
        <v>0</v>
      </c>
      <c r="AI1236" s="282">
        <f t="shared" si="909"/>
        <v>0</v>
      </c>
      <c r="AJ1236" s="282">
        <f t="shared" si="909"/>
        <v>0</v>
      </c>
      <c r="AK1236" s="283">
        <f t="shared" si="901"/>
        <v>0</v>
      </c>
      <c r="AL1236" s="284"/>
      <c r="AM1236" s="404"/>
      <c r="AN1236" s="716"/>
      <c r="AO1236" s="644"/>
      <c r="AP1236" s="663"/>
      <c r="AQ1236" s="683"/>
      <c r="AT1236" s="1"/>
    </row>
    <row r="1237" spans="1:46" s="44" customFormat="1" ht="18" customHeight="1">
      <c r="A1237" s="1">
        <v>1</v>
      </c>
      <c r="B1237" s="309" t="s">
        <v>393</v>
      </c>
      <c r="C1237" s="310" t="s">
        <v>394</v>
      </c>
      <c r="D1237" s="567"/>
      <c r="E1237" s="567" t="s">
        <v>914</v>
      </c>
      <c r="F1237" s="445" t="s">
        <v>392</v>
      </c>
      <c r="G1237" s="691">
        <v>11301630</v>
      </c>
      <c r="H1237" s="221"/>
      <c r="I1237" s="73"/>
      <c r="J1237" s="73"/>
      <c r="K1237" s="73"/>
      <c r="L1237" s="73"/>
      <c r="M1237" s="73"/>
      <c r="N1237" s="73"/>
      <c r="O1237" s="73"/>
      <c r="P1237" s="73"/>
      <c r="Q1237" s="73"/>
      <c r="R1237" s="73"/>
      <c r="S1237" s="73"/>
      <c r="T1237" s="73"/>
      <c r="U1237" s="73"/>
      <c r="V1237" s="222"/>
      <c r="W1237" s="193"/>
      <c r="X1237" s="74"/>
      <c r="Y1237" s="74"/>
      <c r="Z1237" s="74"/>
      <c r="AA1237" s="74"/>
      <c r="AB1237" s="194"/>
      <c r="AC1237" s="323">
        <f t="shared" si="900"/>
        <v>199</v>
      </c>
      <c r="AD1237" s="64"/>
      <c r="AE1237" s="64">
        <v>24</v>
      </c>
      <c r="AF1237" s="64">
        <v>29</v>
      </c>
      <c r="AG1237" s="64">
        <v>146</v>
      </c>
      <c r="AH1237" s="64"/>
      <c r="AI1237" s="80"/>
      <c r="AJ1237" s="80"/>
      <c r="AK1237" s="166">
        <f t="shared" si="901"/>
        <v>0</v>
      </c>
      <c r="AL1237" s="80"/>
      <c r="AM1237" s="186"/>
      <c r="AN1237" s="725"/>
      <c r="AO1237" s="15"/>
      <c r="AP1237" s="25"/>
      <c r="AQ1237" s="683"/>
      <c r="AT1237" s="1"/>
    </row>
    <row r="1238" spans="1:46" s="44" customFormat="1" ht="18.600000000000001" customHeight="1">
      <c r="A1238" s="1">
        <v>2</v>
      </c>
      <c r="B1238" s="337" t="str">
        <f>B1237</f>
        <v>西多摩</v>
      </c>
      <c r="C1238" s="437" t="str">
        <f t="shared" ref="C1238:C1239" si="910">C1237</f>
        <v>青梅市</v>
      </c>
      <c r="D1238" s="297"/>
      <c r="E1238" s="573"/>
      <c r="F1238" s="361" t="s">
        <v>392</v>
      </c>
      <c r="G1238" s="690"/>
      <c r="H1238" s="109"/>
      <c r="I1238" s="82"/>
      <c r="J1238" s="82"/>
      <c r="K1238" s="82"/>
      <c r="L1238" s="82"/>
      <c r="M1238" s="82"/>
      <c r="N1238" s="82"/>
      <c r="O1238" s="82"/>
      <c r="P1238" s="82"/>
      <c r="Q1238" s="82"/>
      <c r="R1238" s="82"/>
      <c r="S1238" s="82"/>
      <c r="T1238" s="82"/>
      <c r="U1238" s="82" t="s">
        <v>629</v>
      </c>
      <c r="V1238" s="102"/>
      <c r="W1238" s="146">
        <f>SUM(X1238:AB1238)</f>
        <v>199</v>
      </c>
      <c r="X1238" s="145">
        <v>24</v>
      </c>
      <c r="Y1238" s="145">
        <v>175</v>
      </c>
      <c r="Z1238" s="69"/>
      <c r="AA1238" s="69"/>
      <c r="AB1238" s="207"/>
      <c r="AC1238" s="324">
        <f t="shared" si="900"/>
        <v>199</v>
      </c>
      <c r="AD1238" s="519"/>
      <c r="AE1238" s="519">
        <v>24</v>
      </c>
      <c r="AF1238" s="519">
        <v>29</v>
      </c>
      <c r="AG1238" s="519">
        <v>146</v>
      </c>
      <c r="AH1238" s="519"/>
      <c r="AI1238" s="519"/>
      <c r="AJ1238" s="601"/>
      <c r="AK1238" s="160">
        <f t="shared" si="901"/>
        <v>0</v>
      </c>
      <c r="AL1238" s="79" t="s">
        <v>3</v>
      </c>
      <c r="AM1238" s="158" t="s">
        <v>3</v>
      </c>
      <c r="AN1238" s="718"/>
      <c r="AO1238" s="643"/>
      <c r="AP1238" s="663"/>
      <c r="AQ1238" s="683"/>
      <c r="AT1238" s="1"/>
    </row>
    <row r="1239" spans="1:46" s="44" customFormat="1" ht="18" customHeight="1" thickBot="1">
      <c r="A1239" s="1">
        <v>3</v>
      </c>
      <c r="B1239" s="337" t="str">
        <f>B1238</f>
        <v>西多摩</v>
      </c>
      <c r="C1239" s="437" t="str">
        <f t="shared" si="910"/>
        <v>青梅市</v>
      </c>
      <c r="D1239" s="305"/>
      <c r="E1239" s="632"/>
      <c r="F1239" s="337" t="s">
        <v>392</v>
      </c>
      <c r="G1239" s="689"/>
      <c r="H1239" s="121"/>
      <c r="I1239" s="71"/>
      <c r="J1239" s="71"/>
      <c r="K1239" s="71"/>
      <c r="L1239" s="71"/>
      <c r="M1239" s="71"/>
      <c r="N1239" s="71"/>
      <c r="O1239" s="71"/>
      <c r="P1239" s="71"/>
      <c r="Q1239" s="71"/>
      <c r="R1239" s="71"/>
      <c r="S1239" s="71"/>
      <c r="T1239" s="71"/>
      <c r="U1239" s="82" t="s">
        <v>629</v>
      </c>
      <c r="V1239" s="123"/>
      <c r="W1239" s="208"/>
      <c r="X1239" s="75"/>
      <c r="Y1239" s="75"/>
      <c r="Z1239" s="76"/>
      <c r="AA1239" s="76"/>
      <c r="AB1239" s="209"/>
      <c r="AC1239" s="325">
        <f t="shared" si="900"/>
        <v>199</v>
      </c>
      <c r="AD1239" s="520"/>
      <c r="AE1239" s="520">
        <v>24</v>
      </c>
      <c r="AF1239" s="520">
        <v>56</v>
      </c>
      <c r="AG1239" s="520">
        <v>119</v>
      </c>
      <c r="AH1239" s="520" t="s">
        <v>3</v>
      </c>
      <c r="AI1239" s="520" t="s">
        <v>3</v>
      </c>
      <c r="AJ1239" s="520" t="s">
        <v>3</v>
      </c>
      <c r="AK1239" s="161">
        <f t="shared" si="901"/>
        <v>0</v>
      </c>
      <c r="AL1239" s="81"/>
      <c r="AM1239" s="187"/>
      <c r="AN1239" s="719"/>
      <c r="AO1239" s="643"/>
      <c r="AP1239" s="663"/>
      <c r="AQ1239" s="683"/>
      <c r="AT1239" s="1"/>
    </row>
    <row r="1240" spans="1:46" s="44" customFormat="1" ht="18.600000000000001" customHeight="1">
      <c r="A1240" s="1">
        <v>1</v>
      </c>
      <c r="B1240" s="309" t="s">
        <v>393</v>
      </c>
      <c r="C1240" s="310" t="s">
        <v>394</v>
      </c>
      <c r="D1240" s="567"/>
      <c r="E1240" s="567" t="s">
        <v>914</v>
      </c>
      <c r="F1240" s="445" t="s">
        <v>395</v>
      </c>
      <c r="G1240" s="691">
        <v>11301631</v>
      </c>
      <c r="H1240" s="221"/>
      <c r="I1240" s="73"/>
      <c r="J1240" s="73"/>
      <c r="K1240" s="73"/>
      <c r="L1240" s="73"/>
      <c r="M1240" s="73"/>
      <c r="N1240" s="73"/>
      <c r="O1240" s="73"/>
      <c r="P1240" s="73"/>
      <c r="Q1240" s="73"/>
      <c r="R1240" s="73"/>
      <c r="S1240" s="73"/>
      <c r="T1240" s="73"/>
      <c r="U1240" s="73"/>
      <c r="V1240" s="222"/>
      <c r="W1240" s="193"/>
      <c r="X1240" s="74"/>
      <c r="Y1240" s="74"/>
      <c r="Z1240" s="74"/>
      <c r="AA1240" s="74"/>
      <c r="AB1240" s="194"/>
      <c r="AC1240" s="323">
        <f t="shared" si="900"/>
        <v>180</v>
      </c>
      <c r="AD1240" s="64"/>
      <c r="AE1240" s="64">
        <v>180</v>
      </c>
      <c r="AF1240" s="64"/>
      <c r="AG1240" s="64"/>
      <c r="AH1240" s="64"/>
      <c r="AI1240" s="80"/>
      <c r="AJ1240" s="80"/>
      <c r="AK1240" s="166">
        <f t="shared" si="901"/>
        <v>0</v>
      </c>
      <c r="AL1240" s="80"/>
      <c r="AM1240" s="186"/>
      <c r="AN1240" s="725"/>
      <c r="AO1240" s="15"/>
      <c r="AP1240" s="25"/>
      <c r="AQ1240" s="683"/>
      <c r="AT1240" s="1"/>
    </row>
    <row r="1241" spans="1:46" s="44" customFormat="1" ht="18" customHeight="1">
      <c r="A1241" s="1">
        <v>2</v>
      </c>
      <c r="B1241" s="337" t="str">
        <f t="shared" ref="B1241:B1242" si="911">B1240</f>
        <v>西多摩</v>
      </c>
      <c r="C1241" s="437" t="str">
        <f t="shared" ref="C1241:C1242" si="912">C1240</f>
        <v>青梅市</v>
      </c>
      <c r="D1241" s="297"/>
      <c r="E1241" s="573"/>
      <c r="F1241" s="361" t="s">
        <v>395</v>
      </c>
      <c r="G1241" s="690"/>
      <c r="H1241" s="109" t="s">
        <v>628</v>
      </c>
      <c r="I1241" s="82"/>
      <c r="J1241" s="82"/>
      <c r="K1241" s="82"/>
      <c r="L1241" s="82" t="s">
        <v>629</v>
      </c>
      <c r="M1241" s="82" t="s">
        <v>629</v>
      </c>
      <c r="N1241" s="82" t="s">
        <v>916</v>
      </c>
      <c r="O1241" s="82"/>
      <c r="P1241" s="82"/>
      <c r="Q1241" s="82"/>
      <c r="R1241" s="82"/>
      <c r="S1241" s="82"/>
      <c r="T1241" s="82"/>
      <c r="U1241" s="82" t="s">
        <v>629</v>
      </c>
      <c r="V1241" s="102"/>
      <c r="W1241" s="146">
        <f>SUM(X1241:AB1241)</f>
        <v>180</v>
      </c>
      <c r="X1241" s="145">
        <v>180</v>
      </c>
      <c r="Y1241" s="145"/>
      <c r="Z1241" s="69"/>
      <c r="AA1241" s="69"/>
      <c r="AB1241" s="207"/>
      <c r="AC1241" s="324">
        <f t="shared" si="900"/>
        <v>180</v>
      </c>
      <c r="AD1241" s="519"/>
      <c r="AE1241" s="519">
        <v>120</v>
      </c>
      <c r="AF1241" s="519">
        <v>60</v>
      </c>
      <c r="AG1241" s="519"/>
      <c r="AH1241" s="519"/>
      <c r="AI1241" s="519"/>
      <c r="AJ1241" s="601"/>
      <c r="AK1241" s="160">
        <f>SUM(AL1241:AM1241)</f>
        <v>0</v>
      </c>
      <c r="AL1241" s="79">
        <v>0</v>
      </c>
      <c r="AM1241" s="158">
        <v>0</v>
      </c>
      <c r="AN1241" s="718"/>
      <c r="AO1241" s="643"/>
      <c r="AP1241" s="663"/>
      <c r="AQ1241" s="683"/>
      <c r="AT1241" s="1"/>
    </row>
    <row r="1242" spans="1:46" s="44" customFormat="1" ht="18.600000000000001" customHeight="1" thickBot="1">
      <c r="A1242" s="1">
        <v>3</v>
      </c>
      <c r="B1242" s="337" t="str">
        <f t="shared" si="911"/>
        <v>西多摩</v>
      </c>
      <c r="C1242" s="437" t="str">
        <f t="shared" si="912"/>
        <v>青梅市</v>
      </c>
      <c r="D1242" s="305"/>
      <c r="E1242" s="632"/>
      <c r="F1242" s="337" t="s">
        <v>395</v>
      </c>
      <c r="G1242" s="689"/>
      <c r="H1242" s="109" t="s">
        <v>628</v>
      </c>
      <c r="I1242" s="82"/>
      <c r="J1242" s="82"/>
      <c r="K1242" s="82"/>
      <c r="L1242" s="82" t="s">
        <v>629</v>
      </c>
      <c r="M1242" s="82" t="s">
        <v>629</v>
      </c>
      <c r="N1242" s="82" t="s">
        <v>916</v>
      </c>
      <c r="O1242" s="82"/>
      <c r="P1242" s="82"/>
      <c r="Q1242" s="82"/>
      <c r="R1242" s="82"/>
      <c r="S1242" s="82"/>
      <c r="T1242" s="82"/>
      <c r="U1242" s="82" t="s">
        <v>629</v>
      </c>
      <c r="V1242" s="123"/>
      <c r="W1242" s="208"/>
      <c r="X1242" s="75"/>
      <c r="Y1242" s="75"/>
      <c r="Z1242" s="76"/>
      <c r="AA1242" s="76"/>
      <c r="AB1242" s="209"/>
      <c r="AC1242" s="325">
        <f t="shared" si="900"/>
        <v>180</v>
      </c>
      <c r="AD1242" s="520"/>
      <c r="AE1242" s="520">
        <v>120</v>
      </c>
      <c r="AF1242" s="520">
        <v>60</v>
      </c>
      <c r="AG1242" s="520" t="s">
        <v>3</v>
      </c>
      <c r="AH1242" s="520" t="s">
        <v>3</v>
      </c>
      <c r="AI1242" s="520" t="s">
        <v>3</v>
      </c>
      <c r="AJ1242" s="520" t="s">
        <v>3</v>
      </c>
      <c r="AK1242" s="161">
        <f t="shared" si="901"/>
        <v>0</v>
      </c>
      <c r="AL1242" s="81"/>
      <c r="AM1242" s="187"/>
      <c r="AN1242" s="719"/>
      <c r="AO1242" s="643"/>
      <c r="AP1242" s="663"/>
      <c r="AQ1242" s="683"/>
      <c r="AT1242" s="1"/>
    </row>
    <row r="1243" spans="1:46" s="44" customFormat="1" ht="18" customHeight="1">
      <c r="A1243" s="1">
        <v>1</v>
      </c>
      <c r="B1243" s="309" t="s">
        <v>393</v>
      </c>
      <c r="C1243" s="310" t="s">
        <v>394</v>
      </c>
      <c r="D1243" s="567"/>
      <c r="E1243" s="567" t="s">
        <v>788</v>
      </c>
      <c r="F1243" s="445" t="s">
        <v>396</v>
      </c>
      <c r="G1243" s="691" t="s">
        <v>889</v>
      </c>
      <c r="H1243" s="221"/>
      <c r="I1243" s="73"/>
      <c r="J1243" s="73"/>
      <c r="K1243" s="73"/>
      <c r="L1243" s="73"/>
      <c r="M1243" s="73"/>
      <c r="N1243" s="73"/>
      <c r="O1243" s="73"/>
      <c r="P1243" s="73"/>
      <c r="Q1243" s="73"/>
      <c r="R1243" s="73"/>
      <c r="S1243" s="73"/>
      <c r="T1243" s="73"/>
      <c r="U1243" s="73"/>
      <c r="V1243" s="222"/>
      <c r="W1243" s="193"/>
      <c r="X1243" s="74"/>
      <c r="Y1243" s="74"/>
      <c r="Z1243" s="74"/>
      <c r="AA1243" s="74"/>
      <c r="AB1243" s="194"/>
      <c r="AC1243" s="323">
        <f t="shared" si="900"/>
        <v>496</v>
      </c>
      <c r="AD1243" s="64"/>
      <c r="AE1243" s="64"/>
      <c r="AF1243" s="64"/>
      <c r="AG1243" s="64">
        <v>496</v>
      </c>
      <c r="AH1243" s="64"/>
      <c r="AI1243" s="80"/>
      <c r="AJ1243" s="80"/>
      <c r="AK1243" s="166">
        <f t="shared" si="901"/>
        <v>0</v>
      </c>
      <c r="AL1243" s="80"/>
      <c r="AM1243" s="186"/>
      <c r="AN1243" s="725" t="s">
        <v>1123</v>
      </c>
      <c r="AO1243" s="15"/>
      <c r="AP1243" s="25"/>
      <c r="AQ1243" s="683">
        <v>2</v>
      </c>
      <c r="AT1243" s="1"/>
    </row>
    <row r="1244" spans="1:46" s="44" customFormat="1" ht="18.600000000000001" customHeight="1">
      <c r="A1244" s="1">
        <v>2</v>
      </c>
      <c r="B1244" s="337" t="str">
        <f t="shared" ref="B1244:B1245" si="913">B1243</f>
        <v>西多摩</v>
      </c>
      <c r="C1244" s="437" t="str">
        <f t="shared" ref="C1244:C1245" si="914">C1243</f>
        <v>青梅市</v>
      </c>
      <c r="D1244" s="297"/>
      <c r="E1244" s="573"/>
      <c r="F1244" s="361" t="s">
        <v>396</v>
      </c>
      <c r="G1244" s="690"/>
      <c r="H1244" s="109"/>
      <c r="I1244" s="82"/>
      <c r="J1244" s="82"/>
      <c r="K1244" s="82"/>
      <c r="L1244" s="82"/>
      <c r="M1244" s="82"/>
      <c r="N1244" s="82"/>
      <c r="O1244" s="82"/>
      <c r="P1244" s="82"/>
      <c r="Q1244" s="82"/>
      <c r="R1244" s="82"/>
      <c r="S1244" s="82"/>
      <c r="T1244" s="82"/>
      <c r="U1244" s="82"/>
      <c r="V1244" s="102"/>
      <c r="W1244" s="146">
        <f>SUM(X1244:AB1244)</f>
        <v>615</v>
      </c>
      <c r="X1244" s="145"/>
      <c r="Y1244" s="145">
        <v>496</v>
      </c>
      <c r="Z1244" s="69">
        <v>119</v>
      </c>
      <c r="AA1244" s="69"/>
      <c r="AB1244" s="207"/>
      <c r="AC1244" s="324">
        <f t="shared" si="900"/>
        <v>496</v>
      </c>
      <c r="AD1244" s="519"/>
      <c r="AE1244" s="519"/>
      <c r="AF1244" s="519"/>
      <c r="AG1244" s="519">
        <v>496</v>
      </c>
      <c r="AH1244" s="519"/>
      <c r="AI1244" s="519"/>
      <c r="AJ1244" s="601"/>
      <c r="AK1244" s="160">
        <f t="shared" si="901"/>
        <v>0</v>
      </c>
      <c r="AL1244" s="79" t="s">
        <v>3</v>
      </c>
      <c r="AM1244" s="158" t="s">
        <v>3</v>
      </c>
      <c r="AN1244" s="718"/>
      <c r="AO1244" s="643"/>
      <c r="AP1244" s="663"/>
      <c r="AQ1244" s="683"/>
      <c r="AT1244" s="1"/>
    </row>
    <row r="1245" spans="1:46" s="44" customFormat="1" ht="18" customHeight="1" thickBot="1">
      <c r="A1245" s="1">
        <v>3</v>
      </c>
      <c r="B1245" s="337" t="str">
        <f t="shared" si="913"/>
        <v>西多摩</v>
      </c>
      <c r="C1245" s="437" t="str">
        <f t="shared" si="914"/>
        <v>青梅市</v>
      </c>
      <c r="D1245" s="305"/>
      <c r="E1245" s="632"/>
      <c r="F1245" s="337" t="s">
        <v>396</v>
      </c>
      <c r="G1245" s="689"/>
      <c r="H1245" s="121"/>
      <c r="I1245" s="71"/>
      <c r="J1245" s="71"/>
      <c r="K1245" s="71"/>
      <c r="L1245" s="71"/>
      <c r="M1245" s="71"/>
      <c r="N1245" s="71"/>
      <c r="O1245" s="71"/>
      <c r="P1245" s="71"/>
      <c r="Q1245" s="71"/>
      <c r="R1245" s="71"/>
      <c r="S1245" s="71"/>
      <c r="T1245" s="71"/>
      <c r="U1245" s="71"/>
      <c r="V1245" s="123"/>
      <c r="W1245" s="208"/>
      <c r="X1245" s="75"/>
      <c r="Y1245" s="75"/>
      <c r="Z1245" s="76"/>
      <c r="AA1245" s="76"/>
      <c r="AB1245" s="209"/>
      <c r="AC1245" s="325">
        <f t="shared" si="900"/>
        <v>423</v>
      </c>
      <c r="AD1245" s="520"/>
      <c r="AE1245" s="520" t="s">
        <v>3</v>
      </c>
      <c r="AF1245" s="520" t="s">
        <v>3</v>
      </c>
      <c r="AG1245" s="520">
        <v>423</v>
      </c>
      <c r="AH1245" s="520" t="s">
        <v>3</v>
      </c>
      <c r="AI1245" s="520" t="s">
        <v>3</v>
      </c>
      <c r="AJ1245" s="520" t="s">
        <v>3</v>
      </c>
      <c r="AK1245" s="161">
        <f t="shared" si="901"/>
        <v>0</v>
      </c>
      <c r="AL1245" s="81"/>
      <c r="AM1245" s="187"/>
      <c r="AN1245" s="719"/>
      <c r="AO1245" s="643"/>
      <c r="AP1245" s="663"/>
      <c r="AQ1245" s="683"/>
      <c r="AT1245" s="1"/>
    </row>
    <row r="1246" spans="1:46" s="44" customFormat="1" ht="18.600000000000001" customHeight="1">
      <c r="A1246" s="1">
        <v>1</v>
      </c>
      <c r="B1246" s="309" t="s">
        <v>393</v>
      </c>
      <c r="C1246" s="310" t="s">
        <v>394</v>
      </c>
      <c r="D1246" s="567" t="s">
        <v>848</v>
      </c>
      <c r="E1246" s="567" t="s">
        <v>992</v>
      </c>
      <c r="F1246" s="445" t="s">
        <v>1201</v>
      </c>
      <c r="G1246" s="691" t="s">
        <v>890</v>
      </c>
      <c r="H1246" s="221"/>
      <c r="I1246" s="73"/>
      <c r="J1246" s="73"/>
      <c r="K1246" s="73"/>
      <c r="L1246" s="73"/>
      <c r="M1246" s="73"/>
      <c r="N1246" s="73"/>
      <c r="O1246" s="73"/>
      <c r="P1246" s="73"/>
      <c r="Q1246" s="73"/>
      <c r="R1246" s="73"/>
      <c r="S1246" s="73"/>
      <c r="T1246" s="73"/>
      <c r="U1246" s="73"/>
      <c r="V1246" s="222"/>
      <c r="W1246" s="193"/>
      <c r="X1246" s="74"/>
      <c r="Y1246" s="74"/>
      <c r="Z1246" s="74"/>
      <c r="AA1246" s="74"/>
      <c r="AB1246" s="194"/>
      <c r="AC1246" s="323">
        <f t="shared" si="900"/>
        <v>508</v>
      </c>
      <c r="AD1246" s="64">
        <v>181</v>
      </c>
      <c r="AE1246" s="64">
        <v>327</v>
      </c>
      <c r="AF1246" s="64"/>
      <c r="AG1246" s="64"/>
      <c r="AH1246" s="64"/>
      <c r="AI1246" s="80"/>
      <c r="AJ1246" s="80"/>
      <c r="AK1246" s="166">
        <f t="shared" si="901"/>
        <v>0</v>
      </c>
      <c r="AL1246" s="80"/>
      <c r="AM1246" s="186"/>
      <c r="AN1246" s="725"/>
      <c r="AO1246" s="15"/>
      <c r="AP1246" s="25"/>
      <c r="AQ1246" s="683"/>
      <c r="AT1246" s="1"/>
    </row>
    <row r="1247" spans="1:46" s="44" customFormat="1" ht="18" customHeight="1">
      <c r="A1247" s="1">
        <v>2</v>
      </c>
      <c r="B1247" s="337" t="str">
        <f t="shared" ref="B1247:B1248" si="915">B1246</f>
        <v>西多摩</v>
      </c>
      <c r="C1247" s="437" t="str">
        <f t="shared" ref="C1247:C1248" si="916">C1246</f>
        <v>青梅市</v>
      </c>
      <c r="D1247" s="297"/>
      <c r="E1247" s="573"/>
      <c r="F1247" s="361" t="s">
        <v>397</v>
      </c>
      <c r="G1247" s="690"/>
      <c r="H1247" s="109" t="s">
        <v>993</v>
      </c>
      <c r="I1247" s="82"/>
      <c r="J1247" s="82" t="s">
        <v>629</v>
      </c>
      <c r="K1247" s="82" t="s">
        <v>629</v>
      </c>
      <c r="L1247" s="82" t="s">
        <v>629</v>
      </c>
      <c r="M1247" s="82" t="s">
        <v>629</v>
      </c>
      <c r="N1247" s="82" t="s">
        <v>994</v>
      </c>
      <c r="O1247" s="82"/>
      <c r="P1247" s="82" t="s">
        <v>636</v>
      </c>
      <c r="Q1247" s="82" t="s">
        <v>995</v>
      </c>
      <c r="R1247" s="82" t="s">
        <v>996</v>
      </c>
      <c r="S1247" s="82" t="s">
        <v>652</v>
      </c>
      <c r="T1247" s="82" t="s">
        <v>629</v>
      </c>
      <c r="U1247" s="82"/>
      <c r="V1247" s="102"/>
      <c r="W1247" s="146">
        <f>SUM(X1247:AB1247)</f>
        <v>521</v>
      </c>
      <c r="X1247" s="145"/>
      <c r="Y1247" s="145">
        <v>465</v>
      </c>
      <c r="Z1247" s="69">
        <v>50</v>
      </c>
      <c r="AA1247" s="69"/>
      <c r="AB1247" s="207">
        <v>6</v>
      </c>
      <c r="AC1247" s="324">
        <f t="shared" si="900"/>
        <v>475</v>
      </c>
      <c r="AD1247" s="519">
        <v>181</v>
      </c>
      <c r="AE1247" s="519">
        <v>245</v>
      </c>
      <c r="AF1247" s="519"/>
      <c r="AG1247" s="519"/>
      <c r="AH1247" s="519">
        <v>49</v>
      </c>
      <c r="AI1247" s="519"/>
      <c r="AJ1247" s="601"/>
      <c r="AK1247" s="160">
        <f t="shared" si="901"/>
        <v>55</v>
      </c>
      <c r="AL1247" s="79">
        <v>49</v>
      </c>
      <c r="AM1247" s="158">
        <v>6</v>
      </c>
      <c r="AN1247" s="718" t="s">
        <v>1202</v>
      </c>
      <c r="AO1247" s="643"/>
      <c r="AP1247" s="663"/>
      <c r="AQ1247" s="683"/>
      <c r="AT1247" s="1"/>
    </row>
    <row r="1248" spans="1:46" s="44" customFormat="1" ht="18.600000000000001" customHeight="1" thickBot="1">
      <c r="A1248" s="1">
        <v>3</v>
      </c>
      <c r="B1248" s="337" t="str">
        <f t="shared" si="915"/>
        <v>西多摩</v>
      </c>
      <c r="C1248" s="437" t="str">
        <f t="shared" si="916"/>
        <v>青梅市</v>
      </c>
      <c r="D1248" s="305"/>
      <c r="E1248" s="632"/>
      <c r="F1248" s="337" t="s">
        <v>397</v>
      </c>
      <c r="G1248" s="689"/>
      <c r="H1248" s="109" t="s">
        <v>993</v>
      </c>
      <c r="I1248" s="82"/>
      <c r="J1248" s="82" t="s">
        <v>629</v>
      </c>
      <c r="K1248" s="82" t="s">
        <v>629</v>
      </c>
      <c r="L1248" s="82" t="s">
        <v>629</v>
      </c>
      <c r="M1248" s="82" t="s">
        <v>629</v>
      </c>
      <c r="N1248" s="82" t="s">
        <v>994</v>
      </c>
      <c r="O1248" s="82"/>
      <c r="P1248" s="82" t="s">
        <v>636</v>
      </c>
      <c r="Q1248" s="82" t="s">
        <v>995</v>
      </c>
      <c r="R1248" s="82" t="s">
        <v>996</v>
      </c>
      <c r="S1248" s="82" t="s">
        <v>652</v>
      </c>
      <c r="T1248" s="82" t="s">
        <v>629</v>
      </c>
      <c r="U1248" s="71"/>
      <c r="V1248" s="123"/>
      <c r="W1248" s="208"/>
      <c r="X1248" s="75"/>
      <c r="Y1248" s="75"/>
      <c r="Z1248" s="76"/>
      <c r="AA1248" s="76"/>
      <c r="AB1248" s="209"/>
      <c r="AC1248" s="325">
        <f t="shared" si="900"/>
        <v>465</v>
      </c>
      <c r="AD1248" s="520">
        <v>188</v>
      </c>
      <c r="AE1248" s="520">
        <v>277</v>
      </c>
      <c r="AF1248" s="520" t="s">
        <v>3</v>
      </c>
      <c r="AG1248" s="520" t="s">
        <v>3</v>
      </c>
      <c r="AH1248" s="520" t="s">
        <v>3</v>
      </c>
      <c r="AI1248" s="520"/>
      <c r="AJ1248" s="520" t="s">
        <v>3</v>
      </c>
      <c r="AK1248" s="161">
        <f t="shared" si="901"/>
        <v>0</v>
      </c>
      <c r="AL1248" s="81"/>
      <c r="AM1248" s="187"/>
      <c r="AN1248" s="719"/>
      <c r="AO1248" s="643"/>
      <c r="AP1248" s="663"/>
      <c r="AQ1248" s="683"/>
      <c r="AT1248" s="1"/>
    </row>
    <row r="1249" spans="1:46" s="44" customFormat="1" ht="18" customHeight="1">
      <c r="A1249" s="1">
        <v>1</v>
      </c>
      <c r="B1249" s="309" t="s">
        <v>393</v>
      </c>
      <c r="C1249" s="310" t="s">
        <v>394</v>
      </c>
      <c r="D1249" s="567"/>
      <c r="E1249" s="567" t="s">
        <v>951</v>
      </c>
      <c r="F1249" s="445" t="s">
        <v>398</v>
      </c>
      <c r="G1249" s="691">
        <v>11301634</v>
      </c>
      <c r="H1249" s="221"/>
      <c r="I1249" s="73"/>
      <c r="J1249" s="73"/>
      <c r="K1249" s="73"/>
      <c r="L1249" s="73"/>
      <c r="M1249" s="73"/>
      <c r="N1249" s="73"/>
      <c r="O1249" s="73"/>
      <c r="P1249" s="73"/>
      <c r="Q1249" s="73"/>
      <c r="R1249" s="73"/>
      <c r="S1249" s="73"/>
      <c r="T1249" s="73"/>
      <c r="U1249" s="73"/>
      <c r="V1249" s="222"/>
      <c r="W1249" s="193"/>
      <c r="X1249" s="74"/>
      <c r="Y1249" s="74"/>
      <c r="Z1249" s="74"/>
      <c r="AA1249" s="74"/>
      <c r="AB1249" s="194"/>
      <c r="AC1249" s="323">
        <f t="shared" si="900"/>
        <v>120</v>
      </c>
      <c r="AD1249" s="64"/>
      <c r="AE1249" s="64"/>
      <c r="AF1249" s="64"/>
      <c r="AG1249" s="64">
        <v>120</v>
      </c>
      <c r="AH1249" s="64"/>
      <c r="AI1249" s="80"/>
      <c r="AJ1249" s="80"/>
      <c r="AK1249" s="166">
        <f t="shared" si="901"/>
        <v>0</v>
      </c>
      <c r="AL1249" s="80"/>
      <c r="AM1249" s="186"/>
      <c r="AN1249" s="778" t="s">
        <v>1011</v>
      </c>
      <c r="AO1249" s="649"/>
      <c r="AP1249" s="525"/>
      <c r="AQ1249" s="683"/>
      <c r="AT1249" s="1"/>
    </row>
    <row r="1250" spans="1:46" s="44" customFormat="1" ht="18.600000000000001" customHeight="1">
      <c r="A1250" s="1">
        <v>2</v>
      </c>
      <c r="B1250" s="337" t="str">
        <f t="shared" ref="B1250:B1251" si="917">B1249</f>
        <v>西多摩</v>
      </c>
      <c r="C1250" s="437" t="str">
        <f t="shared" ref="C1250:C1251" si="918">C1249</f>
        <v>青梅市</v>
      </c>
      <c r="D1250" s="297"/>
      <c r="E1250" s="573"/>
      <c r="F1250" s="361" t="s">
        <v>398</v>
      </c>
      <c r="G1250" s="690"/>
      <c r="H1250" s="109"/>
      <c r="I1250" s="82"/>
      <c r="J1250" s="82"/>
      <c r="K1250" s="82"/>
      <c r="L1250" s="82"/>
      <c r="M1250" s="82"/>
      <c r="N1250" s="82"/>
      <c r="O1250" s="82"/>
      <c r="P1250" s="82"/>
      <c r="Q1250" s="82"/>
      <c r="R1250" s="82"/>
      <c r="S1250" s="82"/>
      <c r="T1250" s="82"/>
      <c r="U1250" s="82" t="s">
        <v>629</v>
      </c>
      <c r="V1250" s="102"/>
      <c r="W1250" s="146">
        <f>SUM(X1250:AB1250)</f>
        <v>60</v>
      </c>
      <c r="X1250" s="145"/>
      <c r="Y1250" s="145">
        <v>60</v>
      </c>
      <c r="Z1250" s="69"/>
      <c r="AA1250" s="69"/>
      <c r="AB1250" s="207"/>
      <c r="AC1250" s="324">
        <f t="shared" si="900"/>
        <v>60</v>
      </c>
      <c r="AD1250" s="519"/>
      <c r="AE1250" s="519"/>
      <c r="AF1250" s="519"/>
      <c r="AG1250" s="519">
        <v>60</v>
      </c>
      <c r="AH1250" s="519"/>
      <c r="AI1250" s="519"/>
      <c r="AJ1250" s="601"/>
      <c r="AK1250" s="160">
        <f t="shared" si="901"/>
        <v>0</v>
      </c>
      <c r="AL1250" s="79" t="s">
        <v>3</v>
      </c>
      <c r="AM1250" s="158" t="s">
        <v>3</v>
      </c>
      <c r="AN1250" s="779"/>
      <c r="AO1250" s="649"/>
      <c r="AP1250" s="663"/>
      <c r="AQ1250" s="683"/>
      <c r="AT1250" s="1"/>
    </row>
    <row r="1251" spans="1:46" s="44" customFormat="1" ht="18" customHeight="1" thickBot="1">
      <c r="A1251" s="1">
        <v>3</v>
      </c>
      <c r="B1251" s="337" t="str">
        <f t="shared" si="917"/>
        <v>西多摩</v>
      </c>
      <c r="C1251" s="437" t="str">
        <f t="shared" si="918"/>
        <v>青梅市</v>
      </c>
      <c r="D1251" s="305"/>
      <c r="E1251" s="632"/>
      <c r="F1251" s="337" t="s">
        <v>398</v>
      </c>
      <c r="G1251" s="689"/>
      <c r="H1251" s="121"/>
      <c r="I1251" s="71"/>
      <c r="J1251" s="71"/>
      <c r="K1251" s="71"/>
      <c r="L1251" s="71"/>
      <c r="M1251" s="71"/>
      <c r="N1251" s="71"/>
      <c r="O1251" s="71"/>
      <c r="P1251" s="71"/>
      <c r="Q1251" s="71"/>
      <c r="R1251" s="71"/>
      <c r="S1251" s="71"/>
      <c r="T1251" s="71"/>
      <c r="U1251" s="82" t="s">
        <v>629</v>
      </c>
      <c r="V1251" s="123"/>
      <c r="W1251" s="208"/>
      <c r="X1251" s="75"/>
      <c r="Y1251" s="75"/>
      <c r="Z1251" s="76"/>
      <c r="AA1251" s="76"/>
      <c r="AB1251" s="209"/>
      <c r="AC1251" s="325">
        <f t="shared" si="900"/>
        <v>60</v>
      </c>
      <c r="AD1251" s="520"/>
      <c r="AE1251" s="520" t="s">
        <v>3</v>
      </c>
      <c r="AF1251" s="520" t="s">
        <v>3</v>
      </c>
      <c r="AG1251" s="520">
        <v>60</v>
      </c>
      <c r="AH1251" s="520" t="s">
        <v>3</v>
      </c>
      <c r="AI1251" s="520" t="s">
        <v>3</v>
      </c>
      <c r="AJ1251" s="520" t="s">
        <v>3</v>
      </c>
      <c r="AK1251" s="161">
        <f t="shared" si="901"/>
        <v>0</v>
      </c>
      <c r="AL1251" s="81"/>
      <c r="AM1251" s="187"/>
      <c r="AN1251" s="780"/>
      <c r="AO1251" s="649"/>
      <c r="AP1251" s="663"/>
      <c r="AQ1251" s="683"/>
      <c r="AT1251" s="1"/>
    </row>
    <row r="1252" spans="1:46" s="44" customFormat="1" ht="18.600000000000001" customHeight="1">
      <c r="A1252" s="1">
        <v>1</v>
      </c>
      <c r="B1252" s="309" t="s">
        <v>393</v>
      </c>
      <c r="C1252" s="310" t="s">
        <v>394</v>
      </c>
      <c r="D1252" s="567"/>
      <c r="E1252" s="567" t="s">
        <v>914</v>
      </c>
      <c r="F1252" s="445" t="s">
        <v>399</v>
      </c>
      <c r="G1252" s="691" t="s">
        <v>891</v>
      </c>
      <c r="H1252" s="221"/>
      <c r="I1252" s="73"/>
      <c r="J1252" s="73"/>
      <c r="K1252" s="73"/>
      <c r="L1252" s="73"/>
      <c r="M1252" s="73"/>
      <c r="N1252" s="73"/>
      <c r="O1252" s="73"/>
      <c r="P1252" s="73"/>
      <c r="Q1252" s="73"/>
      <c r="R1252" s="73"/>
      <c r="S1252" s="73"/>
      <c r="T1252" s="73"/>
      <c r="U1252" s="73"/>
      <c r="V1252" s="222"/>
      <c r="W1252" s="193"/>
      <c r="X1252" s="74"/>
      <c r="Y1252" s="74"/>
      <c r="Z1252" s="74"/>
      <c r="AA1252" s="74"/>
      <c r="AB1252" s="194"/>
      <c r="AC1252" s="323">
        <f t="shared" si="900"/>
        <v>395</v>
      </c>
      <c r="AD1252" s="64"/>
      <c r="AE1252" s="64"/>
      <c r="AF1252" s="64"/>
      <c r="AG1252" s="64">
        <v>395</v>
      </c>
      <c r="AH1252" s="64"/>
      <c r="AI1252" s="80"/>
      <c r="AJ1252" s="80"/>
      <c r="AK1252" s="166">
        <f t="shared" si="901"/>
        <v>0</v>
      </c>
      <c r="AL1252" s="80"/>
      <c r="AM1252" s="186"/>
      <c r="AN1252" s="725"/>
      <c r="AO1252" s="15"/>
      <c r="AP1252" s="25"/>
      <c r="AQ1252" s="683"/>
      <c r="AT1252" s="1"/>
    </row>
    <row r="1253" spans="1:46" s="44" customFormat="1" ht="18" customHeight="1">
      <c r="A1253" s="1">
        <v>2</v>
      </c>
      <c r="B1253" s="337" t="str">
        <f t="shared" ref="B1253:B1254" si="919">B1252</f>
        <v>西多摩</v>
      </c>
      <c r="C1253" s="437" t="str">
        <f t="shared" ref="C1253:C1254" si="920">C1252</f>
        <v>青梅市</v>
      </c>
      <c r="D1253" s="297"/>
      <c r="E1253" s="573"/>
      <c r="F1253" s="361" t="s">
        <v>399</v>
      </c>
      <c r="G1253" s="690"/>
      <c r="H1253" s="109"/>
      <c r="I1253" s="82"/>
      <c r="J1253" s="82"/>
      <c r="K1253" s="82"/>
      <c r="L1253" s="82"/>
      <c r="M1253" s="82"/>
      <c r="N1253" s="82"/>
      <c r="O1253" s="82"/>
      <c r="P1253" s="82"/>
      <c r="Q1253" s="82"/>
      <c r="R1253" s="82"/>
      <c r="S1253" s="82"/>
      <c r="T1253" s="82"/>
      <c r="U1253" s="82"/>
      <c r="V1253" s="102"/>
      <c r="W1253" s="146">
        <f>SUM(X1253:AB1253)</f>
        <v>395</v>
      </c>
      <c r="X1253" s="145"/>
      <c r="Y1253" s="145">
        <v>395</v>
      </c>
      <c r="Z1253" s="69"/>
      <c r="AA1253" s="69"/>
      <c r="AB1253" s="207"/>
      <c r="AC1253" s="324">
        <f t="shared" si="900"/>
        <v>395</v>
      </c>
      <c r="AD1253" s="519"/>
      <c r="AE1253" s="519"/>
      <c r="AF1253" s="519"/>
      <c r="AG1253" s="519">
        <v>395</v>
      </c>
      <c r="AH1253" s="519"/>
      <c r="AI1253" s="519"/>
      <c r="AJ1253" s="601"/>
      <c r="AK1253" s="160">
        <f t="shared" si="901"/>
        <v>0</v>
      </c>
      <c r="AL1253" s="79" t="s">
        <v>3</v>
      </c>
      <c r="AM1253" s="158" t="s">
        <v>3</v>
      </c>
      <c r="AN1253" s="718"/>
      <c r="AO1253" s="643"/>
      <c r="AP1253" s="663"/>
      <c r="AQ1253" s="683"/>
      <c r="AT1253" s="1"/>
    </row>
    <row r="1254" spans="1:46" s="44" customFormat="1" ht="18.600000000000001" customHeight="1" thickBot="1">
      <c r="A1254" s="1">
        <v>3</v>
      </c>
      <c r="B1254" s="337" t="str">
        <f t="shared" si="919"/>
        <v>西多摩</v>
      </c>
      <c r="C1254" s="437" t="str">
        <f t="shared" si="920"/>
        <v>青梅市</v>
      </c>
      <c r="D1254" s="305"/>
      <c r="E1254" s="632"/>
      <c r="F1254" s="337" t="s">
        <v>399</v>
      </c>
      <c r="G1254" s="689"/>
      <c r="H1254" s="121"/>
      <c r="I1254" s="71"/>
      <c r="J1254" s="71"/>
      <c r="K1254" s="71"/>
      <c r="L1254" s="71"/>
      <c r="M1254" s="71"/>
      <c r="N1254" s="71"/>
      <c r="O1254" s="71"/>
      <c r="P1254" s="71"/>
      <c r="Q1254" s="71"/>
      <c r="R1254" s="71"/>
      <c r="S1254" s="71"/>
      <c r="T1254" s="71"/>
      <c r="U1254" s="71"/>
      <c r="V1254" s="123"/>
      <c r="W1254" s="208"/>
      <c r="X1254" s="75"/>
      <c r="Y1254" s="75"/>
      <c r="Z1254" s="76"/>
      <c r="AA1254" s="76"/>
      <c r="AB1254" s="209"/>
      <c r="AC1254" s="325">
        <f t="shared" si="900"/>
        <v>395</v>
      </c>
      <c r="AD1254" s="520"/>
      <c r="AE1254" s="520" t="s">
        <v>3</v>
      </c>
      <c r="AF1254" s="520">
        <v>50</v>
      </c>
      <c r="AG1254" s="520">
        <v>295</v>
      </c>
      <c r="AH1254" s="520" t="s">
        <v>3</v>
      </c>
      <c r="AI1254" s="520" t="s">
        <v>3</v>
      </c>
      <c r="AJ1254" s="520">
        <v>50</v>
      </c>
      <c r="AK1254" s="161">
        <f t="shared" si="901"/>
        <v>0</v>
      </c>
      <c r="AL1254" s="81"/>
      <c r="AM1254" s="187"/>
      <c r="AN1254" s="719"/>
      <c r="AO1254" s="643"/>
      <c r="AP1254" s="663"/>
      <c r="AQ1254" s="683"/>
      <c r="AT1254" s="1"/>
    </row>
    <row r="1255" spans="1:46" s="44" customFormat="1" ht="18" customHeight="1">
      <c r="A1255" s="1">
        <v>1</v>
      </c>
      <c r="B1255" s="309" t="s">
        <v>393</v>
      </c>
      <c r="C1255" s="310" t="s">
        <v>394</v>
      </c>
      <c r="D1255" s="567"/>
      <c r="E1255" s="567" t="s">
        <v>914</v>
      </c>
      <c r="F1255" s="445" t="s">
        <v>400</v>
      </c>
      <c r="G1255" s="691">
        <v>11301636</v>
      </c>
      <c r="H1255" s="221"/>
      <c r="I1255" s="73"/>
      <c r="J1255" s="73"/>
      <c r="K1255" s="73"/>
      <c r="L1255" s="73"/>
      <c r="M1255" s="73"/>
      <c r="N1255" s="73"/>
      <c r="O1255" s="73"/>
      <c r="P1255" s="73"/>
      <c r="Q1255" s="73"/>
      <c r="R1255" s="73"/>
      <c r="S1255" s="73"/>
      <c r="T1255" s="73"/>
      <c r="U1255" s="73"/>
      <c r="V1255" s="222"/>
      <c r="W1255" s="193"/>
      <c r="X1255" s="74"/>
      <c r="Y1255" s="74"/>
      <c r="Z1255" s="74"/>
      <c r="AA1255" s="74"/>
      <c r="AB1255" s="194"/>
      <c r="AC1255" s="323">
        <f t="shared" si="900"/>
        <v>120</v>
      </c>
      <c r="AD1255" s="64"/>
      <c r="AE1255" s="64"/>
      <c r="AF1255" s="64"/>
      <c r="AG1255" s="64">
        <v>120</v>
      </c>
      <c r="AH1255" s="64"/>
      <c r="AI1255" s="80"/>
      <c r="AJ1255" s="80"/>
      <c r="AK1255" s="166">
        <f t="shared" si="901"/>
        <v>0</v>
      </c>
      <c r="AL1255" s="80"/>
      <c r="AM1255" s="186"/>
      <c r="AN1255" s="725"/>
      <c r="AO1255" s="15"/>
      <c r="AP1255" s="25"/>
      <c r="AQ1255" s="683"/>
      <c r="AT1255" s="1"/>
    </row>
    <row r="1256" spans="1:46" s="44" customFormat="1" ht="18.600000000000001" customHeight="1">
      <c r="A1256" s="1">
        <v>2</v>
      </c>
      <c r="B1256" s="337" t="str">
        <f t="shared" ref="B1256:B1257" si="921">B1255</f>
        <v>西多摩</v>
      </c>
      <c r="C1256" s="437" t="str">
        <f t="shared" ref="C1256:C1257" si="922">C1255</f>
        <v>青梅市</v>
      </c>
      <c r="D1256" s="297"/>
      <c r="E1256" s="573"/>
      <c r="F1256" s="361" t="s">
        <v>400</v>
      </c>
      <c r="G1256" s="690"/>
      <c r="H1256" s="109"/>
      <c r="I1256" s="82"/>
      <c r="J1256" s="82"/>
      <c r="K1256" s="82"/>
      <c r="L1256" s="82"/>
      <c r="M1256" s="82"/>
      <c r="N1256" s="82"/>
      <c r="O1256" s="82"/>
      <c r="P1256" s="82"/>
      <c r="Q1256" s="82"/>
      <c r="R1256" s="82"/>
      <c r="S1256" s="82"/>
      <c r="T1256" s="82"/>
      <c r="U1256" s="82"/>
      <c r="V1256" s="102"/>
      <c r="W1256" s="146">
        <f>SUM(X1256:AB1256)</f>
        <v>120</v>
      </c>
      <c r="X1256" s="145"/>
      <c r="Y1256" s="145">
        <v>120</v>
      </c>
      <c r="Z1256" s="69"/>
      <c r="AA1256" s="69"/>
      <c r="AB1256" s="207"/>
      <c r="AC1256" s="324">
        <f t="shared" si="900"/>
        <v>120</v>
      </c>
      <c r="AD1256" s="519"/>
      <c r="AE1256" s="519"/>
      <c r="AF1256" s="519"/>
      <c r="AG1256" s="519">
        <v>120</v>
      </c>
      <c r="AH1256" s="519"/>
      <c r="AI1256" s="519"/>
      <c r="AJ1256" s="601"/>
      <c r="AK1256" s="160">
        <f t="shared" si="901"/>
        <v>0</v>
      </c>
      <c r="AL1256" s="79" t="s">
        <v>3</v>
      </c>
      <c r="AM1256" s="158" t="s">
        <v>3</v>
      </c>
      <c r="AN1256" s="718"/>
      <c r="AO1256" s="643"/>
      <c r="AP1256" s="663"/>
      <c r="AQ1256" s="683"/>
      <c r="AT1256" s="1"/>
    </row>
    <row r="1257" spans="1:46" s="44" customFormat="1" ht="18" customHeight="1" thickBot="1">
      <c r="A1257" s="1">
        <v>3</v>
      </c>
      <c r="B1257" s="337" t="str">
        <f t="shared" si="921"/>
        <v>西多摩</v>
      </c>
      <c r="C1257" s="437" t="str">
        <f t="shared" si="922"/>
        <v>青梅市</v>
      </c>
      <c r="D1257" s="305"/>
      <c r="E1257" s="632"/>
      <c r="F1257" s="337" t="s">
        <v>400</v>
      </c>
      <c r="G1257" s="689"/>
      <c r="H1257" s="121"/>
      <c r="I1257" s="71"/>
      <c r="J1257" s="71"/>
      <c r="K1257" s="71"/>
      <c r="L1257" s="71"/>
      <c r="M1257" s="71"/>
      <c r="N1257" s="71"/>
      <c r="O1257" s="71"/>
      <c r="P1257" s="71"/>
      <c r="Q1257" s="71"/>
      <c r="R1257" s="71"/>
      <c r="S1257" s="71"/>
      <c r="T1257" s="71"/>
      <c r="U1257" s="71"/>
      <c r="V1257" s="123"/>
      <c r="W1257" s="208"/>
      <c r="X1257" s="75"/>
      <c r="Y1257" s="75"/>
      <c r="Z1257" s="76"/>
      <c r="AA1257" s="76"/>
      <c r="AB1257" s="209"/>
      <c r="AC1257" s="325">
        <f t="shared" si="900"/>
        <v>120</v>
      </c>
      <c r="AD1257" s="520"/>
      <c r="AE1257" s="520" t="s">
        <v>3</v>
      </c>
      <c r="AF1257" s="520" t="s">
        <v>3</v>
      </c>
      <c r="AG1257" s="520">
        <v>60</v>
      </c>
      <c r="AH1257" s="520" t="s">
        <v>3</v>
      </c>
      <c r="AI1257" s="520" t="s">
        <v>3</v>
      </c>
      <c r="AJ1257" s="520">
        <v>60</v>
      </c>
      <c r="AK1257" s="161">
        <f t="shared" si="901"/>
        <v>0</v>
      </c>
      <c r="AL1257" s="81"/>
      <c r="AM1257" s="187"/>
      <c r="AN1257" s="719"/>
      <c r="AO1257" s="643"/>
      <c r="AP1257" s="663"/>
      <c r="AQ1257" s="683"/>
      <c r="AT1257" s="1"/>
    </row>
    <row r="1258" spans="1:46" s="44" customFormat="1" ht="18.600000000000001" customHeight="1">
      <c r="A1258" s="1">
        <v>1</v>
      </c>
      <c r="B1258" s="309" t="s">
        <v>393</v>
      </c>
      <c r="C1258" s="310" t="s">
        <v>394</v>
      </c>
      <c r="D1258" s="567"/>
      <c r="E1258" s="567" t="s">
        <v>788</v>
      </c>
      <c r="F1258" s="445" t="s">
        <v>401</v>
      </c>
      <c r="G1258" s="691">
        <v>11301637</v>
      </c>
      <c r="H1258" s="221"/>
      <c r="I1258" s="73"/>
      <c r="J1258" s="73"/>
      <c r="K1258" s="73"/>
      <c r="L1258" s="73"/>
      <c r="M1258" s="73"/>
      <c r="N1258" s="73"/>
      <c r="O1258" s="73"/>
      <c r="P1258" s="73"/>
      <c r="Q1258" s="73"/>
      <c r="R1258" s="73"/>
      <c r="S1258" s="73"/>
      <c r="T1258" s="73"/>
      <c r="U1258" s="73"/>
      <c r="V1258" s="222"/>
      <c r="W1258" s="193"/>
      <c r="X1258" s="74"/>
      <c r="Y1258" s="74"/>
      <c r="Z1258" s="74"/>
      <c r="AA1258" s="74"/>
      <c r="AB1258" s="194"/>
      <c r="AC1258" s="323">
        <f t="shared" si="900"/>
        <v>124</v>
      </c>
      <c r="AD1258" s="64"/>
      <c r="AE1258" s="64"/>
      <c r="AF1258" s="64">
        <v>32</v>
      </c>
      <c r="AG1258" s="64">
        <v>92</v>
      </c>
      <c r="AH1258" s="64"/>
      <c r="AI1258" s="80"/>
      <c r="AJ1258" s="80"/>
      <c r="AK1258" s="166">
        <f t="shared" si="901"/>
        <v>0</v>
      </c>
      <c r="AL1258" s="80"/>
      <c r="AM1258" s="186"/>
      <c r="AN1258" s="725"/>
      <c r="AO1258" s="15"/>
      <c r="AP1258" s="25"/>
      <c r="AQ1258" s="683"/>
      <c r="AT1258" s="1"/>
    </row>
    <row r="1259" spans="1:46" s="44" customFormat="1" ht="18" customHeight="1">
      <c r="A1259" s="1">
        <v>2</v>
      </c>
      <c r="B1259" s="337" t="str">
        <f t="shared" ref="B1259:B1260" si="923">B1258</f>
        <v>西多摩</v>
      </c>
      <c r="C1259" s="437" t="str">
        <f t="shared" ref="C1259:C1260" si="924">C1258</f>
        <v>青梅市</v>
      </c>
      <c r="D1259" s="297"/>
      <c r="E1259" s="573"/>
      <c r="F1259" s="361" t="s">
        <v>401</v>
      </c>
      <c r="G1259" s="690"/>
      <c r="H1259" s="109"/>
      <c r="I1259" s="82"/>
      <c r="J1259" s="82"/>
      <c r="K1259" s="82"/>
      <c r="L1259" s="82"/>
      <c r="M1259" s="82"/>
      <c r="N1259" s="82"/>
      <c r="O1259" s="82"/>
      <c r="P1259" s="82"/>
      <c r="Q1259" s="82"/>
      <c r="R1259" s="82"/>
      <c r="S1259" s="82"/>
      <c r="T1259" s="82"/>
      <c r="U1259" s="82"/>
      <c r="V1259" s="102"/>
      <c r="W1259" s="146">
        <f>SUM(X1259:AB1259)</f>
        <v>124</v>
      </c>
      <c r="X1259" s="145"/>
      <c r="Y1259" s="145">
        <v>124</v>
      </c>
      <c r="Z1259" s="69"/>
      <c r="AA1259" s="69"/>
      <c r="AB1259" s="207"/>
      <c r="AC1259" s="324">
        <f t="shared" si="900"/>
        <v>124</v>
      </c>
      <c r="AD1259" s="519"/>
      <c r="AE1259" s="519"/>
      <c r="AF1259" s="519">
        <v>32</v>
      </c>
      <c r="AG1259" s="519">
        <v>92</v>
      </c>
      <c r="AH1259" s="519"/>
      <c r="AI1259" s="519"/>
      <c r="AJ1259" s="601"/>
      <c r="AK1259" s="160">
        <f t="shared" si="901"/>
        <v>0</v>
      </c>
      <c r="AL1259" s="79" t="s">
        <v>3</v>
      </c>
      <c r="AM1259" s="158" t="s">
        <v>3</v>
      </c>
      <c r="AN1259" s="718"/>
      <c r="AO1259" s="643"/>
      <c r="AP1259" s="663"/>
      <c r="AQ1259" s="683"/>
      <c r="AT1259" s="1"/>
    </row>
    <row r="1260" spans="1:46" s="44" customFormat="1" ht="18.600000000000001" customHeight="1" thickBot="1">
      <c r="A1260" s="1">
        <v>3</v>
      </c>
      <c r="B1260" s="337" t="str">
        <f t="shared" si="923"/>
        <v>西多摩</v>
      </c>
      <c r="C1260" s="437" t="str">
        <f t="shared" si="924"/>
        <v>青梅市</v>
      </c>
      <c r="D1260" s="305"/>
      <c r="E1260" s="632"/>
      <c r="F1260" s="337" t="s">
        <v>401</v>
      </c>
      <c r="G1260" s="689"/>
      <c r="H1260" s="121"/>
      <c r="I1260" s="71"/>
      <c r="J1260" s="71"/>
      <c r="K1260" s="71"/>
      <c r="L1260" s="71"/>
      <c r="M1260" s="71"/>
      <c r="N1260" s="71"/>
      <c r="O1260" s="71"/>
      <c r="P1260" s="71"/>
      <c r="Q1260" s="71"/>
      <c r="R1260" s="71"/>
      <c r="S1260" s="71"/>
      <c r="T1260" s="71"/>
      <c r="U1260" s="71"/>
      <c r="V1260" s="123"/>
      <c r="W1260" s="208"/>
      <c r="X1260" s="75"/>
      <c r="Y1260" s="75"/>
      <c r="Z1260" s="76"/>
      <c r="AA1260" s="76"/>
      <c r="AB1260" s="209"/>
      <c r="AC1260" s="325">
        <f t="shared" si="900"/>
        <v>124</v>
      </c>
      <c r="AD1260" s="520"/>
      <c r="AE1260" s="520" t="s">
        <v>3</v>
      </c>
      <c r="AF1260" s="520">
        <v>32</v>
      </c>
      <c r="AG1260" s="520">
        <v>92</v>
      </c>
      <c r="AH1260" s="520" t="s">
        <v>3</v>
      </c>
      <c r="AI1260" s="520" t="s">
        <v>3</v>
      </c>
      <c r="AJ1260" s="520" t="s">
        <v>3</v>
      </c>
      <c r="AK1260" s="161">
        <f t="shared" si="901"/>
        <v>0</v>
      </c>
      <c r="AL1260" s="81"/>
      <c r="AM1260" s="187"/>
      <c r="AN1260" s="719"/>
      <c r="AO1260" s="643"/>
      <c r="AP1260" s="663"/>
      <c r="AQ1260" s="683"/>
      <c r="AT1260" s="1"/>
    </row>
    <row r="1261" spans="1:46" s="44" customFormat="1" ht="18" customHeight="1">
      <c r="A1261" s="1">
        <v>1</v>
      </c>
      <c r="B1261" s="309" t="s">
        <v>393</v>
      </c>
      <c r="C1261" s="310" t="s">
        <v>403</v>
      </c>
      <c r="D1261" s="567"/>
      <c r="E1261" s="567" t="s">
        <v>788</v>
      </c>
      <c r="F1261" s="445" t="s">
        <v>402</v>
      </c>
      <c r="G1261" s="691">
        <v>11301642</v>
      </c>
      <c r="H1261" s="221"/>
      <c r="I1261" s="73"/>
      <c r="J1261" s="73"/>
      <c r="K1261" s="73"/>
      <c r="L1261" s="73"/>
      <c r="M1261" s="73"/>
      <c r="N1261" s="73"/>
      <c r="O1261" s="73"/>
      <c r="P1261" s="73"/>
      <c r="Q1261" s="73"/>
      <c r="R1261" s="73"/>
      <c r="S1261" s="73"/>
      <c r="T1261" s="73"/>
      <c r="U1261" s="73"/>
      <c r="V1261" s="222"/>
      <c r="W1261" s="193"/>
      <c r="X1261" s="74"/>
      <c r="Y1261" s="74"/>
      <c r="Z1261" s="74"/>
      <c r="AA1261" s="74"/>
      <c r="AB1261" s="194"/>
      <c r="AC1261" s="323">
        <f t="shared" si="900"/>
        <v>160</v>
      </c>
      <c r="AD1261" s="64"/>
      <c r="AE1261" s="64">
        <v>160</v>
      </c>
      <c r="AF1261" s="64"/>
      <c r="AG1261" s="64"/>
      <c r="AH1261" s="64"/>
      <c r="AI1261" s="80"/>
      <c r="AJ1261" s="80"/>
      <c r="AK1261" s="166">
        <f t="shared" si="901"/>
        <v>0</v>
      </c>
      <c r="AL1261" s="80"/>
      <c r="AM1261" s="186"/>
      <c r="AN1261" s="725"/>
      <c r="AO1261" s="15"/>
      <c r="AP1261" s="25"/>
      <c r="AQ1261" s="683"/>
      <c r="AT1261" s="1"/>
    </row>
    <row r="1262" spans="1:46" s="44" customFormat="1" ht="18.600000000000001" customHeight="1">
      <c r="A1262" s="1">
        <v>2</v>
      </c>
      <c r="B1262" s="337" t="str">
        <f t="shared" ref="B1262:B1263" si="925">B1261</f>
        <v>西多摩</v>
      </c>
      <c r="C1262" s="437" t="str">
        <f t="shared" ref="C1262:C1263" si="926">C1261</f>
        <v>福生市</v>
      </c>
      <c r="D1262" s="297"/>
      <c r="E1262" s="573"/>
      <c r="F1262" s="361" t="s">
        <v>402</v>
      </c>
      <c r="G1262" s="690"/>
      <c r="H1262" s="109"/>
      <c r="I1262" s="82"/>
      <c r="J1262" s="82"/>
      <c r="K1262" s="82"/>
      <c r="L1262" s="82" t="s">
        <v>629</v>
      </c>
      <c r="M1262" s="82" t="s">
        <v>629</v>
      </c>
      <c r="N1262" s="82" t="s">
        <v>916</v>
      </c>
      <c r="O1262" s="82"/>
      <c r="P1262" s="82"/>
      <c r="Q1262" s="82"/>
      <c r="R1262" s="82"/>
      <c r="S1262" s="82" t="s">
        <v>652</v>
      </c>
      <c r="T1262" s="82"/>
      <c r="U1262" s="82"/>
      <c r="V1262" s="102"/>
      <c r="W1262" s="146">
        <f>SUM(X1262:AB1262)</f>
        <v>160</v>
      </c>
      <c r="X1262" s="145">
        <v>160</v>
      </c>
      <c r="Y1262" s="145"/>
      <c r="Z1262" s="69"/>
      <c r="AA1262" s="69"/>
      <c r="AB1262" s="207"/>
      <c r="AC1262" s="324">
        <f t="shared" si="900"/>
        <v>160</v>
      </c>
      <c r="AD1262" s="519"/>
      <c r="AE1262" s="519">
        <v>160</v>
      </c>
      <c r="AF1262" s="519"/>
      <c r="AG1262" s="519"/>
      <c r="AH1262" s="519"/>
      <c r="AI1262" s="519"/>
      <c r="AJ1262" s="601"/>
      <c r="AK1262" s="160">
        <f t="shared" si="901"/>
        <v>0</v>
      </c>
      <c r="AL1262" s="79"/>
      <c r="AM1262" s="158" t="s">
        <v>3</v>
      </c>
      <c r="AN1262" s="718"/>
      <c r="AO1262" s="643"/>
      <c r="AP1262" s="663"/>
      <c r="AQ1262" s="683"/>
      <c r="AT1262" s="1"/>
    </row>
    <row r="1263" spans="1:46" s="44" customFormat="1" ht="18" customHeight="1" thickBot="1">
      <c r="A1263" s="1">
        <v>3</v>
      </c>
      <c r="B1263" s="337" t="str">
        <f t="shared" si="925"/>
        <v>西多摩</v>
      </c>
      <c r="C1263" s="437" t="str">
        <f t="shared" si="926"/>
        <v>福生市</v>
      </c>
      <c r="D1263" s="305"/>
      <c r="E1263" s="632"/>
      <c r="F1263" s="337" t="s">
        <v>402</v>
      </c>
      <c r="G1263" s="689"/>
      <c r="H1263" s="121"/>
      <c r="I1263" s="71"/>
      <c r="J1263" s="71"/>
      <c r="K1263" s="71"/>
      <c r="L1263" s="82" t="s">
        <v>629</v>
      </c>
      <c r="M1263" s="82" t="s">
        <v>629</v>
      </c>
      <c r="N1263" s="82" t="s">
        <v>916</v>
      </c>
      <c r="O1263" s="82"/>
      <c r="P1263" s="82"/>
      <c r="Q1263" s="82"/>
      <c r="R1263" s="82"/>
      <c r="S1263" s="82" t="s">
        <v>652</v>
      </c>
      <c r="T1263" s="71"/>
      <c r="U1263" s="71"/>
      <c r="V1263" s="123"/>
      <c r="W1263" s="208"/>
      <c r="X1263" s="75"/>
      <c r="Y1263" s="75"/>
      <c r="Z1263" s="76"/>
      <c r="AA1263" s="76"/>
      <c r="AB1263" s="209"/>
      <c r="AC1263" s="325">
        <f t="shared" si="900"/>
        <v>160</v>
      </c>
      <c r="AD1263" s="520"/>
      <c r="AE1263" s="520">
        <v>160</v>
      </c>
      <c r="AF1263" s="520" t="s">
        <v>3</v>
      </c>
      <c r="AG1263" s="520" t="s">
        <v>3</v>
      </c>
      <c r="AH1263" s="520" t="s">
        <v>3</v>
      </c>
      <c r="AI1263" s="520" t="s">
        <v>3</v>
      </c>
      <c r="AJ1263" s="520" t="s">
        <v>3</v>
      </c>
      <c r="AK1263" s="161">
        <f t="shared" si="901"/>
        <v>0</v>
      </c>
      <c r="AL1263" s="81"/>
      <c r="AM1263" s="187"/>
      <c r="AN1263" s="719"/>
      <c r="AO1263" s="643"/>
      <c r="AP1263" s="663"/>
      <c r="AQ1263" s="683"/>
      <c r="AT1263" s="1"/>
    </row>
    <row r="1264" spans="1:46" s="44" customFormat="1" ht="18.600000000000001" customHeight="1">
      <c r="A1264" s="1">
        <v>1</v>
      </c>
      <c r="B1264" s="309" t="s">
        <v>393</v>
      </c>
      <c r="C1264" s="310" t="s">
        <v>403</v>
      </c>
      <c r="D1264" s="567"/>
      <c r="E1264" s="567" t="s">
        <v>788</v>
      </c>
      <c r="F1264" s="445" t="s">
        <v>404</v>
      </c>
      <c r="G1264" s="691" t="s">
        <v>1127</v>
      </c>
      <c r="H1264" s="221"/>
      <c r="I1264" s="73"/>
      <c r="J1264" s="73"/>
      <c r="K1264" s="73"/>
      <c r="L1264" s="73"/>
      <c r="M1264" s="73"/>
      <c r="N1264" s="73"/>
      <c r="O1264" s="73"/>
      <c r="P1264" s="73"/>
      <c r="Q1264" s="73"/>
      <c r="R1264" s="73"/>
      <c r="S1264" s="73"/>
      <c r="T1264" s="73"/>
      <c r="U1264" s="73"/>
      <c r="V1264" s="222"/>
      <c r="W1264" s="193"/>
      <c r="X1264" s="74"/>
      <c r="Y1264" s="74"/>
      <c r="Z1264" s="74"/>
      <c r="AA1264" s="74"/>
      <c r="AB1264" s="194"/>
      <c r="AC1264" s="323">
        <f t="shared" si="900"/>
        <v>96</v>
      </c>
      <c r="AD1264" s="606"/>
      <c r="AE1264" s="606"/>
      <c r="AF1264" s="606"/>
      <c r="AG1264" s="606">
        <v>96</v>
      </c>
      <c r="AH1264" s="606"/>
      <c r="AI1264" s="607"/>
      <c r="AJ1264" s="607"/>
      <c r="AK1264" s="166">
        <f t="shared" si="901"/>
        <v>0</v>
      </c>
      <c r="AL1264" s="80"/>
      <c r="AM1264" s="186"/>
      <c r="AN1264" s="759" t="s">
        <v>1128</v>
      </c>
      <c r="AO1264" s="15"/>
      <c r="AP1264" s="25"/>
      <c r="AQ1264" s="683">
        <v>1</v>
      </c>
      <c r="AT1264" s="1"/>
    </row>
    <row r="1265" spans="1:46" s="44" customFormat="1" ht="18" customHeight="1">
      <c r="A1265" s="1">
        <v>2</v>
      </c>
      <c r="B1265" s="337" t="str">
        <f t="shared" ref="B1265:B1266" si="927">B1264</f>
        <v>西多摩</v>
      </c>
      <c r="C1265" s="437" t="str">
        <f t="shared" ref="C1265:C1266" si="928">C1264</f>
        <v>福生市</v>
      </c>
      <c r="D1265" s="297"/>
      <c r="E1265" s="573"/>
      <c r="F1265" s="361" t="s">
        <v>404</v>
      </c>
      <c r="G1265" s="690"/>
      <c r="H1265" s="109"/>
      <c r="I1265" s="82"/>
      <c r="J1265" s="82"/>
      <c r="K1265" s="82"/>
      <c r="L1265" s="82"/>
      <c r="M1265" s="82"/>
      <c r="N1265" s="82"/>
      <c r="O1265" s="82"/>
      <c r="P1265" s="82"/>
      <c r="Q1265" s="82"/>
      <c r="R1265" s="82"/>
      <c r="S1265" s="82"/>
      <c r="T1265" s="82"/>
      <c r="U1265" s="82"/>
      <c r="V1265" s="102"/>
      <c r="W1265" s="146">
        <f>SUM(X1265:AB1265)</f>
        <v>96</v>
      </c>
      <c r="X1265" s="145"/>
      <c r="Y1265" s="145">
        <v>96</v>
      </c>
      <c r="Z1265" s="69"/>
      <c r="AA1265" s="69"/>
      <c r="AB1265" s="207"/>
      <c r="AC1265" s="324">
        <f t="shared" si="900"/>
        <v>96</v>
      </c>
      <c r="AD1265" s="519"/>
      <c r="AE1265" s="519"/>
      <c r="AF1265" s="519"/>
      <c r="AG1265" s="519">
        <v>96</v>
      </c>
      <c r="AH1265" s="519"/>
      <c r="AI1265" s="519"/>
      <c r="AJ1265" s="601"/>
      <c r="AK1265" s="160">
        <f t="shared" si="901"/>
        <v>0</v>
      </c>
      <c r="AL1265" s="79" t="s">
        <v>3</v>
      </c>
      <c r="AM1265" s="158" t="s">
        <v>3</v>
      </c>
      <c r="AN1265" s="760"/>
      <c r="AO1265" s="643"/>
      <c r="AP1265" s="663"/>
      <c r="AQ1265" s="683"/>
      <c r="AT1265" s="1"/>
    </row>
    <row r="1266" spans="1:46" s="44" customFormat="1" ht="18.600000000000001" customHeight="1" thickBot="1">
      <c r="A1266" s="1">
        <v>3</v>
      </c>
      <c r="B1266" s="337" t="str">
        <f t="shared" si="927"/>
        <v>西多摩</v>
      </c>
      <c r="C1266" s="437" t="str">
        <f t="shared" si="928"/>
        <v>福生市</v>
      </c>
      <c r="D1266" s="305"/>
      <c r="E1266" s="632"/>
      <c r="F1266" s="337" t="s">
        <v>404</v>
      </c>
      <c r="G1266" s="689"/>
      <c r="H1266" s="121"/>
      <c r="I1266" s="71"/>
      <c r="J1266" s="71"/>
      <c r="K1266" s="71"/>
      <c r="L1266" s="71"/>
      <c r="M1266" s="71"/>
      <c r="N1266" s="71"/>
      <c r="O1266" s="71"/>
      <c r="P1266" s="71"/>
      <c r="Q1266" s="71"/>
      <c r="R1266" s="71"/>
      <c r="S1266" s="71"/>
      <c r="T1266" s="71"/>
      <c r="U1266" s="71"/>
      <c r="V1266" s="123"/>
      <c r="W1266" s="208"/>
      <c r="X1266" s="75"/>
      <c r="Y1266" s="75"/>
      <c r="Z1266" s="76"/>
      <c r="AA1266" s="76"/>
      <c r="AB1266" s="209"/>
      <c r="AC1266" s="325">
        <f t="shared" si="900"/>
        <v>96</v>
      </c>
      <c r="AD1266" s="520"/>
      <c r="AE1266" s="520" t="s">
        <v>3</v>
      </c>
      <c r="AF1266" s="520" t="s">
        <v>3</v>
      </c>
      <c r="AG1266" s="520">
        <v>96</v>
      </c>
      <c r="AH1266" s="520" t="s">
        <v>3</v>
      </c>
      <c r="AI1266" s="520" t="s">
        <v>3</v>
      </c>
      <c r="AJ1266" s="520" t="s">
        <v>3</v>
      </c>
      <c r="AK1266" s="161">
        <f t="shared" si="901"/>
        <v>0</v>
      </c>
      <c r="AL1266" s="81"/>
      <c r="AM1266" s="187"/>
      <c r="AN1266" s="761"/>
      <c r="AO1266" s="643"/>
      <c r="AP1266" s="663"/>
      <c r="AQ1266" s="683"/>
      <c r="AT1266" s="1"/>
    </row>
    <row r="1267" spans="1:46" s="44" customFormat="1" ht="18" customHeight="1">
      <c r="A1267" s="1">
        <v>1</v>
      </c>
      <c r="B1267" s="309" t="s">
        <v>393</v>
      </c>
      <c r="C1267" s="310" t="s">
        <v>403</v>
      </c>
      <c r="D1267" s="567"/>
      <c r="E1267" s="567" t="s">
        <v>950</v>
      </c>
      <c r="F1267" s="445" t="s">
        <v>405</v>
      </c>
      <c r="G1267" s="691">
        <v>11301644</v>
      </c>
      <c r="H1267" s="221"/>
      <c r="I1267" s="73"/>
      <c r="J1267" s="73"/>
      <c r="K1267" s="73"/>
      <c r="L1267" s="73"/>
      <c r="M1267" s="73"/>
      <c r="N1267" s="73"/>
      <c r="O1267" s="73"/>
      <c r="P1267" s="73"/>
      <c r="Q1267" s="73"/>
      <c r="R1267" s="73"/>
      <c r="S1267" s="73"/>
      <c r="T1267" s="73"/>
      <c r="U1267" s="73"/>
      <c r="V1267" s="222"/>
      <c r="W1267" s="193"/>
      <c r="X1267" s="74"/>
      <c r="Y1267" s="74"/>
      <c r="Z1267" s="74"/>
      <c r="AA1267" s="74"/>
      <c r="AB1267" s="194"/>
      <c r="AC1267" s="323">
        <f t="shared" si="900"/>
        <v>116</v>
      </c>
      <c r="AD1267" s="64"/>
      <c r="AE1267" s="64">
        <v>116</v>
      </c>
      <c r="AF1267" s="64"/>
      <c r="AG1267" s="64"/>
      <c r="AH1267" s="64"/>
      <c r="AI1267" s="80"/>
      <c r="AJ1267" s="80"/>
      <c r="AK1267" s="166">
        <f t="shared" si="901"/>
        <v>0</v>
      </c>
      <c r="AL1267" s="80"/>
      <c r="AM1267" s="186"/>
      <c r="AN1267" s="725"/>
      <c r="AO1267" s="15"/>
      <c r="AP1267" s="25"/>
      <c r="AQ1267" s="683"/>
      <c r="AT1267" s="1"/>
    </row>
    <row r="1268" spans="1:46" s="44" customFormat="1" ht="18.600000000000001" customHeight="1">
      <c r="A1268" s="1">
        <v>2</v>
      </c>
      <c r="B1268" s="337" t="str">
        <f t="shared" ref="B1268:B1269" si="929">B1267</f>
        <v>西多摩</v>
      </c>
      <c r="C1268" s="437" t="str">
        <f t="shared" ref="C1268:C1269" si="930">C1267</f>
        <v>福生市</v>
      </c>
      <c r="D1268" s="297"/>
      <c r="E1268" s="573"/>
      <c r="F1268" s="361" t="s">
        <v>405</v>
      </c>
      <c r="G1268" s="690"/>
      <c r="H1268" s="109"/>
      <c r="I1268" s="82"/>
      <c r="J1268" s="82"/>
      <c r="K1268" s="82"/>
      <c r="L1268" s="82" t="s">
        <v>629</v>
      </c>
      <c r="M1268" s="82" t="s">
        <v>629</v>
      </c>
      <c r="N1268" s="82" t="s">
        <v>630</v>
      </c>
      <c r="O1268" s="82"/>
      <c r="P1268" s="82"/>
      <c r="Q1268" s="82"/>
      <c r="R1268" s="82"/>
      <c r="S1268" s="82"/>
      <c r="T1268" s="82"/>
      <c r="U1268" s="82" t="s">
        <v>629</v>
      </c>
      <c r="V1268" s="102"/>
      <c r="W1268" s="146">
        <f>SUM(X1268:AB1268)</f>
        <v>116</v>
      </c>
      <c r="X1268" s="145">
        <v>116</v>
      </c>
      <c r="Y1268" s="145"/>
      <c r="Z1268" s="69"/>
      <c r="AA1268" s="69"/>
      <c r="AB1268" s="207"/>
      <c r="AC1268" s="324">
        <f t="shared" si="900"/>
        <v>116</v>
      </c>
      <c r="AD1268" s="519"/>
      <c r="AE1268" s="519">
        <v>116</v>
      </c>
      <c r="AF1268" s="519"/>
      <c r="AG1268" s="519"/>
      <c r="AH1268" s="519"/>
      <c r="AI1268" s="519"/>
      <c r="AJ1268" s="601"/>
      <c r="AK1268" s="160">
        <f t="shared" si="901"/>
        <v>0</v>
      </c>
      <c r="AL1268" s="79" t="s">
        <v>3</v>
      </c>
      <c r="AM1268" s="158" t="s">
        <v>3</v>
      </c>
      <c r="AN1268" s="718"/>
      <c r="AO1268" s="643"/>
      <c r="AP1268" s="663"/>
      <c r="AQ1268" s="683"/>
      <c r="AT1268" s="1"/>
    </row>
    <row r="1269" spans="1:46" s="44" customFormat="1" ht="18" customHeight="1" thickBot="1">
      <c r="A1269" s="1">
        <v>3</v>
      </c>
      <c r="B1269" s="337" t="str">
        <f t="shared" si="929"/>
        <v>西多摩</v>
      </c>
      <c r="C1269" s="437" t="str">
        <f t="shared" si="930"/>
        <v>福生市</v>
      </c>
      <c r="D1269" s="305"/>
      <c r="E1269" s="632"/>
      <c r="F1269" s="337" t="s">
        <v>405</v>
      </c>
      <c r="G1269" s="689"/>
      <c r="H1269" s="121"/>
      <c r="I1269" s="71"/>
      <c r="J1269" s="71"/>
      <c r="K1269" s="71"/>
      <c r="L1269" s="82" t="s">
        <v>629</v>
      </c>
      <c r="M1269" s="82" t="s">
        <v>629</v>
      </c>
      <c r="N1269" s="82" t="s">
        <v>630</v>
      </c>
      <c r="O1269" s="82"/>
      <c r="P1269" s="82"/>
      <c r="Q1269" s="82"/>
      <c r="R1269" s="82"/>
      <c r="S1269" s="82"/>
      <c r="T1269" s="82"/>
      <c r="U1269" s="82" t="s">
        <v>629</v>
      </c>
      <c r="V1269" s="123"/>
      <c r="W1269" s="208"/>
      <c r="X1269" s="75"/>
      <c r="Y1269" s="75"/>
      <c r="Z1269" s="76"/>
      <c r="AA1269" s="76"/>
      <c r="AB1269" s="209"/>
      <c r="AC1269" s="325">
        <f t="shared" si="900"/>
        <v>116</v>
      </c>
      <c r="AD1269" s="520"/>
      <c r="AE1269" s="520">
        <v>116</v>
      </c>
      <c r="AF1269" s="520" t="s">
        <v>3</v>
      </c>
      <c r="AG1269" s="520" t="s">
        <v>3</v>
      </c>
      <c r="AH1269" s="520" t="s">
        <v>3</v>
      </c>
      <c r="AI1269" s="520" t="s">
        <v>3</v>
      </c>
      <c r="AJ1269" s="520" t="s">
        <v>3</v>
      </c>
      <c r="AK1269" s="161">
        <f t="shared" si="901"/>
        <v>0</v>
      </c>
      <c r="AL1269" s="81"/>
      <c r="AM1269" s="187"/>
      <c r="AN1269" s="719"/>
      <c r="AO1269" s="643"/>
      <c r="AP1269" s="663"/>
      <c r="AQ1269" s="683"/>
      <c r="AT1269" s="1"/>
    </row>
    <row r="1270" spans="1:46" s="44" customFormat="1" ht="18.600000000000001" customHeight="1">
      <c r="A1270" s="1">
        <v>1</v>
      </c>
      <c r="B1270" s="309" t="s">
        <v>393</v>
      </c>
      <c r="C1270" s="310" t="s">
        <v>403</v>
      </c>
      <c r="D1270" s="567" t="s">
        <v>848</v>
      </c>
      <c r="E1270" s="567" t="s">
        <v>777</v>
      </c>
      <c r="F1270" s="445" t="s">
        <v>406</v>
      </c>
      <c r="G1270" s="691" t="s">
        <v>892</v>
      </c>
      <c r="H1270" s="221"/>
      <c r="I1270" s="73"/>
      <c r="J1270" s="73"/>
      <c r="K1270" s="73"/>
      <c r="L1270" s="73"/>
      <c r="M1270" s="73"/>
      <c r="N1270" s="73"/>
      <c r="O1270" s="73"/>
      <c r="P1270" s="73"/>
      <c r="Q1270" s="73"/>
      <c r="R1270" s="73"/>
      <c r="S1270" s="73"/>
      <c r="T1270" s="73"/>
      <c r="U1270" s="73"/>
      <c r="V1270" s="222"/>
      <c r="W1270" s="193"/>
      <c r="X1270" s="74"/>
      <c r="Y1270" s="74"/>
      <c r="Z1270" s="74"/>
      <c r="AA1270" s="74"/>
      <c r="AB1270" s="194"/>
      <c r="AC1270" s="323">
        <f t="shared" si="900"/>
        <v>316</v>
      </c>
      <c r="AD1270" s="64">
        <v>6</v>
      </c>
      <c r="AE1270" s="64">
        <v>265</v>
      </c>
      <c r="AF1270" s="64">
        <v>45</v>
      </c>
      <c r="AG1270" s="64"/>
      <c r="AH1270" s="64"/>
      <c r="AI1270" s="80"/>
      <c r="AJ1270" s="80"/>
      <c r="AK1270" s="166">
        <f t="shared" si="901"/>
        <v>0</v>
      </c>
      <c r="AL1270" s="80"/>
      <c r="AM1270" s="186"/>
      <c r="AN1270" s="725"/>
      <c r="AO1270" s="15"/>
      <c r="AP1270" s="25"/>
      <c r="AQ1270" s="683"/>
      <c r="AT1270" s="1"/>
    </row>
    <row r="1271" spans="1:46" s="44" customFormat="1" ht="18" customHeight="1">
      <c r="A1271" s="1">
        <v>2</v>
      </c>
      <c r="B1271" s="337" t="str">
        <f t="shared" ref="B1271:B1272" si="931">B1270</f>
        <v>西多摩</v>
      </c>
      <c r="C1271" s="437" t="str">
        <f t="shared" ref="C1271:C1272" si="932">C1270</f>
        <v>福生市</v>
      </c>
      <c r="D1271" s="297"/>
      <c r="E1271" s="573"/>
      <c r="F1271" s="361" t="s">
        <v>406</v>
      </c>
      <c r="G1271" s="690"/>
      <c r="H1271" s="109" t="s">
        <v>628</v>
      </c>
      <c r="I1271" s="82"/>
      <c r="J1271" s="82"/>
      <c r="K1271" s="82"/>
      <c r="L1271" s="82" t="s">
        <v>629</v>
      </c>
      <c r="M1271" s="82" t="s">
        <v>629</v>
      </c>
      <c r="N1271" s="82" t="s">
        <v>634</v>
      </c>
      <c r="O1271" s="82"/>
      <c r="P1271" s="82"/>
      <c r="Q1271" s="82"/>
      <c r="R1271" s="82"/>
      <c r="S1271" s="82" t="s">
        <v>652</v>
      </c>
      <c r="T1271" s="82"/>
      <c r="U1271" s="82"/>
      <c r="V1271" s="102"/>
      <c r="W1271" s="146">
        <f>SUM(X1271:AB1271)</f>
        <v>316</v>
      </c>
      <c r="X1271" s="145">
        <v>316</v>
      </c>
      <c r="Y1271" s="145"/>
      <c r="Z1271" s="69"/>
      <c r="AA1271" s="69"/>
      <c r="AB1271" s="207"/>
      <c r="AC1271" s="324">
        <f t="shared" si="900"/>
        <v>316</v>
      </c>
      <c r="AD1271" s="519">
        <v>6</v>
      </c>
      <c r="AE1271" s="519">
        <v>265</v>
      </c>
      <c r="AF1271" s="519">
        <v>45</v>
      </c>
      <c r="AG1271" s="519"/>
      <c r="AH1271" s="519"/>
      <c r="AI1271" s="519"/>
      <c r="AJ1271" s="601"/>
      <c r="AK1271" s="160">
        <f t="shared" si="901"/>
        <v>91</v>
      </c>
      <c r="AL1271" s="79">
        <v>42</v>
      </c>
      <c r="AM1271" s="158">
        <v>49</v>
      </c>
      <c r="AN1271" s="718"/>
      <c r="AO1271" s="643"/>
      <c r="AP1271" s="663"/>
      <c r="AQ1271" s="683"/>
      <c r="AT1271" s="1"/>
    </row>
    <row r="1272" spans="1:46" s="44" customFormat="1" ht="18.600000000000001" customHeight="1" thickBot="1">
      <c r="A1272" s="1">
        <v>3</v>
      </c>
      <c r="B1272" s="337" t="str">
        <f t="shared" si="931"/>
        <v>西多摩</v>
      </c>
      <c r="C1272" s="437" t="str">
        <f t="shared" si="932"/>
        <v>福生市</v>
      </c>
      <c r="D1272" s="305"/>
      <c r="E1272" s="632"/>
      <c r="F1272" s="337" t="s">
        <v>406</v>
      </c>
      <c r="G1272" s="689"/>
      <c r="H1272" s="109" t="s">
        <v>628</v>
      </c>
      <c r="I1272" s="82"/>
      <c r="J1272" s="82"/>
      <c r="K1272" s="82"/>
      <c r="L1272" s="82" t="s">
        <v>629</v>
      </c>
      <c r="M1272" s="82" t="s">
        <v>629</v>
      </c>
      <c r="N1272" s="82" t="s">
        <v>634</v>
      </c>
      <c r="O1272" s="82"/>
      <c r="P1272" s="82"/>
      <c r="Q1272" s="82"/>
      <c r="R1272" s="82"/>
      <c r="S1272" s="82" t="s">
        <v>652</v>
      </c>
      <c r="T1272" s="71"/>
      <c r="U1272" s="71"/>
      <c r="V1272" s="123"/>
      <c r="W1272" s="208"/>
      <c r="X1272" s="75"/>
      <c r="Y1272" s="75"/>
      <c r="Z1272" s="76"/>
      <c r="AA1272" s="76"/>
      <c r="AB1272" s="209"/>
      <c r="AC1272" s="325">
        <f t="shared" si="900"/>
        <v>316</v>
      </c>
      <c r="AD1272" s="520">
        <v>6</v>
      </c>
      <c r="AE1272" s="520">
        <v>265</v>
      </c>
      <c r="AF1272" s="520">
        <v>45</v>
      </c>
      <c r="AG1272" s="520" t="s">
        <v>3</v>
      </c>
      <c r="AH1272" s="520" t="s">
        <v>3</v>
      </c>
      <c r="AI1272" s="520" t="s">
        <v>3</v>
      </c>
      <c r="AJ1272" s="520" t="s">
        <v>3</v>
      </c>
      <c r="AK1272" s="161">
        <f t="shared" si="901"/>
        <v>0</v>
      </c>
      <c r="AL1272" s="81"/>
      <c r="AM1272" s="187"/>
      <c r="AN1272" s="719"/>
      <c r="AO1272" s="643"/>
      <c r="AP1272" s="663"/>
      <c r="AQ1272" s="683"/>
      <c r="AT1272" s="1"/>
    </row>
    <row r="1273" spans="1:46" s="44" customFormat="1" ht="18" customHeight="1">
      <c r="A1273" s="1">
        <v>1</v>
      </c>
      <c r="B1273" s="309" t="s">
        <v>393</v>
      </c>
      <c r="C1273" s="310" t="s">
        <v>408</v>
      </c>
      <c r="D1273" s="567"/>
      <c r="E1273" s="567" t="s">
        <v>914</v>
      </c>
      <c r="F1273" s="445" t="s">
        <v>407</v>
      </c>
      <c r="G1273" s="691">
        <v>11301647</v>
      </c>
      <c r="H1273" s="221"/>
      <c r="I1273" s="73"/>
      <c r="J1273" s="73"/>
      <c r="K1273" s="73"/>
      <c r="L1273" s="73"/>
      <c r="M1273" s="73"/>
      <c r="N1273" s="73"/>
      <c r="O1273" s="73"/>
      <c r="P1273" s="73"/>
      <c r="Q1273" s="73"/>
      <c r="R1273" s="73"/>
      <c r="S1273" s="73"/>
      <c r="T1273" s="73"/>
      <c r="U1273" s="73"/>
      <c r="V1273" s="222"/>
      <c r="W1273" s="193"/>
      <c r="X1273" s="74"/>
      <c r="Y1273" s="74"/>
      <c r="Z1273" s="74"/>
      <c r="AA1273" s="74"/>
      <c r="AB1273" s="194"/>
      <c r="AC1273" s="323">
        <f t="shared" si="900"/>
        <v>120</v>
      </c>
      <c r="AD1273" s="64"/>
      <c r="AE1273" s="64"/>
      <c r="AF1273" s="64"/>
      <c r="AG1273" s="64">
        <v>120</v>
      </c>
      <c r="AH1273" s="64"/>
      <c r="AI1273" s="80"/>
      <c r="AJ1273" s="80"/>
      <c r="AK1273" s="166">
        <v>0</v>
      </c>
      <c r="AL1273" s="80"/>
      <c r="AM1273" s="186"/>
      <c r="AN1273" s="725"/>
      <c r="AO1273" s="15"/>
      <c r="AP1273" s="25"/>
      <c r="AQ1273" s="683"/>
      <c r="AT1273" s="1"/>
    </row>
    <row r="1274" spans="1:46" s="44" customFormat="1" ht="18.600000000000001" customHeight="1">
      <c r="A1274" s="1">
        <v>2</v>
      </c>
      <c r="B1274" s="337" t="str">
        <f t="shared" ref="B1274:B1275" si="933">B1273</f>
        <v>西多摩</v>
      </c>
      <c r="C1274" s="437" t="str">
        <f t="shared" ref="C1274:C1275" si="934">C1273</f>
        <v>羽村市</v>
      </c>
      <c r="D1274" s="297"/>
      <c r="E1274" s="573"/>
      <c r="F1274" s="361" t="s">
        <v>407</v>
      </c>
      <c r="G1274" s="690"/>
      <c r="H1274" s="109"/>
      <c r="I1274" s="82"/>
      <c r="J1274" s="82"/>
      <c r="K1274" s="82"/>
      <c r="L1274" s="82"/>
      <c r="M1274" s="82"/>
      <c r="N1274" s="82"/>
      <c r="O1274" s="82"/>
      <c r="P1274" s="82"/>
      <c r="Q1274" s="82"/>
      <c r="R1274" s="82"/>
      <c r="S1274" s="82"/>
      <c r="T1274" s="82"/>
      <c r="U1274" s="82"/>
      <c r="V1274" s="102"/>
      <c r="W1274" s="146">
        <f>SUM(X1274:AB1274)</f>
        <v>120</v>
      </c>
      <c r="X1274" s="145">
        <v>60</v>
      </c>
      <c r="Y1274" s="145">
        <v>60</v>
      </c>
      <c r="Z1274" s="69"/>
      <c r="AA1274" s="69"/>
      <c r="AB1274" s="207"/>
      <c r="AC1274" s="324">
        <f t="shared" si="900"/>
        <v>120</v>
      </c>
      <c r="AD1274" s="519"/>
      <c r="AE1274" s="519"/>
      <c r="AF1274" s="519"/>
      <c r="AG1274" s="519">
        <v>120</v>
      </c>
      <c r="AH1274" s="519"/>
      <c r="AI1274" s="519"/>
      <c r="AJ1274" s="601"/>
      <c r="AK1274" s="160">
        <v>0</v>
      </c>
      <c r="AL1274" s="79" t="s">
        <v>3</v>
      </c>
      <c r="AM1274" s="158" t="s">
        <v>3</v>
      </c>
      <c r="AN1274" s="718"/>
      <c r="AO1274" s="643"/>
      <c r="AP1274" s="663"/>
      <c r="AQ1274" s="683"/>
      <c r="AT1274" s="1"/>
    </row>
    <row r="1275" spans="1:46" s="44" customFormat="1" ht="18" customHeight="1" thickBot="1">
      <c r="A1275" s="1">
        <v>3</v>
      </c>
      <c r="B1275" s="337" t="str">
        <f t="shared" si="933"/>
        <v>西多摩</v>
      </c>
      <c r="C1275" s="437" t="str">
        <f t="shared" si="934"/>
        <v>羽村市</v>
      </c>
      <c r="D1275" s="305"/>
      <c r="E1275" s="632"/>
      <c r="F1275" s="337" t="s">
        <v>407</v>
      </c>
      <c r="G1275" s="689"/>
      <c r="H1275" s="121"/>
      <c r="I1275" s="71"/>
      <c r="J1275" s="71"/>
      <c r="K1275" s="71"/>
      <c r="L1275" s="71"/>
      <c r="M1275" s="71"/>
      <c r="N1275" s="71"/>
      <c r="O1275" s="71"/>
      <c r="P1275" s="71"/>
      <c r="Q1275" s="71"/>
      <c r="R1275" s="71"/>
      <c r="S1275" s="71"/>
      <c r="T1275" s="71"/>
      <c r="U1275" s="71"/>
      <c r="V1275" s="123"/>
      <c r="W1275" s="208"/>
      <c r="X1275" s="75"/>
      <c r="Y1275" s="75"/>
      <c r="Z1275" s="76"/>
      <c r="AA1275" s="76"/>
      <c r="AB1275" s="209"/>
      <c r="AC1275" s="325">
        <f t="shared" si="900"/>
        <v>120</v>
      </c>
      <c r="AD1275" s="520"/>
      <c r="AE1275" s="520" t="s">
        <v>3</v>
      </c>
      <c r="AF1275" s="520" t="s">
        <v>3</v>
      </c>
      <c r="AG1275" s="520">
        <v>120</v>
      </c>
      <c r="AH1275" s="520" t="s">
        <v>3</v>
      </c>
      <c r="AI1275" s="520" t="s">
        <v>3</v>
      </c>
      <c r="AJ1275" s="520" t="s">
        <v>3</v>
      </c>
      <c r="AK1275" s="161">
        <v>0</v>
      </c>
      <c r="AL1275" s="81"/>
      <c r="AM1275" s="187"/>
      <c r="AN1275" s="719"/>
      <c r="AO1275" s="643"/>
      <c r="AP1275" s="663"/>
      <c r="AQ1275" s="683"/>
      <c r="AT1275" s="1"/>
    </row>
    <row r="1276" spans="1:46" s="44" customFormat="1" ht="18.600000000000001" customHeight="1">
      <c r="A1276" s="1">
        <v>1</v>
      </c>
      <c r="B1276" s="309" t="s">
        <v>393</v>
      </c>
      <c r="C1276" s="310" t="s">
        <v>408</v>
      </c>
      <c r="D1276" s="567"/>
      <c r="E1276" s="567" t="s">
        <v>951</v>
      </c>
      <c r="F1276" s="445" t="s">
        <v>409</v>
      </c>
      <c r="G1276" s="691">
        <v>11301648</v>
      </c>
      <c r="H1276" s="221"/>
      <c r="I1276" s="73"/>
      <c r="J1276" s="73"/>
      <c r="K1276" s="73"/>
      <c r="L1276" s="73"/>
      <c r="M1276" s="73"/>
      <c r="N1276" s="73"/>
      <c r="O1276" s="73"/>
      <c r="P1276" s="73"/>
      <c r="Q1276" s="73"/>
      <c r="R1276" s="73"/>
      <c r="S1276" s="73"/>
      <c r="T1276" s="73"/>
      <c r="U1276" s="73"/>
      <c r="V1276" s="222"/>
      <c r="W1276" s="193"/>
      <c r="X1276" s="74"/>
      <c r="Y1276" s="74"/>
      <c r="Z1276" s="74"/>
      <c r="AA1276" s="74"/>
      <c r="AB1276" s="194"/>
      <c r="AC1276" s="323">
        <f t="shared" si="900"/>
        <v>126</v>
      </c>
      <c r="AD1276" s="64"/>
      <c r="AE1276" s="64"/>
      <c r="AF1276" s="64">
        <v>83</v>
      </c>
      <c r="AG1276" s="64">
        <v>43</v>
      </c>
      <c r="AH1276" s="64"/>
      <c r="AI1276" s="97"/>
      <c r="AJ1276" s="97"/>
      <c r="AK1276" s="166">
        <f t="shared" si="901"/>
        <v>0</v>
      </c>
      <c r="AL1276" s="97"/>
      <c r="AM1276" s="188"/>
      <c r="AN1276" s="725"/>
      <c r="AO1276" s="15"/>
      <c r="AP1276" s="25"/>
      <c r="AQ1276" s="683"/>
      <c r="AT1276" s="1"/>
    </row>
    <row r="1277" spans="1:46" s="44" customFormat="1" ht="18" customHeight="1">
      <c r="A1277" s="1">
        <v>2</v>
      </c>
      <c r="B1277" s="337" t="str">
        <f t="shared" ref="B1277:B1278" si="935">B1276</f>
        <v>西多摩</v>
      </c>
      <c r="C1277" s="437" t="str">
        <f t="shared" ref="C1277:C1278" si="936">C1276</f>
        <v>羽村市</v>
      </c>
      <c r="D1277" s="297"/>
      <c r="E1277" s="573"/>
      <c r="F1277" s="361" t="s">
        <v>409</v>
      </c>
      <c r="G1277" s="690"/>
      <c r="H1277" s="109"/>
      <c r="I1277" s="82"/>
      <c r="J1277" s="82"/>
      <c r="K1277" s="82"/>
      <c r="L1277" s="82"/>
      <c r="M1277" s="82"/>
      <c r="N1277" s="82"/>
      <c r="O1277" s="82"/>
      <c r="P1277" s="82"/>
      <c r="Q1277" s="82"/>
      <c r="R1277" s="82"/>
      <c r="S1277" s="82"/>
      <c r="T1277" s="82"/>
      <c r="U1277" s="82"/>
      <c r="V1277" s="102"/>
      <c r="W1277" s="146">
        <f>SUM(X1277:AB1277)</f>
        <v>126</v>
      </c>
      <c r="X1277" s="145"/>
      <c r="Y1277" s="145">
        <v>126</v>
      </c>
      <c r="Z1277" s="69"/>
      <c r="AA1277" s="69"/>
      <c r="AB1277" s="207"/>
      <c r="AC1277" s="324">
        <f t="shared" si="900"/>
        <v>126</v>
      </c>
      <c r="AD1277" s="519"/>
      <c r="AE1277" s="519"/>
      <c r="AF1277" s="519">
        <v>83</v>
      </c>
      <c r="AG1277" s="519">
        <v>43</v>
      </c>
      <c r="AH1277" s="519"/>
      <c r="AI1277" s="519"/>
      <c r="AJ1277" s="519"/>
      <c r="AK1277" s="160">
        <f t="shared" si="901"/>
        <v>0</v>
      </c>
      <c r="AL1277" s="79" t="s">
        <v>3</v>
      </c>
      <c r="AM1277" s="158" t="s">
        <v>3</v>
      </c>
      <c r="AN1277" s="718"/>
      <c r="AO1277" s="643"/>
      <c r="AP1277" s="663"/>
      <c r="AQ1277" s="683"/>
      <c r="AT1277" s="1"/>
    </row>
    <row r="1278" spans="1:46" s="44" customFormat="1" ht="18.600000000000001" customHeight="1" thickBot="1">
      <c r="A1278" s="1">
        <v>3</v>
      </c>
      <c r="B1278" s="337" t="str">
        <f t="shared" si="935"/>
        <v>西多摩</v>
      </c>
      <c r="C1278" s="437" t="str">
        <f t="shared" si="936"/>
        <v>羽村市</v>
      </c>
      <c r="D1278" s="305"/>
      <c r="E1278" s="632"/>
      <c r="F1278" s="337" t="s">
        <v>409</v>
      </c>
      <c r="G1278" s="689"/>
      <c r="H1278" s="121"/>
      <c r="I1278" s="71"/>
      <c r="J1278" s="71"/>
      <c r="K1278" s="71"/>
      <c r="L1278" s="71"/>
      <c r="M1278" s="71"/>
      <c r="N1278" s="71"/>
      <c r="O1278" s="71"/>
      <c r="P1278" s="71"/>
      <c r="Q1278" s="71"/>
      <c r="R1278" s="71"/>
      <c r="S1278" s="71"/>
      <c r="T1278" s="71"/>
      <c r="U1278" s="71"/>
      <c r="V1278" s="123"/>
      <c r="W1278" s="208"/>
      <c r="X1278" s="75"/>
      <c r="Y1278" s="75"/>
      <c r="Z1278" s="76"/>
      <c r="AA1278" s="76"/>
      <c r="AB1278" s="209"/>
      <c r="AC1278" s="325">
        <f t="shared" si="900"/>
        <v>126</v>
      </c>
      <c r="AD1278" s="520"/>
      <c r="AE1278" s="520" t="s">
        <v>3</v>
      </c>
      <c r="AF1278" s="520">
        <v>83</v>
      </c>
      <c r="AG1278" s="520">
        <v>43</v>
      </c>
      <c r="AH1278" s="520" t="s">
        <v>3</v>
      </c>
      <c r="AI1278" s="520" t="s">
        <v>3</v>
      </c>
      <c r="AJ1278" s="520" t="s">
        <v>3</v>
      </c>
      <c r="AK1278" s="161">
        <f t="shared" si="901"/>
        <v>0</v>
      </c>
      <c r="AL1278" s="81"/>
      <c r="AM1278" s="187"/>
      <c r="AN1278" s="719"/>
      <c r="AO1278" s="643"/>
      <c r="AP1278" s="663"/>
      <c r="AQ1278" s="683"/>
      <c r="AT1278" s="1"/>
    </row>
    <row r="1279" spans="1:46" s="44" customFormat="1" ht="18" customHeight="1">
      <c r="A1279" s="1">
        <v>1</v>
      </c>
      <c r="B1279" s="309" t="s">
        <v>393</v>
      </c>
      <c r="C1279" s="310" t="s">
        <v>411</v>
      </c>
      <c r="D1279" s="567"/>
      <c r="E1279" s="567" t="s">
        <v>951</v>
      </c>
      <c r="F1279" s="445" t="s">
        <v>410</v>
      </c>
      <c r="G1279" s="691">
        <v>11301652</v>
      </c>
      <c r="H1279" s="221"/>
      <c r="I1279" s="73"/>
      <c r="J1279" s="73"/>
      <c r="K1279" s="73"/>
      <c r="L1279" s="73"/>
      <c r="M1279" s="73"/>
      <c r="N1279" s="73"/>
      <c r="O1279" s="73"/>
      <c r="P1279" s="73"/>
      <c r="Q1279" s="73"/>
      <c r="R1279" s="73"/>
      <c r="S1279" s="73"/>
      <c r="T1279" s="73"/>
      <c r="U1279" s="73"/>
      <c r="V1279" s="222"/>
      <c r="W1279" s="193"/>
      <c r="X1279" s="74"/>
      <c r="Y1279" s="74"/>
      <c r="Z1279" s="74"/>
      <c r="AA1279" s="74"/>
      <c r="AB1279" s="194"/>
      <c r="AC1279" s="323">
        <f t="shared" si="900"/>
        <v>60</v>
      </c>
      <c r="AD1279" s="64"/>
      <c r="AE1279" s="64"/>
      <c r="AF1279" s="64"/>
      <c r="AG1279" s="64">
        <v>60</v>
      </c>
      <c r="AH1279" s="64"/>
      <c r="AI1279" s="80"/>
      <c r="AJ1279" s="80"/>
      <c r="AK1279" s="166">
        <f t="shared" si="901"/>
        <v>0</v>
      </c>
      <c r="AL1279" s="80"/>
      <c r="AM1279" s="186"/>
      <c r="AN1279" s="725"/>
      <c r="AO1279" s="15"/>
      <c r="AP1279" s="25"/>
      <c r="AQ1279" s="683"/>
      <c r="AT1279" s="1"/>
    </row>
    <row r="1280" spans="1:46" s="44" customFormat="1" ht="18.600000000000001" customHeight="1">
      <c r="A1280" s="1">
        <v>2</v>
      </c>
      <c r="B1280" s="337" t="str">
        <f t="shared" ref="B1280:B1281" si="937">B1279</f>
        <v>西多摩</v>
      </c>
      <c r="C1280" s="437" t="str">
        <f t="shared" ref="C1280:C1281" si="938">C1279</f>
        <v>あきる野市</v>
      </c>
      <c r="D1280" s="297"/>
      <c r="E1280" s="573"/>
      <c r="F1280" s="361" t="s">
        <v>410</v>
      </c>
      <c r="G1280" s="690"/>
      <c r="H1280" s="109"/>
      <c r="I1280" s="82"/>
      <c r="J1280" s="82"/>
      <c r="K1280" s="82"/>
      <c r="L1280" s="82"/>
      <c r="M1280" s="82"/>
      <c r="N1280" s="82"/>
      <c r="O1280" s="82"/>
      <c r="P1280" s="82"/>
      <c r="Q1280" s="82"/>
      <c r="R1280" s="82"/>
      <c r="S1280" s="82"/>
      <c r="T1280" s="82"/>
      <c r="U1280" s="82"/>
      <c r="V1280" s="102"/>
      <c r="W1280" s="146">
        <f>SUM(X1280:AB1280)</f>
        <v>60</v>
      </c>
      <c r="X1280" s="145">
        <v>60</v>
      </c>
      <c r="Y1280" s="145"/>
      <c r="Z1280" s="69"/>
      <c r="AA1280" s="69"/>
      <c r="AB1280" s="207"/>
      <c r="AC1280" s="324">
        <f t="shared" si="900"/>
        <v>60</v>
      </c>
      <c r="AD1280" s="519"/>
      <c r="AE1280" s="519"/>
      <c r="AF1280" s="519"/>
      <c r="AG1280" s="519">
        <v>60</v>
      </c>
      <c r="AH1280" s="519"/>
      <c r="AI1280" s="519"/>
      <c r="AJ1280" s="601"/>
      <c r="AK1280" s="160">
        <f t="shared" si="901"/>
        <v>0</v>
      </c>
      <c r="AL1280" s="79" t="s">
        <v>3</v>
      </c>
      <c r="AM1280" s="158" t="s">
        <v>3</v>
      </c>
      <c r="AN1280" s="718"/>
      <c r="AO1280" s="643"/>
      <c r="AP1280" s="663"/>
      <c r="AQ1280" s="683"/>
      <c r="AT1280" s="1"/>
    </row>
    <row r="1281" spans="1:46" s="44" customFormat="1" ht="18" customHeight="1" thickBot="1">
      <c r="A1281" s="1">
        <v>3</v>
      </c>
      <c r="B1281" s="337" t="str">
        <f t="shared" si="937"/>
        <v>西多摩</v>
      </c>
      <c r="C1281" s="437" t="str">
        <f t="shared" si="938"/>
        <v>あきる野市</v>
      </c>
      <c r="D1281" s="305"/>
      <c r="E1281" s="632"/>
      <c r="F1281" s="337" t="s">
        <v>410</v>
      </c>
      <c r="G1281" s="689"/>
      <c r="H1281" s="121"/>
      <c r="I1281" s="71"/>
      <c r="J1281" s="71"/>
      <c r="K1281" s="71"/>
      <c r="L1281" s="71"/>
      <c r="M1281" s="71"/>
      <c r="N1281" s="71"/>
      <c r="O1281" s="71"/>
      <c r="P1281" s="71"/>
      <c r="Q1281" s="71"/>
      <c r="R1281" s="71"/>
      <c r="S1281" s="71"/>
      <c r="T1281" s="71"/>
      <c r="U1281" s="71"/>
      <c r="V1281" s="123"/>
      <c r="W1281" s="208"/>
      <c r="X1281" s="75"/>
      <c r="Y1281" s="75"/>
      <c r="Z1281" s="76"/>
      <c r="AA1281" s="76"/>
      <c r="AB1281" s="209"/>
      <c r="AC1281" s="325">
        <f t="shared" si="900"/>
        <v>60</v>
      </c>
      <c r="AD1281" s="520"/>
      <c r="AE1281" s="520" t="s">
        <v>3</v>
      </c>
      <c r="AF1281" s="520" t="s">
        <v>3</v>
      </c>
      <c r="AG1281" s="520">
        <v>60</v>
      </c>
      <c r="AH1281" s="520" t="s">
        <v>3</v>
      </c>
      <c r="AI1281" s="520" t="s">
        <v>3</v>
      </c>
      <c r="AJ1281" s="520" t="s">
        <v>3</v>
      </c>
      <c r="AK1281" s="161">
        <f t="shared" si="901"/>
        <v>0</v>
      </c>
      <c r="AL1281" s="81"/>
      <c r="AM1281" s="187"/>
      <c r="AN1281" s="719"/>
      <c r="AO1281" s="643"/>
      <c r="AP1281" s="663"/>
      <c r="AQ1281" s="683"/>
      <c r="AT1281" s="1"/>
    </row>
    <row r="1282" spans="1:46" s="44" customFormat="1" ht="18.600000000000001" customHeight="1">
      <c r="A1282" s="1">
        <v>1</v>
      </c>
      <c r="B1282" s="309" t="s">
        <v>393</v>
      </c>
      <c r="C1282" s="310" t="s">
        <v>411</v>
      </c>
      <c r="D1282" s="567"/>
      <c r="E1282" s="567" t="s">
        <v>914</v>
      </c>
      <c r="F1282" s="445" t="s">
        <v>412</v>
      </c>
      <c r="G1282" s="691" t="s">
        <v>1131</v>
      </c>
      <c r="H1282" s="221"/>
      <c r="I1282" s="73"/>
      <c r="J1282" s="73"/>
      <c r="K1282" s="73"/>
      <c r="L1282" s="73"/>
      <c r="M1282" s="73"/>
      <c r="N1282" s="73"/>
      <c r="O1282" s="73"/>
      <c r="P1282" s="73"/>
      <c r="Q1282" s="73"/>
      <c r="R1282" s="73"/>
      <c r="S1282" s="73"/>
      <c r="T1282" s="73"/>
      <c r="U1282" s="73"/>
      <c r="V1282" s="222"/>
      <c r="W1282" s="193"/>
      <c r="X1282" s="74"/>
      <c r="Y1282" s="74"/>
      <c r="Z1282" s="74"/>
      <c r="AA1282" s="74"/>
      <c r="AB1282" s="194"/>
      <c r="AC1282" s="323">
        <f t="shared" si="900"/>
        <v>100</v>
      </c>
      <c r="AD1282" s="606"/>
      <c r="AE1282" s="606"/>
      <c r="AF1282" s="606"/>
      <c r="AG1282" s="606">
        <v>100</v>
      </c>
      <c r="AH1282" s="606"/>
      <c r="AI1282" s="607"/>
      <c r="AJ1282" s="607"/>
      <c r="AK1282" s="166">
        <f t="shared" si="901"/>
        <v>0</v>
      </c>
      <c r="AL1282" s="80"/>
      <c r="AM1282" s="186"/>
      <c r="AN1282" s="725"/>
      <c r="AO1282" s="15"/>
      <c r="AP1282" s="25"/>
      <c r="AQ1282" s="683">
        <v>1</v>
      </c>
      <c r="AT1282" s="1"/>
    </row>
    <row r="1283" spans="1:46" s="44" customFormat="1" ht="18" customHeight="1">
      <c r="A1283" s="1">
        <v>2</v>
      </c>
      <c r="B1283" s="337" t="str">
        <f t="shared" ref="B1283:B1284" si="939">B1282</f>
        <v>西多摩</v>
      </c>
      <c r="C1283" s="437" t="str">
        <f t="shared" ref="C1283:C1284" si="940">C1282</f>
        <v>あきる野市</v>
      </c>
      <c r="D1283" s="297"/>
      <c r="E1283" s="573"/>
      <c r="F1283" s="361" t="s">
        <v>412</v>
      </c>
      <c r="G1283" s="690"/>
      <c r="H1283" s="109"/>
      <c r="I1283" s="82"/>
      <c r="J1283" s="82"/>
      <c r="K1283" s="82"/>
      <c r="L1283" s="82"/>
      <c r="M1283" s="82"/>
      <c r="N1283" s="82"/>
      <c r="O1283" s="82"/>
      <c r="P1283" s="82"/>
      <c r="Q1283" s="82"/>
      <c r="R1283" s="82"/>
      <c r="S1283" s="82"/>
      <c r="T1283" s="82"/>
      <c r="U1283" s="82" t="s">
        <v>629</v>
      </c>
      <c r="V1283" s="102"/>
      <c r="W1283" s="146">
        <f>SUM(X1283:AB1283)</f>
        <v>100</v>
      </c>
      <c r="X1283" s="145"/>
      <c r="Y1283" s="145">
        <v>100</v>
      </c>
      <c r="Z1283" s="69"/>
      <c r="AA1283" s="69"/>
      <c r="AB1283" s="207"/>
      <c r="AC1283" s="324">
        <f t="shared" si="900"/>
        <v>100</v>
      </c>
      <c r="AD1283" s="519"/>
      <c r="AE1283" s="519"/>
      <c r="AF1283" s="519"/>
      <c r="AG1283" s="519">
        <v>100</v>
      </c>
      <c r="AH1283" s="519"/>
      <c r="AI1283" s="519"/>
      <c r="AJ1283" s="601"/>
      <c r="AK1283" s="160">
        <f t="shared" si="901"/>
        <v>0</v>
      </c>
      <c r="AL1283" s="79" t="s">
        <v>3</v>
      </c>
      <c r="AM1283" s="158" t="s">
        <v>3</v>
      </c>
      <c r="AN1283" s="718"/>
      <c r="AO1283" s="643"/>
      <c r="AP1283" s="663"/>
      <c r="AQ1283" s="683"/>
      <c r="AT1283" s="1"/>
    </row>
    <row r="1284" spans="1:46" s="44" customFormat="1" ht="18.600000000000001" customHeight="1" thickBot="1">
      <c r="A1284" s="1">
        <v>3</v>
      </c>
      <c r="B1284" s="337" t="str">
        <f t="shared" si="939"/>
        <v>西多摩</v>
      </c>
      <c r="C1284" s="437" t="str">
        <f t="shared" si="940"/>
        <v>あきる野市</v>
      </c>
      <c r="D1284" s="305"/>
      <c r="E1284" s="632"/>
      <c r="F1284" s="337" t="s">
        <v>412</v>
      </c>
      <c r="G1284" s="689"/>
      <c r="H1284" s="121"/>
      <c r="I1284" s="71"/>
      <c r="J1284" s="71"/>
      <c r="K1284" s="71"/>
      <c r="L1284" s="71"/>
      <c r="M1284" s="71"/>
      <c r="N1284" s="71"/>
      <c r="O1284" s="71"/>
      <c r="P1284" s="71"/>
      <c r="Q1284" s="71"/>
      <c r="R1284" s="71"/>
      <c r="S1284" s="71"/>
      <c r="T1284" s="71"/>
      <c r="U1284" s="82" t="s">
        <v>629</v>
      </c>
      <c r="V1284" s="123"/>
      <c r="W1284" s="208"/>
      <c r="X1284" s="75"/>
      <c r="Y1284" s="75"/>
      <c r="Z1284" s="76"/>
      <c r="AA1284" s="76"/>
      <c r="AB1284" s="209"/>
      <c r="AC1284" s="325">
        <f t="shared" si="900"/>
        <v>100</v>
      </c>
      <c r="AD1284" s="520"/>
      <c r="AE1284" s="520" t="s">
        <v>3</v>
      </c>
      <c r="AF1284" s="520" t="s">
        <v>3</v>
      </c>
      <c r="AG1284" s="520">
        <v>100</v>
      </c>
      <c r="AH1284" s="520" t="s">
        <v>3</v>
      </c>
      <c r="AI1284" s="520" t="s">
        <v>3</v>
      </c>
      <c r="AJ1284" s="520" t="s">
        <v>3</v>
      </c>
      <c r="AK1284" s="161">
        <f t="shared" si="901"/>
        <v>0</v>
      </c>
      <c r="AL1284" s="81"/>
      <c r="AM1284" s="187"/>
      <c r="AN1284" s="719"/>
      <c r="AO1284" s="643"/>
      <c r="AP1284" s="663"/>
      <c r="AQ1284" s="683"/>
      <c r="AT1284" s="1"/>
    </row>
    <row r="1285" spans="1:46" s="44" customFormat="1" ht="18" customHeight="1">
      <c r="A1285" s="1">
        <v>1</v>
      </c>
      <c r="B1285" s="309" t="s">
        <v>393</v>
      </c>
      <c r="C1285" s="310" t="s">
        <v>411</v>
      </c>
      <c r="D1285" s="567" t="s">
        <v>848</v>
      </c>
      <c r="E1285" s="567" t="s">
        <v>959</v>
      </c>
      <c r="F1285" s="445" t="s">
        <v>413</v>
      </c>
      <c r="G1285" s="691">
        <v>11301654</v>
      </c>
      <c r="H1285" s="221"/>
      <c r="I1285" s="73"/>
      <c r="J1285" s="73"/>
      <c r="K1285" s="73"/>
      <c r="L1285" s="73"/>
      <c r="M1285" s="73"/>
      <c r="N1285" s="73"/>
      <c r="O1285" s="73"/>
      <c r="P1285" s="73"/>
      <c r="Q1285" s="73"/>
      <c r="R1285" s="73"/>
      <c r="S1285" s="73"/>
      <c r="T1285" s="73"/>
      <c r="U1285" s="73"/>
      <c r="V1285" s="222"/>
      <c r="W1285" s="193"/>
      <c r="X1285" s="74"/>
      <c r="Y1285" s="74"/>
      <c r="Z1285" s="74"/>
      <c r="AA1285" s="74"/>
      <c r="AB1285" s="194"/>
      <c r="AC1285" s="323">
        <f t="shared" si="900"/>
        <v>310</v>
      </c>
      <c r="AD1285" s="64"/>
      <c r="AE1285" s="64">
        <v>249</v>
      </c>
      <c r="AF1285" s="64">
        <v>45</v>
      </c>
      <c r="AG1285" s="64">
        <v>16</v>
      </c>
      <c r="AH1285" s="64"/>
      <c r="AI1285" s="80"/>
      <c r="AJ1285" s="80"/>
      <c r="AK1285" s="166">
        <f t="shared" si="901"/>
        <v>0</v>
      </c>
      <c r="AL1285" s="80"/>
      <c r="AM1285" s="186"/>
      <c r="AN1285" s="770"/>
      <c r="AO1285" s="15"/>
      <c r="AP1285" s="25"/>
      <c r="AQ1285" s="683"/>
      <c r="AT1285" s="1"/>
    </row>
    <row r="1286" spans="1:46" s="44" customFormat="1" ht="18.600000000000001" customHeight="1">
      <c r="A1286" s="1">
        <v>2</v>
      </c>
      <c r="B1286" s="337" t="str">
        <f t="shared" ref="B1286:B1287" si="941">B1285</f>
        <v>西多摩</v>
      </c>
      <c r="C1286" s="437" t="str">
        <f t="shared" ref="C1286:C1287" si="942">C1285</f>
        <v>あきる野市</v>
      </c>
      <c r="D1286" s="297"/>
      <c r="E1286" s="573"/>
      <c r="F1286" s="361" t="s">
        <v>413</v>
      </c>
      <c r="G1286" s="690"/>
      <c r="H1286" s="109" t="s">
        <v>628</v>
      </c>
      <c r="I1286" s="82"/>
      <c r="J1286" s="82"/>
      <c r="K1286" s="82"/>
      <c r="L1286" s="82" t="s">
        <v>629</v>
      </c>
      <c r="M1286" s="82" t="s">
        <v>629</v>
      </c>
      <c r="N1286" s="82" t="s">
        <v>826</v>
      </c>
      <c r="O1286" s="82"/>
      <c r="P1286" s="82"/>
      <c r="Q1286" s="82"/>
      <c r="R1286" s="82"/>
      <c r="S1286" s="82" t="s">
        <v>652</v>
      </c>
      <c r="T1286" s="82"/>
      <c r="U1286" s="82"/>
      <c r="V1286" s="102"/>
      <c r="W1286" s="146">
        <f>SUM(X1286:AB1286)</f>
        <v>305</v>
      </c>
      <c r="X1286" s="145">
        <v>305</v>
      </c>
      <c r="Y1286" s="145"/>
      <c r="Z1286" s="69"/>
      <c r="AA1286" s="69"/>
      <c r="AB1286" s="207"/>
      <c r="AC1286" s="324">
        <f t="shared" si="900"/>
        <v>305</v>
      </c>
      <c r="AD1286" s="519"/>
      <c r="AE1286" s="519">
        <v>249</v>
      </c>
      <c r="AF1286" s="519">
        <v>40</v>
      </c>
      <c r="AG1286" s="519">
        <v>16</v>
      </c>
      <c r="AH1286" s="519"/>
      <c r="AI1286" s="519"/>
      <c r="AJ1286" s="601"/>
      <c r="AK1286" s="160">
        <f t="shared" si="901"/>
        <v>0</v>
      </c>
      <c r="AL1286" s="79"/>
      <c r="AM1286" s="158"/>
      <c r="AN1286" s="771"/>
      <c r="AO1286" s="15"/>
      <c r="AP1286" s="663"/>
      <c r="AQ1286" s="683"/>
      <c r="AT1286" s="1"/>
    </row>
    <row r="1287" spans="1:46" s="44" customFormat="1" ht="18" customHeight="1" thickBot="1">
      <c r="A1287" s="1">
        <v>3</v>
      </c>
      <c r="B1287" s="337" t="str">
        <f t="shared" si="941"/>
        <v>西多摩</v>
      </c>
      <c r="C1287" s="437" t="str">
        <f t="shared" si="942"/>
        <v>あきる野市</v>
      </c>
      <c r="D1287" s="305"/>
      <c r="E1287" s="632"/>
      <c r="F1287" s="337" t="s">
        <v>413</v>
      </c>
      <c r="G1287" s="689"/>
      <c r="H1287" s="109" t="s">
        <v>628</v>
      </c>
      <c r="I1287" s="82"/>
      <c r="J1287" s="82"/>
      <c r="K1287" s="82"/>
      <c r="L1287" s="82" t="s">
        <v>629</v>
      </c>
      <c r="M1287" s="82" t="s">
        <v>629</v>
      </c>
      <c r="N1287" s="82" t="s">
        <v>826</v>
      </c>
      <c r="O1287" s="82"/>
      <c r="P1287" s="82"/>
      <c r="Q1287" s="82"/>
      <c r="R1287" s="82"/>
      <c r="S1287" s="82" t="s">
        <v>652</v>
      </c>
      <c r="T1287" s="71"/>
      <c r="U1287" s="71"/>
      <c r="V1287" s="123"/>
      <c r="W1287" s="208"/>
      <c r="X1287" s="75"/>
      <c r="Y1287" s="75"/>
      <c r="Z1287" s="76"/>
      <c r="AA1287" s="76"/>
      <c r="AB1287" s="209"/>
      <c r="AC1287" s="325">
        <f t="shared" si="900"/>
        <v>305</v>
      </c>
      <c r="AD1287" s="520"/>
      <c r="AE1287" s="520">
        <v>249</v>
      </c>
      <c r="AF1287" s="520">
        <v>40</v>
      </c>
      <c r="AG1287" s="520">
        <v>16</v>
      </c>
      <c r="AH1287" s="520" t="s">
        <v>3</v>
      </c>
      <c r="AI1287" s="520" t="s">
        <v>3</v>
      </c>
      <c r="AJ1287" s="520" t="s">
        <v>3</v>
      </c>
      <c r="AK1287" s="161">
        <f t="shared" si="901"/>
        <v>0</v>
      </c>
      <c r="AL1287" s="81"/>
      <c r="AM1287" s="187"/>
      <c r="AN1287" s="772"/>
      <c r="AO1287" s="15"/>
      <c r="AP1287" s="663"/>
      <c r="AQ1287" s="683"/>
      <c r="AT1287" s="1"/>
    </row>
    <row r="1288" spans="1:46" s="44" customFormat="1" ht="18.600000000000001" customHeight="1">
      <c r="A1288" s="1">
        <v>1</v>
      </c>
      <c r="B1288" s="309" t="s">
        <v>393</v>
      </c>
      <c r="C1288" s="310" t="s">
        <v>415</v>
      </c>
      <c r="D1288" s="567"/>
      <c r="E1288" s="567" t="s">
        <v>914</v>
      </c>
      <c r="F1288" s="445" t="s">
        <v>1049</v>
      </c>
      <c r="G1288" s="691">
        <v>11304002</v>
      </c>
      <c r="H1288" s="221"/>
      <c r="I1288" s="73"/>
      <c r="J1288" s="73"/>
      <c r="K1288" s="73"/>
      <c r="L1288" s="73"/>
      <c r="M1288" s="73"/>
      <c r="N1288" s="73"/>
      <c r="O1288" s="73"/>
      <c r="P1288" s="73"/>
      <c r="Q1288" s="73"/>
      <c r="R1288" s="73"/>
      <c r="S1288" s="73"/>
      <c r="T1288" s="73"/>
      <c r="U1288" s="73"/>
      <c r="V1288" s="222"/>
      <c r="W1288" s="193"/>
      <c r="X1288" s="74"/>
      <c r="Y1288" s="74"/>
      <c r="Z1288" s="74"/>
      <c r="AA1288" s="74"/>
      <c r="AB1288" s="194"/>
      <c r="AC1288" s="323">
        <f t="shared" ref="AC1288:AC1293" si="943">SUM(AD1288:AJ1288)</f>
        <v>120</v>
      </c>
      <c r="AD1288" s="64"/>
      <c r="AE1288" s="64"/>
      <c r="AF1288" s="64"/>
      <c r="AG1288" s="64">
        <v>120</v>
      </c>
      <c r="AH1288" s="64"/>
      <c r="AI1288" s="80"/>
      <c r="AJ1288" s="80"/>
      <c r="AK1288" s="166">
        <v>0</v>
      </c>
      <c r="AL1288" s="80"/>
      <c r="AM1288" s="186"/>
      <c r="AN1288" s="725"/>
      <c r="AO1288" s="15"/>
      <c r="AP1288" s="25"/>
      <c r="AQ1288" s="683"/>
      <c r="AT1288" s="1"/>
    </row>
    <row r="1289" spans="1:46" s="44" customFormat="1" ht="18" customHeight="1">
      <c r="A1289" s="1">
        <v>2</v>
      </c>
      <c r="B1289" s="337" t="str">
        <f t="shared" ref="B1289:B1290" si="944">B1288</f>
        <v>西多摩</v>
      </c>
      <c r="C1289" s="437" t="str">
        <f t="shared" ref="C1289:C1290" si="945">C1288</f>
        <v>瑞穂町</v>
      </c>
      <c r="D1289" s="297"/>
      <c r="E1289" s="573"/>
      <c r="F1289" s="361" t="s">
        <v>414</v>
      </c>
      <c r="G1289" s="690"/>
      <c r="H1289" s="109"/>
      <c r="I1289" s="82"/>
      <c r="J1289" s="82"/>
      <c r="K1289" s="82"/>
      <c r="L1289" s="82"/>
      <c r="M1289" s="82"/>
      <c r="N1289" s="82"/>
      <c r="O1289" s="82"/>
      <c r="P1289" s="82"/>
      <c r="Q1289" s="82"/>
      <c r="R1289" s="82"/>
      <c r="S1289" s="82"/>
      <c r="T1289" s="82"/>
      <c r="U1289" s="82" t="s">
        <v>629</v>
      </c>
      <c r="V1289" s="102"/>
      <c r="W1289" s="146">
        <f>SUM(X1289:AB1289)</f>
        <v>113</v>
      </c>
      <c r="X1289" s="145"/>
      <c r="Y1289" s="145">
        <v>113</v>
      </c>
      <c r="Z1289" s="69"/>
      <c r="AA1289" s="69"/>
      <c r="AB1289" s="207"/>
      <c r="AC1289" s="324">
        <f t="shared" si="943"/>
        <v>113</v>
      </c>
      <c r="AD1289" s="519"/>
      <c r="AE1289" s="519"/>
      <c r="AF1289" s="519">
        <v>53</v>
      </c>
      <c r="AG1289" s="519">
        <v>60</v>
      </c>
      <c r="AH1289" s="519"/>
      <c r="AI1289" s="519"/>
      <c r="AJ1289" s="601"/>
      <c r="AK1289" s="160">
        <v>0</v>
      </c>
      <c r="AL1289" s="79" t="s">
        <v>3</v>
      </c>
      <c r="AM1289" s="158" t="s">
        <v>3</v>
      </c>
      <c r="AN1289" s="718"/>
      <c r="AO1289" s="643"/>
      <c r="AP1289" s="663"/>
      <c r="AQ1289" s="683"/>
      <c r="AT1289" s="1"/>
    </row>
    <row r="1290" spans="1:46" s="44" customFormat="1" ht="18.600000000000001" customHeight="1" thickBot="1">
      <c r="A1290" s="1">
        <v>3</v>
      </c>
      <c r="B1290" s="337" t="str">
        <f t="shared" si="944"/>
        <v>西多摩</v>
      </c>
      <c r="C1290" s="437" t="str">
        <f t="shared" si="945"/>
        <v>瑞穂町</v>
      </c>
      <c r="D1290" s="305"/>
      <c r="E1290" s="632"/>
      <c r="F1290" s="337" t="s">
        <v>414</v>
      </c>
      <c r="G1290" s="689"/>
      <c r="H1290" s="121"/>
      <c r="I1290" s="71"/>
      <c r="J1290" s="71"/>
      <c r="K1290" s="71"/>
      <c r="L1290" s="71"/>
      <c r="M1290" s="71"/>
      <c r="N1290" s="71"/>
      <c r="O1290" s="71"/>
      <c r="P1290" s="71"/>
      <c r="Q1290" s="71"/>
      <c r="R1290" s="71"/>
      <c r="S1290" s="71"/>
      <c r="T1290" s="71"/>
      <c r="U1290" s="82" t="s">
        <v>629</v>
      </c>
      <c r="V1290" s="123"/>
      <c r="W1290" s="208"/>
      <c r="X1290" s="75"/>
      <c r="Y1290" s="75"/>
      <c r="Z1290" s="76"/>
      <c r="AA1290" s="76"/>
      <c r="AB1290" s="209"/>
      <c r="AC1290" s="325">
        <f t="shared" si="943"/>
        <v>113</v>
      </c>
      <c r="AD1290" s="520"/>
      <c r="AE1290" s="520" t="s">
        <v>3</v>
      </c>
      <c r="AF1290" s="520">
        <v>53</v>
      </c>
      <c r="AG1290" s="520">
        <v>60</v>
      </c>
      <c r="AH1290" s="520" t="s">
        <v>3</v>
      </c>
      <c r="AI1290" s="520" t="s">
        <v>3</v>
      </c>
      <c r="AJ1290" s="520" t="s">
        <v>3</v>
      </c>
      <c r="AK1290" s="161">
        <v>0</v>
      </c>
      <c r="AL1290" s="81"/>
      <c r="AM1290" s="187"/>
      <c r="AN1290" s="719"/>
      <c r="AO1290" s="643"/>
      <c r="AP1290" s="663"/>
      <c r="AQ1290" s="683"/>
      <c r="AT1290" s="1"/>
    </row>
    <row r="1291" spans="1:46" s="44" customFormat="1" ht="18" customHeight="1">
      <c r="A1291" s="1">
        <v>1</v>
      </c>
      <c r="B1291" s="309" t="s">
        <v>393</v>
      </c>
      <c r="C1291" s="310" t="s">
        <v>417</v>
      </c>
      <c r="D1291" s="567"/>
      <c r="E1291" s="567" t="s">
        <v>1033</v>
      </c>
      <c r="F1291" s="445" t="s">
        <v>416</v>
      </c>
      <c r="G1291" s="691">
        <v>11301659</v>
      </c>
      <c r="H1291" s="221"/>
      <c r="I1291" s="73"/>
      <c r="J1291" s="73"/>
      <c r="K1291" s="73"/>
      <c r="L1291" s="73"/>
      <c r="M1291" s="73"/>
      <c r="N1291" s="73"/>
      <c r="O1291" s="73"/>
      <c r="P1291" s="73"/>
      <c r="Q1291" s="73"/>
      <c r="R1291" s="73"/>
      <c r="S1291" s="73"/>
      <c r="T1291" s="73"/>
      <c r="U1291" s="73"/>
      <c r="V1291" s="222"/>
      <c r="W1291" s="193"/>
      <c r="X1291" s="74"/>
      <c r="Y1291" s="74"/>
      <c r="Z1291" s="74"/>
      <c r="AA1291" s="74"/>
      <c r="AB1291" s="194"/>
      <c r="AC1291" s="323">
        <f t="shared" si="943"/>
        <v>203</v>
      </c>
      <c r="AD1291" s="64"/>
      <c r="AE1291" s="64"/>
      <c r="AF1291" s="64"/>
      <c r="AG1291" s="64">
        <v>203</v>
      </c>
      <c r="AH1291" s="64"/>
      <c r="AI1291" s="80"/>
      <c r="AJ1291" s="80"/>
      <c r="AK1291" s="166">
        <v>0</v>
      </c>
      <c r="AL1291" s="80"/>
      <c r="AM1291" s="186"/>
      <c r="AN1291" s="725"/>
      <c r="AO1291" s="15"/>
      <c r="AP1291" s="25"/>
      <c r="AQ1291" s="683"/>
      <c r="AT1291" s="1"/>
    </row>
    <row r="1292" spans="1:46" s="44" customFormat="1" ht="18.600000000000001" customHeight="1">
      <c r="A1292" s="1">
        <v>2</v>
      </c>
      <c r="B1292" s="337" t="str">
        <f t="shared" ref="B1292:B1293" si="946">B1291</f>
        <v>西多摩</v>
      </c>
      <c r="C1292" s="437" t="str">
        <f t="shared" ref="C1292:C1293" si="947">C1291</f>
        <v>日の出町</v>
      </c>
      <c r="D1292" s="297"/>
      <c r="E1292" s="573" t="s">
        <v>1046</v>
      </c>
      <c r="F1292" s="361" t="s">
        <v>416</v>
      </c>
      <c r="G1292" s="690"/>
      <c r="H1292" s="109"/>
      <c r="I1292" s="82"/>
      <c r="J1292" s="82"/>
      <c r="K1292" s="82"/>
      <c r="L1292" s="82"/>
      <c r="M1292" s="82"/>
      <c r="N1292" s="82"/>
      <c r="O1292" s="82"/>
      <c r="P1292" s="82"/>
      <c r="Q1292" s="82"/>
      <c r="R1292" s="82"/>
      <c r="S1292" s="82"/>
      <c r="T1292" s="82"/>
      <c r="U1292" s="82"/>
      <c r="V1292" s="102"/>
      <c r="W1292" s="146">
        <f>SUM(X1292:AB1292)</f>
        <v>170</v>
      </c>
      <c r="X1292" s="145">
        <v>56</v>
      </c>
      <c r="Y1292" s="145">
        <v>54</v>
      </c>
      <c r="Z1292" s="69">
        <v>60</v>
      </c>
      <c r="AA1292" s="69"/>
      <c r="AB1292" s="207"/>
      <c r="AC1292" s="324">
        <f t="shared" si="943"/>
        <v>110</v>
      </c>
      <c r="AD1292" s="519"/>
      <c r="AE1292" s="519"/>
      <c r="AF1292" s="519">
        <v>40</v>
      </c>
      <c r="AG1292" s="519">
        <v>54</v>
      </c>
      <c r="AH1292" s="519">
        <v>16</v>
      </c>
      <c r="AI1292" s="519"/>
      <c r="AJ1292" s="601"/>
      <c r="AK1292" s="160">
        <v>0</v>
      </c>
      <c r="AL1292" s="79" t="s">
        <v>3</v>
      </c>
      <c r="AM1292" s="158" t="s">
        <v>3</v>
      </c>
      <c r="AN1292" s="718"/>
      <c r="AO1292" s="643"/>
      <c r="AP1292" s="663"/>
      <c r="AQ1292" s="683"/>
      <c r="AT1292" s="1"/>
    </row>
    <row r="1293" spans="1:46" s="44" customFormat="1" ht="18" customHeight="1" thickBot="1">
      <c r="A1293" s="1">
        <v>3</v>
      </c>
      <c r="B1293" s="337" t="str">
        <f t="shared" si="946"/>
        <v>西多摩</v>
      </c>
      <c r="C1293" s="437" t="str">
        <f t="shared" si="947"/>
        <v>日の出町</v>
      </c>
      <c r="D1293" s="305"/>
      <c r="E1293" s="632"/>
      <c r="F1293" s="337" t="s">
        <v>416</v>
      </c>
      <c r="G1293" s="689"/>
      <c r="H1293" s="121"/>
      <c r="I1293" s="71"/>
      <c r="J1293" s="71"/>
      <c r="K1293" s="71"/>
      <c r="L1293" s="71"/>
      <c r="M1293" s="71"/>
      <c r="N1293" s="71"/>
      <c r="O1293" s="71"/>
      <c r="P1293" s="71"/>
      <c r="Q1293" s="71"/>
      <c r="R1293" s="71"/>
      <c r="S1293" s="71"/>
      <c r="T1293" s="71"/>
      <c r="U1293" s="71"/>
      <c r="V1293" s="123"/>
      <c r="W1293" s="208"/>
      <c r="X1293" s="75"/>
      <c r="Y1293" s="75"/>
      <c r="Z1293" s="76"/>
      <c r="AA1293" s="76"/>
      <c r="AB1293" s="209"/>
      <c r="AC1293" s="325">
        <f t="shared" si="943"/>
        <v>110</v>
      </c>
      <c r="AD1293" s="520"/>
      <c r="AE1293" s="520" t="s">
        <v>3</v>
      </c>
      <c r="AF1293" s="520">
        <v>40</v>
      </c>
      <c r="AG1293" s="520">
        <v>70</v>
      </c>
      <c r="AH1293" s="520" t="s">
        <v>3</v>
      </c>
      <c r="AI1293" s="520" t="s">
        <v>3</v>
      </c>
      <c r="AJ1293" s="520" t="s">
        <v>3</v>
      </c>
      <c r="AK1293" s="161">
        <v>0</v>
      </c>
      <c r="AL1293" s="81"/>
      <c r="AM1293" s="187"/>
      <c r="AN1293" s="719"/>
      <c r="AO1293" s="643"/>
      <c r="AP1293" s="663"/>
      <c r="AQ1293" s="683"/>
      <c r="AT1293" s="1"/>
    </row>
    <row r="1294" spans="1:46" s="44" customFormat="1" ht="18.600000000000001" customHeight="1">
      <c r="A1294" s="1">
        <v>1</v>
      </c>
      <c r="B1294" s="309" t="s">
        <v>393</v>
      </c>
      <c r="C1294" s="310" t="s">
        <v>417</v>
      </c>
      <c r="D1294" s="567"/>
      <c r="E1294" s="567" t="s">
        <v>951</v>
      </c>
      <c r="F1294" s="445" t="s">
        <v>418</v>
      </c>
      <c r="G1294" s="691">
        <v>11301660</v>
      </c>
      <c r="H1294" s="221"/>
      <c r="I1294" s="73"/>
      <c r="J1294" s="73"/>
      <c r="K1294" s="73"/>
      <c r="L1294" s="73"/>
      <c r="M1294" s="73"/>
      <c r="N1294" s="73"/>
      <c r="O1294" s="73"/>
      <c r="P1294" s="73"/>
      <c r="Q1294" s="73"/>
      <c r="R1294" s="73"/>
      <c r="S1294" s="73"/>
      <c r="T1294" s="73"/>
      <c r="U1294" s="73"/>
      <c r="V1294" s="222"/>
      <c r="W1294" s="193"/>
      <c r="X1294" s="74"/>
      <c r="Y1294" s="74"/>
      <c r="Z1294" s="74"/>
      <c r="AA1294" s="74"/>
      <c r="AB1294" s="194"/>
      <c r="AC1294" s="323">
        <f t="shared" ref="AC1294:AC1353" si="948">SUM(AD1294:AJ1294)</f>
        <v>100</v>
      </c>
      <c r="AD1294" s="64"/>
      <c r="AE1294" s="64"/>
      <c r="AF1294" s="64">
        <v>50</v>
      </c>
      <c r="AG1294" s="64">
        <v>50</v>
      </c>
      <c r="AH1294" s="64"/>
      <c r="AI1294" s="80"/>
      <c r="AJ1294" s="80"/>
      <c r="AK1294" s="166">
        <f t="shared" ref="AK1294:AK1354" si="949">SUM(AL1294:AM1294)</f>
        <v>0</v>
      </c>
      <c r="AL1294" s="80"/>
      <c r="AM1294" s="186"/>
      <c r="AN1294" s="725"/>
      <c r="AO1294" s="15"/>
      <c r="AP1294" s="25"/>
      <c r="AQ1294" s="683"/>
      <c r="AT1294" s="1"/>
    </row>
    <row r="1295" spans="1:46" s="44" customFormat="1" ht="18" customHeight="1">
      <c r="A1295" s="1">
        <v>2</v>
      </c>
      <c r="B1295" s="337" t="str">
        <f t="shared" ref="B1295:B1296" si="950">B1294</f>
        <v>西多摩</v>
      </c>
      <c r="C1295" s="437" t="str">
        <f t="shared" ref="C1295:C1296" si="951">C1294</f>
        <v>日の出町</v>
      </c>
      <c r="D1295" s="297"/>
      <c r="E1295" s="573"/>
      <c r="F1295" s="361" t="s">
        <v>418</v>
      </c>
      <c r="G1295" s="690"/>
      <c r="H1295" s="109"/>
      <c r="I1295" s="82"/>
      <c r="J1295" s="82"/>
      <c r="K1295" s="82"/>
      <c r="L1295" s="82"/>
      <c r="M1295" s="82"/>
      <c r="N1295" s="82"/>
      <c r="O1295" s="82"/>
      <c r="P1295" s="82"/>
      <c r="Q1295" s="82"/>
      <c r="R1295" s="82"/>
      <c r="S1295" s="82"/>
      <c r="T1295" s="82"/>
      <c r="U1295" s="82" t="s">
        <v>629</v>
      </c>
      <c r="V1295" s="102"/>
      <c r="W1295" s="146">
        <f>SUM(X1295:AB1295)</f>
        <v>100</v>
      </c>
      <c r="X1295" s="145"/>
      <c r="Y1295" s="145">
        <v>100</v>
      </c>
      <c r="Z1295" s="69"/>
      <c r="AA1295" s="69"/>
      <c r="AB1295" s="207"/>
      <c r="AC1295" s="324">
        <f t="shared" si="948"/>
        <v>100</v>
      </c>
      <c r="AD1295" s="519"/>
      <c r="AE1295" s="519"/>
      <c r="AF1295" s="519">
        <v>50</v>
      </c>
      <c r="AG1295" s="519">
        <v>50</v>
      </c>
      <c r="AH1295" s="519"/>
      <c r="AI1295" s="519"/>
      <c r="AJ1295" s="601"/>
      <c r="AK1295" s="160">
        <f t="shared" si="949"/>
        <v>0</v>
      </c>
      <c r="AL1295" s="79" t="s">
        <v>3</v>
      </c>
      <c r="AM1295" s="158" t="s">
        <v>3</v>
      </c>
      <c r="AN1295" s="718"/>
      <c r="AO1295" s="643"/>
      <c r="AP1295" s="663"/>
      <c r="AQ1295" s="683"/>
      <c r="AT1295" s="1"/>
    </row>
    <row r="1296" spans="1:46" s="44" customFormat="1" ht="18.600000000000001" customHeight="1" thickBot="1">
      <c r="A1296" s="1">
        <v>3</v>
      </c>
      <c r="B1296" s="337" t="str">
        <f t="shared" si="950"/>
        <v>西多摩</v>
      </c>
      <c r="C1296" s="437" t="str">
        <f t="shared" si="951"/>
        <v>日の出町</v>
      </c>
      <c r="D1296" s="305"/>
      <c r="E1296" s="632"/>
      <c r="F1296" s="337" t="s">
        <v>418</v>
      </c>
      <c r="G1296" s="689"/>
      <c r="H1296" s="121"/>
      <c r="I1296" s="71"/>
      <c r="J1296" s="71"/>
      <c r="K1296" s="71"/>
      <c r="L1296" s="71"/>
      <c r="M1296" s="71"/>
      <c r="N1296" s="71"/>
      <c r="O1296" s="71"/>
      <c r="P1296" s="71"/>
      <c r="Q1296" s="71"/>
      <c r="R1296" s="71"/>
      <c r="S1296" s="71"/>
      <c r="T1296" s="71"/>
      <c r="U1296" s="82" t="s">
        <v>629</v>
      </c>
      <c r="V1296" s="123"/>
      <c r="W1296" s="208"/>
      <c r="X1296" s="75"/>
      <c r="Y1296" s="75"/>
      <c r="Z1296" s="76"/>
      <c r="AA1296" s="76"/>
      <c r="AB1296" s="209"/>
      <c r="AC1296" s="325">
        <f t="shared" si="948"/>
        <v>100</v>
      </c>
      <c r="AD1296" s="520"/>
      <c r="AE1296" s="520" t="s">
        <v>3</v>
      </c>
      <c r="AF1296" s="520">
        <v>50</v>
      </c>
      <c r="AG1296" s="520">
        <v>50</v>
      </c>
      <c r="AH1296" s="520" t="s">
        <v>3</v>
      </c>
      <c r="AI1296" s="520" t="s">
        <v>3</v>
      </c>
      <c r="AJ1296" s="520" t="s">
        <v>3</v>
      </c>
      <c r="AK1296" s="161">
        <f t="shared" si="949"/>
        <v>0</v>
      </c>
      <c r="AL1296" s="81"/>
      <c r="AM1296" s="187"/>
      <c r="AN1296" s="719"/>
      <c r="AO1296" s="643"/>
      <c r="AP1296" s="663"/>
      <c r="AQ1296" s="683"/>
      <c r="AT1296" s="1"/>
    </row>
    <row r="1297" spans="1:46" s="44" customFormat="1" ht="18" customHeight="1">
      <c r="A1297" s="1">
        <v>1</v>
      </c>
      <c r="B1297" s="309" t="s">
        <v>393</v>
      </c>
      <c r="C1297" s="310" t="s">
        <v>420</v>
      </c>
      <c r="D1297" s="567" t="s">
        <v>848</v>
      </c>
      <c r="E1297" s="567" t="s">
        <v>918</v>
      </c>
      <c r="F1297" s="445" t="s">
        <v>419</v>
      </c>
      <c r="G1297" s="691">
        <v>11301661</v>
      </c>
      <c r="H1297" s="221"/>
      <c r="I1297" s="73"/>
      <c r="J1297" s="73"/>
      <c r="K1297" s="73"/>
      <c r="L1297" s="73"/>
      <c r="M1297" s="73"/>
      <c r="N1297" s="73"/>
      <c r="O1297" s="73"/>
      <c r="P1297" s="73"/>
      <c r="Q1297" s="73"/>
      <c r="R1297" s="73"/>
      <c r="S1297" s="73"/>
      <c r="T1297" s="73"/>
      <c r="U1297" s="73"/>
      <c r="V1297" s="222"/>
      <c r="W1297" s="193"/>
      <c r="X1297" s="74"/>
      <c r="Y1297" s="74"/>
      <c r="Z1297" s="74"/>
      <c r="AA1297" s="74"/>
      <c r="AB1297" s="194"/>
      <c r="AC1297" s="323">
        <f t="shared" si="948"/>
        <v>43</v>
      </c>
      <c r="AD1297" s="64"/>
      <c r="AE1297" s="64"/>
      <c r="AF1297" s="64">
        <v>43</v>
      </c>
      <c r="AG1297" s="64"/>
      <c r="AH1297" s="64"/>
      <c r="AI1297" s="97"/>
      <c r="AJ1297" s="97"/>
      <c r="AK1297" s="166">
        <f t="shared" si="949"/>
        <v>0</v>
      </c>
      <c r="AL1297" s="97"/>
      <c r="AM1297" s="188"/>
      <c r="AN1297" s="725"/>
      <c r="AO1297" s="15"/>
      <c r="AP1297" s="25"/>
      <c r="AQ1297" s="683"/>
      <c r="AT1297" s="1"/>
    </row>
    <row r="1298" spans="1:46" s="44" customFormat="1" ht="18.600000000000001" customHeight="1">
      <c r="A1298" s="1">
        <v>2</v>
      </c>
      <c r="B1298" s="337" t="str">
        <f t="shared" ref="B1298:B1299" si="952">B1297</f>
        <v>西多摩</v>
      </c>
      <c r="C1298" s="437" t="str">
        <f t="shared" ref="C1298:C1299" si="953">C1297</f>
        <v>奥多摩町</v>
      </c>
      <c r="D1298" s="297"/>
      <c r="E1298" s="573"/>
      <c r="F1298" s="361" t="s">
        <v>419</v>
      </c>
      <c r="G1298" s="690"/>
      <c r="H1298" s="109"/>
      <c r="I1298" s="82"/>
      <c r="J1298" s="82"/>
      <c r="K1298" s="82"/>
      <c r="L1298" s="82" t="s">
        <v>629</v>
      </c>
      <c r="M1298" s="82" t="s">
        <v>629</v>
      </c>
      <c r="N1298" s="82"/>
      <c r="O1298" s="82"/>
      <c r="P1298" s="82"/>
      <c r="Q1298" s="82"/>
      <c r="R1298" s="82"/>
      <c r="S1298" s="82"/>
      <c r="T1298" s="82"/>
      <c r="U1298" s="82"/>
      <c r="V1298" s="102"/>
      <c r="W1298" s="146">
        <f>SUM(X1298:AB1298)</f>
        <v>41</v>
      </c>
      <c r="X1298" s="145">
        <v>41</v>
      </c>
      <c r="Y1298" s="145"/>
      <c r="Z1298" s="69"/>
      <c r="AA1298" s="69"/>
      <c r="AB1298" s="207"/>
      <c r="AC1298" s="324">
        <f t="shared" si="948"/>
        <v>43</v>
      </c>
      <c r="AD1298" s="519"/>
      <c r="AE1298" s="519"/>
      <c r="AF1298" s="519">
        <v>43</v>
      </c>
      <c r="AG1298" s="519"/>
      <c r="AH1298" s="519"/>
      <c r="AI1298" s="519"/>
      <c r="AJ1298" s="601"/>
      <c r="AK1298" s="160">
        <f t="shared" si="949"/>
        <v>0</v>
      </c>
      <c r="AL1298" s="79" t="s">
        <v>3</v>
      </c>
      <c r="AM1298" s="158" t="s">
        <v>3</v>
      </c>
      <c r="AN1298" s="718"/>
      <c r="AO1298" s="643"/>
      <c r="AP1298" s="663"/>
      <c r="AQ1298" s="683"/>
      <c r="AT1298" s="1"/>
    </row>
    <row r="1299" spans="1:46" s="44" customFormat="1" ht="18" customHeight="1" thickBot="1">
      <c r="A1299" s="1">
        <v>3</v>
      </c>
      <c r="B1299" s="337" t="str">
        <f t="shared" si="952"/>
        <v>西多摩</v>
      </c>
      <c r="C1299" s="437" t="str">
        <f t="shared" si="953"/>
        <v>奥多摩町</v>
      </c>
      <c r="D1299" s="305"/>
      <c r="E1299" s="632"/>
      <c r="F1299" s="337" t="s">
        <v>419</v>
      </c>
      <c r="G1299" s="689"/>
      <c r="H1299" s="121"/>
      <c r="I1299" s="71"/>
      <c r="J1299" s="71"/>
      <c r="K1299" s="71"/>
      <c r="L1299" s="32" t="s">
        <v>629</v>
      </c>
      <c r="M1299" s="32" t="s">
        <v>629</v>
      </c>
      <c r="N1299" s="71"/>
      <c r="O1299" s="71"/>
      <c r="P1299" s="71"/>
      <c r="Q1299" s="71"/>
      <c r="R1299" s="71"/>
      <c r="S1299" s="71"/>
      <c r="T1299" s="71"/>
      <c r="U1299" s="71"/>
      <c r="V1299" s="123"/>
      <c r="W1299" s="208"/>
      <c r="X1299" s="75"/>
      <c r="Y1299" s="75"/>
      <c r="Z1299" s="76"/>
      <c r="AA1299" s="76"/>
      <c r="AB1299" s="209"/>
      <c r="AC1299" s="325">
        <f t="shared" si="948"/>
        <v>41</v>
      </c>
      <c r="AD1299" s="520"/>
      <c r="AE1299" s="520" t="s">
        <v>3</v>
      </c>
      <c r="AF1299" s="520">
        <v>41</v>
      </c>
      <c r="AG1299" s="520" t="s">
        <v>3</v>
      </c>
      <c r="AH1299" s="520" t="s">
        <v>3</v>
      </c>
      <c r="AI1299" s="520" t="s">
        <v>3</v>
      </c>
      <c r="AJ1299" s="520" t="s">
        <v>3</v>
      </c>
      <c r="AK1299" s="161">
        <f t="shared" si="949"/>
        <v>0</v>
      </c>
      <c r="AL1299" s="81"/>
      <c r="AM1299" s="187"/>
      <c r="AN1299" s="719"/>
      <c r="AO1299" s="643"/>
      <c r="AP1299" s="663"/>
      <c r="AQ1299" s="683"/>
      <c r="AT1299" s="1"/>
    </row>
    <row r="1300" spans="1:46" s="44" customFormat="1" ht="18" customHeight="1">
      <c r="A1300" s="1">
        <v>1</v>
      </c>
      <c r="B1300" s="331" t="s">
        <v>393</v>
      </c>
      <c r="C1300" s="333"/>
      <c r="D1300" s="333"/>
      <c r="E1300" s="333"/>
      <c r="F1300" s="371"/>
      <c r="G1300" s="700"/>
      <c r="H1300" s="266"/>
      <c r="I1300" s="268"/>
      <c r="J1300" s="235"/>
      <c r="K1300" s="235"/>
      <c r="L1300" s="235"/>
      <c r="M1300" s="271"/>
      <c r="N1300" s="235"/>
      <c r="O1300" s="235"/>
      <c r="P1300" s="235"/>
      <c r="Q1300" s="235"/>
      <c r="R1300" s="268"/>
      <c r="S1300" s="268"/>
      <c r="T1300" s="235"/>
      <c r="U1300" s="270"/>
      <c r="V1300" s="285"/>
      <c r="W1300" s="354"/>
      <c r="X1300" s="355"/>
      <c r="Y1300" s="355"/>
      <c r="Z1300" s="360"/>
      <c r="AA1300" s="358"/>
      <c r="AB1300" s="359"/>
      <c r="AC1300" s="312">
        <f t="shared" si="948"/>
        <v>4012</v>
      </c>
      <c r="AD1300" s="277">
        <f t="shared" ref="AD1300:AI1300" si="954">SUMIF($A$1237:$A$1299,1,AD$1237:AD$1299)</f>
        <v>187</v>
      </c>
      <c r="AE1300" s="277">
        <f t="shared" si="954"/>
        <v>1321</v>
      </c>
      <c r="AF1300" s="277">
        <f t="shared" si="954"/>
        <v>327</v>
      </c>
      <c r="AG1300" s="277">
        <f t="shared" si="954"/>
        <v>2177</v>
      </c>
      <c r="AH1300" s="277">
        <f t="shared" si="954"/>
        <v>0</v>
      </c>
      <c r="AI1300" s="277">
        <f t="shared" si="954"/>
        <v>0</v>
      </c>
      <c r="AJ1300" s="278"/>
      <c r="AK1300" s="281">
        <f t="shared" si="949"/>
        <v>0</v>
      </c>
      <c r="AL1300" s="277"/>
      <c r="AM1300" s="405"/>
      <c r="AN1300" s="714"/>
      <c r="AO1300" s="643"/>
      <c r="AP1300" s="527"/>
      <c r="AQ1300" s="683"/>
      <c r="AT1300" s="1"/>
    </row>
    <row r="1301" spans="1:46" s="44" customFormat="1" ht="18" customHeight="1">
      <c r="A1301" s="1">
        <v>2</v>
      </c>
      <c r="B1301" s="346"/>
      <c r="C1301" s="439"/>
      <c r="D1301" s="300"/>
      <c r="E1301" s="300"/>
      <c r="F1301" s="370"/>
      <c r="G1301" s="701"/>
      <c r="H1301" s="267">
        <f t="shared" ref="H1301:V1301" si="955">COUNTA(H1237:H1299)/2</f>
        <v>4</v>
      </c>
      <c r="I1301" s="269">
        <f t="shared" si="955"/>
        <v>0</v>
      </c>
      <c r="J1301" s="270">
        <f t="shared" si="955"/>
        <v>1</v>
      </c>
      <c r="K1301" s="270">
        <f t="shared" si="955"/>
        <v>1</v>
      </c>
      <c r="L1301" s="270">
        <f t="shared" si="955"/>
        <v>7</v>
      </c>
      <c r="M1301" s="269">
        <f t="shared" si="955"/>
        <v>7</v>
      </c>
      <c r="N1301" s="270">
        <f t="shared" si="955"/>
        <v>6</v>
      </c>
      <c r="O1301" s="270">
        <f t="shared" si="955"/>
        <v>0</v>
      </c>
      <c r="P1301" s="270">
        <f t="shared" si="955"/>
        <v>1</v>
      </c>
      <c r="Q1301" s="270">
        <f t="shared" si="955"/>
        <v>1</v>
      </c>
      <c r="R1301" s="269">
        <f t="shared" si="955"/>
        <v>1</v>
      </c>
      <c r="S1301" s="269">
        <f t="shared" si="955"/>
        <v>4</v>
      </c>
      <c r="T1301" s="270">
        <f t="shared" si="955"/>
        <v>1</v>
      </c>
      <c r="U1301" s="270">
        <f t="shared" si="955"/>
        <v>7</v>
      </c>
      <c r="V1301" s="272">
        <f t="shared" si="955"/>
        <v>0</v>
      </c>
      <c r="W1301" s="353">
        <f>SUM(X1301:Y1302)</f>
        <v>3802</v>
      </c>
      <c r="X1301" s="343">
        <f>SUM(X1237:X1299)</f>
        <v>1318</v>
      </c>
      <c r="Y1301" s="343">
        <f>SUM(Y1237:Y1299)</f>
        <v>2484</v>
      </c>
      <c r="Z1301" s="344">
        <f>SUM(Z1237:Z1299)</f>
        <v>229</v>
      </c>
      <c r="AA1301" s="344">
        <f>SUM(AA1237:AA1299)</f>
        <v>0</v>
      </c>
      <c r="AB1301" s="345">
        <f>SUM(AB1237:AB1299)</f>
        <v>6</v>
      </c>
      <c r="AC1301" s="312">
        <f t="shared" si="948"/>
        <v>3814</v>
      </c>
      <c r="AD1301" s="279">
        <f t="shared" ref="AD1301:AI1301" si="956">SUMIF($A$1237:$A$1299,2,AD$1237:AD$1299)</f>
        <v>187</v>
      </c>
      <c r="AE1301" s="279">
        <f t="shared" si="956"/>
        <v>1179</v>
      </c>
      <c r="AF1301" s="279">
        <f t="shared" si="956"/>
        <v>475</v>
      </c>
      <c r="AG1301" s="279">
        <f t="shared" si="956"/>
        <v>1908</v>
      </c>
      <c r="AH1301" s="279">
        <f t="shared" si="956"/>
        <v>65</v>
      </c>
      <c r="AI1301" s="279">
        <f t="shared" si="956"/>
        <v>0</v>
      </c>
      <c r="AJ1301" s="280"/>
      <c r="AK1301" s="281">
        <f t="shared" si="949"/>
        <v>146</v>
      </c>
      <c r="AL1301" s="279">
        <f>SUMIF($A$1237:$A$1299,2,AL$1237:AL$1299)</f>
        <v>91</v>
      </c>
      <c r="AM1301" s="403">
        <f>SUMIF($A$1237:$A$1299,2,AM$1237:AM$1299)</f>
        <v>55</v>
      </c>
      <c r="AN1301" s="715"/>
      <c r="AO1301" s="650"/>
      <c r="AP1301" s="663"/>
      <c r="AQ1301" s="683"/>
      <c r="AT1301" s="1"/>
    </row>
    <row r="1302" spans="1:46" s="44" customFormat="1" ht="18.600000000000001" customHeight="1" thickBot="1">
      <c r="A1302" s="1">
        <v>3</v>
      </c>
      <c r="B1302" s="347" t="s">
        <v>851</v>
      </c>
      <c r="C1302" s="439"/>
      <c r="D1302" s="633"/>
      <c r="E1302" s="633"/>
      <c r="F1302" s="336"/>
      <c r="G1302" s="702"/>
      <c r="H1302" s="236"/>
      <c r="I1302" s="237"/>
      <c r="J1302" s="237"/>
      <c r="K1302" s="237"/>
      <c r="L1302" s="237"/>
      <c r="M1302" s="238"/>
      <c r="N1302" s="237"/>
      <c r="O1302" s="237"/>
      <c r="P1302" s="237"/>
      <c r="Q1302" s="237"/>
      <c r="R1302" s="237"/>
      <c r="S1302" s="237"/>
      <c r="T1302" s="237"/>
      <c r="U1302" s="237"/>
      <c r="V1302" s="239"/>
      <c r="W1302" s="349"/>
      <c r="X1302" s="350"/>
      <c r="Y1302" s="350"/>
      <c r="Z1302" s="356"/>
      <c r="AA1302" s="356"/>
      <c r="AB1302" s="357"/>
      <c r="AC1302" s="313">
        <f t="shared" si="948"/>
        <v>3729</v>
      </c>
      <c r="AD1302" s="282">
        <f t="shared" ref="AD1302:AJ1302" si="957">SUMIF($A$1237:$A$1299,3,AD$1237:AD$1299)</f>
        <v>194</v>
      </c>
      <c r="AE1302" s="282">
        <f t="shared" si="957"/>
        <v>1211</v>
      </c>
      <c r="AF1302" s="282">
        <f t="shared" si="957"/>
        <v>550</v>
      </c>
      <c r="AG1302" s="282">
        <f t="shared" si="957"/>
        <v>1664</v>
      </c>
      <c r="AH1302" s="282">
        <f t="shared" si="957"/>
        <v>0</v>
      </c>
      <c r="AI1302" s="282">
        <f t="shared" si="957"/>
        <v>0</v>
      </c>
      <c r="AJ1302" s="282">
        <f t="shared" si="957"/>
        <v>110</v>
      </c>
      <c r="AK1302" s="283">
        <f t="shared" si="949"/>
        <v>0</v>
      </c>
      <c r="AL1302" s="284"/>
      <c r="AM1302" s="404"/>
      <c r="AN1302" s="716"/>
      <c r="AO1302" s="644"/>
      <c r="AP1302" s="663"/>
      <c r="AQ1302" s="683"/>
      <c r="AT1302" s="1"/>
    </row>
    <row r="1303" spans="1:46" s="44" customFormat="1" ht="18" customHeight="1">
      <c r="A1303" s="1">
        <v>1</v>
      </c>
      <c r="B1303" s="309" t="s">
        <v>422</v>
      </c>
      <c r="C1303" s="310" t="s">
        <v>423</v>
      </c>
      <c r="D1303" s="567"/>
      <c r="E1303" s="567" t="s">
        <v>914</v>
      </c>
      <c r="F1303" s="445" t="s">
        <v>421</v>
      </c>
      <c r="G1303" s="691">
        <v>11301663</v>
      </c>
      <c r="H1303" s="221"/>
      <c r="I1303" s="73"/>
      <c r="J1303" s="73"/>
      <c r="K1303" s="73"/>
      <c r="L1303" s="73"/>
      <c r="M1303" s="73"/>
      <c r="N1303" s="73"/>
      <c r="O1303" s="73"/>
      <c r="P1303" s="73"/>
      <c r="Q1303" s="73"/>
      <c r="R1303" s="73"/>
      <c r="S1303" s="73"/>
      <c r="T1303" s="73"/>
      <c r="U1303" s="73"/>
      <c r="V1303" s="222"/>
      <c r="W1303" s="193"/>
      <c r="X1303" s="74"/>
      <c r="Y1303" s="74"/>
      <c r="Z1303" s="74"/>
      <c r="AA1303" s="74"/>
      <c r="AB1303" s="194"/>
      <c r="AC1303" s="323">
        <f t="shared" si="948"/>
        <v>20</v>
      </c>
      <c r="AD1303" s="64">
        <v>4</v>
      </c>
      <c r="AE1303" s="64">
        <v>16</v>
      </c>
      <c r="AF1303" s="64"/>
      <c r="AG1303" s="64"/>
      <c r="AH1303" s="64"/>
      <c r="AI1303" s="80"/>
      <c r="AJ1303" s="80"/>
      <c r="AK1303" s="166">
        <f t="shared" si="949"/>
        <v>0</v>
      </c>
      <c r="AL1303" s="80"/>
      <c r="AM1303" s="186"/>
      <c r="AN1303" s="725"/>
      <c r="AO1303" s="15"/>
      <c r="AP1303" s="25"/>
      <c r="AQ1303" s="683"/>
      <c r="AT1303" s="1"/>
    </row>
    <row r="1304" spans="1:46" s="44" customFormat="1" ht="18.600000000000001" customHeight="1">
      <c r="A1304" s="1">
        <v>2</v>
      </c>
      <c r="B1304" s="337" t="str">
        <f>B1303</f>
        <v>南多摩</v>
      </c>
      <c r="C1304" s="437" t="str">
        <f t="shared" ref="C1304:C1305" si="958">C1303</f>
        <v>八王子市</v>
      </c>
      <c r="D1304" s="297"/>
      <c r="E1304" s="573"/>
      <c r="F1304" s="361" t="s">
        <v>421</v>
      </c>
      <c r="G1304" s="690"/>
      <c r="H1304" s="109"/>
      <c r="I1304" s="82"/>
      <c r="J1304" s="82"/>
      <c r="K1304" s="82"/>
      <c r="L1304" s="82" t="s">
        <v>629</v>
      </c>
      <c r="M1304" s="82" t="s">
        <v>629</v>
      </c>
      <c r="N1304" s="82"/>
      <c r="O1304" s="82"/>
      <c r="P1304" s="82"/>
      <c r="Q1304" s="82"/>
      <c r="R1304" s="82"/>
      <c r="S1304" s="82"/>
      <c r="T1304" s="82"/>
      <c r="U1304" s="82"/>
      <c r="V1304" s="102"/>
      <c r="W1304" s="146">
        <f>SUM(X1304:AB1304)</f>
        <v>20</v>
      </c>
      <c r="X1304" s="145">
        <v>20</v>
      </c>
      <c r="Y1304" s="145"/>
      <c r="Z1304" s="69"/>
      <c r="AA1304" s="69"/>
      <c r="AB1304" s="207"/>
      <c r="AC1304" s="324">
        <f t="shared" si="948"/>
        <v>20</v>
      </c>
      <c r="AD1304" s="519">
        <v>4</v>
      </c>
      <c r="AE1304" s="519">
        <v>16</v>
      </c>
      <c r="AF1304" s="519"/>
      <c r="AG1304" s="519"/>
      <c r="AH1304" s="519"/>
      <c r="AI1304" s="519"/>
      <c r="AJ1304" s="601"/>
      <c r="AK1304" s="160">
        <f t="shared" si="949"/>
        <v>4</v>
      </c>
      <c r="AL1304" s="79">
        <v>4</v>
      </c>
      <c r="AM1304" s="158" t="s">
        <v>3</v>
      </c>
      <c r="AN1304" s="718"/>
      <c r="AO1304" s="643"/>
      <c r="AP1304" s="663"/>
      <c r="AQ1304" s="683"/>
      <c r="AT1304" s="1"/>
    </row>
    <row r="1305" spans="1:46" s="44" customFormat="1" ht="18" customHeight="1" thickBot="1">
      <c r="A1305" s="1">
        <v>3</v>
      </c>
      <c r="B1305" s="337" t="str">
        <f>B1304</f>
        <v>南多摩</v>
      </c>
      <c r="C1305" s="437" t="str">
        <f t="shared" si="958"/>
        <v>八王子市</v>
      </c>
      <c r="D1305" s="305"/>
      <c r="E1305" s="632"/>
      <c r="F1305" s="337" t="s">
        <v>421</v>
      </c>
      <c r="G1305" s="689"/>
      <c r="H1305" s="121"/>
      <c r="I1305" s="71"/>
      <c r="J1305" s="71"/>
      <c r="K1305" s="71"/>
      <c r="L1305" s="82" t="s">
        <v>629</v>
      </c>
      <c r="M1305" s="82" t="s">
        <v>629</v>
      </c>
      <c r="N1305" s="71"/>
      <c r="O1305" s="71"/>
      <c r="P1305" s="71"/>
      <c r="Q1305" s="71"/>
      <c r="R1305" s="71"/>
      <c r="S1305" s="71"/>
      <c r="T1305" s="71"/>
      <c r="U1305" s="71"/>
      <c r="V1305" s="123"/>
      <c r="W1305" s="208"/>
      <c r="X1305" s="75"/>
      <c r="Y1305" s="75"/>
      <c r="Z1305" s="76"/>
      <c r="AA1305" s="76"/>
      <c r="AB1305" s="209"/>
      <c r="AC1305" s="325">
        <f t="shared" si="948"/>
        <v>20</v>
      </c>
      <c r="AD1305" s="520">
        <v>4</v>
      </c>
      <c r="AE1305" s="520">
        <v>16</v>
      </c>
      <c r="AF1305" s="520"/>
      <c r="AG1305" s="520"/>
      <c r="AH1305" s="520"/>
      <c r="AI1305" s="520"/>
      <c r="AJ1305" s="520"/>
      <c r="AK1305" s="161">
        <f t="shared" si="949"/>
        <v>0</v>
      </c>
      <c r="AL1305" s="81"/>
      <c r="AM1305" s="187"/>
      <c r="AN1305" s="719"/>
      <c r="AO1305" s="643"/>
      <c r="AP1305" s="663"/>
      <c r="AQ1305" s="683"/>
      <c r="AT1305" s="1"/>
    </row>
    <row r="1306" spans="1:46" s="44" customFormat="1" ht="18.600000000000001" customHeight="1">
      <c r="A1306" s="1">
        <v>1</v>
      </c>
      <c r="B1306" s="309" t="s">
        <v>422</v>
      </c>
      <c r="C1306" s="310" t="s">
        <v>423</v>
      </c>
      <c r="D1306" s="567"/>
      <c r="E1306" s="567" t="s">
        <v>914</v>
      </c>
      <c r="F1306" s="445" t="s">
        <v>424</v>
      </c>
      <c r="G1306" s="691">
        <v>11301664</v>
      </c>
      <c r="H1306" s="221"/>
      <c r="I1306" s="73"/>
      <c r="J1306" s="73"/>
      <c r="K1306" s="73"/>
      <c r="L1306" s="73"/>
      <c r="M1306" s="73"/>
      <c r="N1306" s="73"/>
      <c r="O1306" s="73"/>
      <c r="P1306" s="73"/>
      <c r="Q1306" s="73"/>
      <c r="R1306" s="73"/>
      <c r="S1306" s="73"/>
      <c r="T1306" s="73"/>
      <c r="U1306" s="73"/>
      <c r="V1306" s="222"/>
      <c r="W1306" s="193"/>
      <c r="X1306" s="74"/>
      <c r="Y1306" s="74"/>
      <c r="Z1306" s="74"/>
      <c r="AA1306" s="74"/>
      <c r="AB1306" s="194"/>
      <c r="AC1306" s="323">
        <f t="shared" si="948"/>
        <v>42</v>
      </c>
      <c r="AD1306" s="64"/>
      <c r="AE1306" s="64"/>
      <c r="AF1306" s="64">
        <v>42</v>
      </c>
      <c r="AG1306" s="64"/>
      <c r="AH1306" s="64"/>
      <c r="AI1306" s="80"/>
      <c r="AJ1306" s="80"/>
      <c r="AK1306" s="166">
        <f t="shared" si="949"/>
        <v>0</v>
      </c>
      <c r="AL1306" s="80"/>
      <c r="AM1306" s="186"/>
      <c r="AN1306" s="725"/>
      <c r="AO1306" s="15"/>
      <c r="AP1306" s="25"/>
      <c r="AQ1306" s="683"/>
      <c r="AT1306" s="1"/>
    </row>
    <row r="1307" spans="1:46" s="44" customFormat="1" ht="18" customHeight="1">
      <c r="A1307" s="1">
        <v>2</v>
      </c>
      <c r="B1307" s="337" t="str">
        <f t="shared" ref="B1307:B1308" si="959">B1306</f>
        <v>南多摩</v>
      </c>
      <c r="C1307" s="437" t="str">
        <f t="shared" ref="C1307:C1308" si="960">C1306</f>
        <v>八王子市</v>
      </c>
      <c r="D1307" s="297"/>
      <c r="E1307" s="573"/>
      <c r="F1307" s="361" t="s">
        <v>424</v>
      </c>
      <c r="G1307" s="690"/>
      <c r="H1307" s="109"/>
      <c r="I1307" s="82"/>
      <c r="J1307" s="82"/>
      <c r="K1307" s="82"/>
      <c r="L1307" s="82"/>
      <c r="M1307" s="82"/>
      <c r="N1307" s="82"/>
      <c r="O1307" s="82"/>
      <c r="P1307" s="82"/>
      <c r="Q1307" s="82"/>
      <c r="R1307" s="82"/>
      <c r="S1307" s="82"/>
      <c r="T1307" s="82"/>
      <c r="U1307" s="82"/>
      <c r="V1307" s="102"/>
      <c r="W1307" s="146">
        <f>SUM(X1307:AB1307)</f>
        <v>42</v>
      </c>
      <c r="X1307" s="145">
        <v>42</v>
      </c>
      <c r="Y1307" s="145"/>
      <c r="Z1307" s="69"/>
      <c r="AA1307" s="69"/>
      <c r="AB1307" s="207"/>
      <c r="AC1307" s="324">
        <f t="shared" si="948"/>
        <v>42</v>
      </c>
      <c r="AD1307" s="519"/>
      <c r="AE1307" s="519"/>
      <c r="AF1307" s="519">
        <v>42</v>
      </c>
      <c r="AG1307" s="519"/>
      <c r="AH1307" s="519"/>
      <c r="AI1307" s="519"/>
      <c r="AJ1307" s="601"/>
      <c r="AK1307" s="160">
        <f t="shared" si="949"/>
        <v>0</v>
      </c>
      <c r="AL1307" s="79"/>
      <c r="AM1307" s="158" t="s">
        <v>3</v>
      </c>
      <c r="AN1307" s="718"/>
      <c r="AO1307" s="643"/>
      <c r="AP1307" s="663"/>
      <c r="AQ1307" s="683"/>
      <c r="AT1307" s="1"/>
    </row>
    <row r="1308" spans="1:46" s="44" customFormat="1" ht="18.600000000000001" customHeight="1" thickBot="1">
      <c r="A1308" s="1">
        <v>3</v>
      </c>
      <c r="B1308" s="337" t="str">
        <f t="shared" si="959"/>
        <v>南多摩</v>
      </c>
      <c r="C1308" s="437" t="str">
        <f t="shared" si="960"/>
        <v>八王子市</v>
      </c>
      <c r="D1308" s="305"/>
      <c r="E1308" s="632"/>
      <c r="F1308" s="337" t="s">
        <v>424</v>
      </c>
      <c r="G1308" s="689"/>
      <c r="H1308" s="121"/>
      <c r="I1308" s="71"/>
      <c r="J1308" s="71"/>
      <c r="K1308" s="71"/>
      <c r="L1308" s="71"/>
      <c r="M1308" s="71"/>
      <c r="N1308" s="71"/>
      <c r="O1308" s="71"/>
      <c r="P1308" s="71"/>
      <c r="Q1308" s="71"/>
      <c r="R1308" s="71"/>
      <c r="S1308" s="71"/>
      <c r="T1308" s="71"/>
      <c r="U1308" s="71"/>
      <c r="V1308" s="123"/>
      <c r="W1308" s="208"/>
      <c r="X1308" s="75"/>
      <c r="Y1308" s="75"/>
      <c r="Z1308" s="76"/>
      <c r="AA1308" s="76"/>
      <c r="AB1308" s="209"/>
      <c r="AC1308" s="325">
        <f t="shared" si="948"/>
        <v>42</v>
      </c>
      <c r="AD1308" s="520"/>
      <c r="AE1308" s="520" t="s">
        <v>3</v>
      </c>
      <c r="AF1308" s="520">
        <v>42</v>
      </c>
      <c r="AG1308" s="520" t="s">
        <v>3</v>
      </c>
      <c r="AH1308" s="520" t="s">
        <v>3</v>
      </c>
      <c r="AI1308" s="520" t="s">
        <v>3</v>
      </c>
      <c r="AJ1308" s="520" t="s">
        <v>3</v>
      </c>
      <c r="AK1308" s="161">
        <f t="shared" si="949"/>
        <v>0</v>
      </c>
      <c r="AL1308" s="81"/>
      <c r="AM1308" s="187"/>
      <c r="AN1308" s="719"/>
      <c r="AO1308" s="643"/>
      <c r="AP1308" s="663"/>
      <c r="AQ1308" s="683"/>
      <c r="AT1308" s="1"/>
    </row>
    <row r="1309" spans="1:46" s="44" customFormat="1" ht="18" customHeight="1">
      <c r="A1309" s="1">
        <v>1</v>
      </c>
      <c r="B1309" s="309" t="s">
        <v>422</v>
      </c>
      <c r="C1309" s="310" t="s">
        <v>423</v>
      </c>
      <c r="D1309" s="567"/>
      <c r="E1309" s="567" t="s">
        <v>914</v>
      </c>
      <c r="F1309" s="445" t="s">
        <v>617</v>
      </c>
      <c r="G1309" s="691" t="s">
        <v>1125</v>
      </c>
      <c r="H1309" s="221"/>
      <c r="I1309" s="73"/>
      <c r="J1309" s="73"/>
      <c r="K1309" s="73"/>
      <c r="L1309" s="73"/>
      <c r="M1309" s="73"/>
      <c r="N1309" s="73"/>
      <c r="O1309" s="73"/>
      <c r="P1309" s="73"/>
      <c r="Q1309" s="73"/>
      <c r="R1309" s="73"/>
      <c r="S1309" s="73"/>
      <c r="T1309" s="73"/>
      <c r="U1309" s="73"/>
      <c r="V1309" s="222"/>
      <c r="W1309" s="193"/>
      <c r="X1309" s="74"/>
      <c r="Y1309" s="74"/>
      <c r="Z1309" s="74"/>
      <c r="AA1309" s="74"/>
      <c r="AB1309" s="194"/>
      <c r="AC1309" s="323">
        <f t="shared" si="948"/>
        <v>110</v>
      </c>
      <c r="AD1309" s="606"/>
      <c r="AE1309" s="606">
        <v>98</v>
      </c>
      <c r="AF1309" s="606"/>
      <c r="AG1309" s="606"/>
      <c r="AH1309" s="606">
        <v>12</v>
      </c>
      <c r="AI1309" s="607"/>
      <c r="AJ1309" s="607"/>
      <c r="AK1309" s="166">
        <f t="shared" si="949"/>
        <v>0</v>
      </c>
      <c r="AL1309" s="80"/>
      <c r="AM1309" s="186"/>
      <c r="AN1309" s="725" t="s">
        <v>1110</v>
      </c>
      <c r="AO1309" s="15"/>
      <c r="AP1309" s="25"/>
      <c r="AQ1309" s="683">
        <v>1</v>
      </c>
      <c r="AT1309" s="1"/>
    </row>
    <row r="1310" spans="1:46" s="44" customFormat="1" ht="18.600000000000001" customHeight="1">
      <c r="A1310" s="1">
        <v>2</v>
      </c>
      <c r="B1310" s="337" t="str">
        <f t="shared" ref="B1310:B1311" si="961">B1309</f>
        <v>南多摩</v>
      </c>
      <c r="C1310" s="437" t="str">
        <f t="shared" ref="C1310:C1311" si="962">C1309</f>
        <v>八王子市</v>
      </c>
      <c r="D1310" s="297"/>
      <c r="E1310" s="573"/>
      <c r="F1310" s="361" t="s">
        <v>617</v>
      </c>
      <c r="G1310" s="690"/>
      <c r="H1310" s="109"/>
      <c r="I1310" s="82"/>
      <c r="J1310" s="82"/>
      <c r="K1310" s="82"/>
      <c r="L1310" s="82" t="s">
        <v>629</v>
      </c>
      <c r="M1310" s="82" t="s">
        <v>629</v>
      </c>
      <c r="N1310" s="82" t="s">
        <v>630</v>
      </c>
      <c r="O1310" s="82"/>
      <c r="P1310" s="82"/>
      <c r="Q1310" s="82"/>
      <c r="R1310" s="82"/>
      <c r="S1310" s="82" t="s">
        <v>652</v>
      </c>
      <c r="T1310" s="82"/>
      <c r="U1310" s="82"/>
      <c r="V1310" s="102"/>
      <c r="W1310" s="146">
        <f>SUM(X1310:AB1310)</f>
        <v>110</v>
      </c>
      <c r="X1310" s="145">
        <v>98</v>
      </c>
      <c r="Y1310" s="145">
        <v>12</v>
      </c>
      <c r="Z1310" s="69"/>
      <c r="AA1310" s="69"/>
      <c r="AB1310" s="207"/>
      <c r="AC1310" s="324">
        <f t="shared" si="948"/>
        <v>110</v>
      </c>
      <c r="AD1310" s="519"/>
      <c r="AE1310" s="519">
        <v>98</v>
      </c>
      <c r="AF1310" s="519"/>
      <c r="AG1310" s="519"/>
      <c r="AH1310" s="519">
        <v>12</v>
      </c>
      <c r="AI1310" s="519"/>
      <c r="AJ1310" s="601"/>
      <c r="AK1310" s="160">
        <f t="shared" si="949"/>
        <v>0</v>
      </c>
      <c r="AL1310" s="79" t="s">
        <v>3</v>
      </c>
      <c r="AM1310" s="158" t="s">
        <v>3</v>
      </c>
      <c r="AN1310" s="718"/>
      <c r="AO1310" s="643"/>
      <c r="AP1310" s="663"/>
      <c r="AQ1310" s="683"/>
      <c r="AT1310" s="1"/>
    </row>
    <row r="1311" spans="1:46" s="44" customFormat="1" ht="18" customHeight="1" thickBot="1">
      <c r="A1311" s="1">
        <v>3</v>
      </c>
      <c r="B1311" s="337" t="str">
        <f t="shared" si="961"/>
        <v>南多摩</v>
      </c>
      <c r="C1311" s="437" t="str">
        <f t="shared" si="962"/>
        <v>八王子市</v>
      </c>
      <c r="D1311" s="305"/>
      <c r="E1311" s="632"/>
      <c r="F1311" s="337" t="s">
        <v>617</v>
      </c>
      <c r="G1311" s="689"/>
      <c r="H1311" s="121"/>
      <c r="I1311" s="71"/>
      <c r="J1311" s="71"/>
      <c r="K1311" s="71"/>
      <c r="L1311" s="82" t="s">
        <v>629</v>
      </c>
      <c r="M1311" s="82" t="s">
        <v>629</v>
      </c>
      <c r="N1311" s="82" t="s">
        <v>630</v>
      </c>
      <c r="O1311" s="82"/>
      <c r="P1311" s="82"/>
      <c r="Q1311" s="82"/>
      <c r="R1311" s="82"/>
      <c r="S1311" s="82" t="s">
        <v>652</v>
      </c>
      <c r="T1311" s="71"/>
      <c r="U1311" s="71"/>
      <c r="V1311" s="123"/>
      <c r="W1311" s="208"/>
      <c r="X1311" s="75"/>
      <c r="Y1311" s="75"/>
      <c r="Z1311" s="76"/>
      <c r="AA1311" s="76"/>
      <c r="AB1311" s="209"/>
      <c r="AC1311" s="325">
        <f t="shared" si="948"/>
        <v>110</v>
      </c>
      <c r="AD1311" s="520"/>
      <c r="AE1311" s="520">
        <v>98</v>
      </c>
      <c r="AF1311" s="520" t="s">
        <v>3</v>
      </c>
      <c r="AG1311" s="520" t="s">
        <v>3</v>
      </c>
      <c r="AH1311" s="520">
        <v>12</v>
      </c>
      <c r="AI1311" s="520" t="s">
        <v>3</v>
      </c>
      <c r="AJ1311" s="520" t="s">
        <v>3</v>
      </c>
      <c r="AK1311" s="161">
        <f t="shared" si="949"/>
        <v>0</v>
      </c>
      <c r="AL1311" s="81"/>
      <c r="AM1311" s="187"/>
      <c r="AN1311" s="719"/>
      <c r="AO1311" s="643"/>
      <c r="AP1311" s="663"/>
      <c r="AQ1311" s="683"/>
      <c r="AT1311" s="1"/>
    </row>
    <row r="1312" spans="1:46" s="44" customFormat="1" ht="18.600000000000001" customHeight="1">
      <c r="A1312" s="1">
        <v>1</v>
      </c>
      <c r="B1312" s="309" t="s">
        <v>422</v>
      </c>
      <c r="C1312" s="310" t="s">
        <v>423</v>
      </c>
      <c r="D1312" s="567"/>
      <c r="E1312" s="567" t="s">
        <v>917</v>
      </c>
      <c r="F1312" s="445" t="s">
        <v>425</v>
      </c>
      <c r="G1312" s="691">
        <v>11301666</v>
      </c>
      <c r="H1312" s="221"/>
      <c r="I1312" s="73"/>
      <c r="J1312" s="73"/>
      <c r="K1312" s="73"/>
      <c r="L1312" s="73"/>
      <c r="M1312" s="73"/>
      <c r="N1312" s="73"/>
      <c r="O1312" s="73"/>
      <c r="P1312" s="73"/>
      <c r="Q1312" s="73"/>
      <c r="R1312" s="73"/>
      <c r="S1312" s="73"/>
      <c r="T1312" s="73"/>
      <c r="U1312" s="73"/>
      <c r="V1312" s="222"/>
      <c r="W1312" s="193"/>
      <c r="X1312" s="74"/>
      <c r="Y1312" s="74"/>
      <c r="Z1312" s="74"/>
      <c r="AA1312" s="74"/>
      <c r="AB1312" s="194"/>
      <c r="AC1312" s="323">
        <f t="shared" si="948"/>
        <v>157</v>
      </c>
      <c r="AD1312" s="64"/>
      <c r="AE1312" s="64">
        <v>86</v>
      </c>
      <c r="AF1312" s="64"/>
      <c r="AG1312" s="64">
        <v>71</v>
      </c>
      <c r="AH1312" s="64"/>
      <c r="AI1312" s="80"/>
      <c r="AJ1312" s="80"/>
      <c r="AK1312" s="166">
        <f t="shared" si="949"/>
        <v>0</v>
      </c>
      <c r="AL1312" s="80"/>
      <c r="AM1312" s="186"/>
      <c r="AN1312" s="725"/>
      <c r="AO1312" s="15"/>
      <c r="AP1312" s="25"/>
      <c r="AQ1312" s="683"/>
      <c r="AT1312" s="1"/>
    </row>
    <row r="1313" spans="1:46" s="44" customFormat="1" ht="18" customHeight="1">
      <c r="A1313" s="1">
        <v>2</v>
      </c>
      <c r="B1313" s="337" t="str">
        <f t="shared" ref="B1313:B1314" si="963">B1312</f>
        <v>南多摩</v>
      </c>
      <c r="C1313" s="437" t="str">
        <f t="shared" ref="C1313:C1314" si="964">C1312</f>
        <v>八王子市</v>
      </c>
      <c r="D1313" s="297"/>
      <c r="E1313" s="573"/>
      <c r="F1313" s="361" t="s">
        <v>425</v>
      </c>
      <c r="G1313" s="690"/>
      <c r="H1313" s="109"/>
      <c r="I1313" s="82"/>
      <c r="J1313" s="82"/>
      <c r="K1313" s="82"/>
      <c r="L1313" s="82" t="s">
        <v>629</v>
      </c>
      <c r="M1313" s="82" t="s">
        <v>629</v>
      </c>
      <c r="N1313" s="82" t="s">
        <v>916</v>
      </c>
      <c r="O1313" s="82"/>
      <c r="P1313" s="82"/>
      <c r="Q1313" s="82"/>
      <c r="R1313" s="82"/>
      <c r="S1313" s="82"/>
      <c r="T1313" s="82"/>
      <c r="U1313" s="82"/>
      <c r="V1313" s="102"/>
      <c r="W1313" s="146">
        <f>SUM(X1313:AB1313)</f>
        <v>157</v>
      </c>
      <c r="X1313" s="145">
        <v>86</v>
      </c>
      <c r="Y1313" s="145">
        <v>71</v>
      </c>
      <c r="Z1313" s="69"/>
      <c r="AA1313" s="69"/>
      <c r="AB1313" s="207"/>
      <c r="AC1313" s="324">
        <f t="shared" si="948"/>
        <v>157</v>
      </c>
      <c r="AD1313" s="519"/>
      <c r="AE1313" s="519">
        <v>42</v>
      </c>
      <c r="AF1313" s="519">
        <v>44</v>
      </c>
      <c r="AG1313" s="519">
        <v>71</v>
      </c>
      <c r="AH1313" s="519"/>
      <c r="AI1313" s="519"/>
      <c r="AJ1313" s="601"/>
      <c r="AK1313" s="160">
        <f t="shared" si="949"/>
        <v>0</v>
      </c>
      <c r="AL1313" s="79" t="s">
        <v>3</v>
      </c>
      <c r="AM1313" s="158" t="s">
        <v>3</v>
      </c>
      <c r="AN1313" s="718"/>
      <c r="AO1313" s="643"/>
      <c r="AP1313" s="663"/>
      <c r="AQ1313" s="683"/>
      <c r="AT1313" s="1"/>
    </row>
    <row r="1314" spans="1:46" s="44" customFormat="1" ht="18.600000000000001" customHeight="1" thickBot="1">
      <c r="A1314" s="1">
        <v>3</v>
      </c>
      <c r="B1314" s="337" t="str">
        <f t="shared" si="963"/>
        <v>南多摩</v>
      </c>
      <c r="C1314" s="437" t="str">
        <f t="shared" si="964"/>
        <v>八王子市</v>
      </c>
      <c r="D1314" s="305"/>
      <c r="E1314" s="632"/>
      <c r="F1314" s="337" t="s">
        <v>425</v>
      </c>
      <c r="G1314" s="689"/>
      <c r="H1314" s="121"/>
      <c r="I1314" s="71"/>
      <c r="J1314" s="71"/>
      <c r="K1314" s="71"/>
      <c r="L1314" s="82" t="s">
        <v>629</v>
      </c>
      <c r="M1314" s="82" t="s">
        <v>629</v>
      </c>
      <c r="N1314" s="82" t="s">
        <v>916</v>
      </c>
      <c r="O1314" s="71"/>
      <c r="P1314" s="71"/>
      <c r="Q1314" s="71"/>
      <c r="R1314" s="71"/>
      <c r="S1314" s="71"/>
      <c r="T1314" s="71"/>
      <c r="U1314" s="71"/>
      <c r="V1314" s="123"/>
      <c r="W1314" s="208"/>
      <c r="X1314" s="75"/>
      <c r="Y1314" s="75"/>
      <c r="Z1314" s="76"/>
      <c r="AA1314" s="76"/>
      <c r="AB1314" s="209"/>
      <c r="AC1314" s="325">
        <f t="shared" si="948"/>
        <v>157</v>
      </c>
      <c r="AD1314" s="520"/>
      <c r="AE1314" s="520">
        <v>42</v>
      </c>
      <c r="AF1314" s="520">
        <v>44</v>
      </c>
      <c r="AG1314" s="520">
        <v>71</v>
      </c>
      <c r="AH1314" s="520" t="s">
        <v>3</v>
      </c>
      <c r="AI1314" s="520" t="s">
        <v>3</v>
      </c>
      <c r="AJ1314" s="520" t="s">
        <v>3</v>
      </c>
      <c r="AK1314" s="161">
        <f t="shared" si="949"/>
        <v>0</v>
      </c>
      <c r="AL1314" s="81"/>
      <c r="AM1314" s="187"/>
      <c r="AN1314" s="719"/>
      <c r="AO1314" s="643"/>
      <c r="AP1314" s="663"/>
      <c r="AQ1314" s="683"/>
      <c r="AT1314" s="1"/>
    </row>
    <row r="1315" spans="1:46" s="44" customFormat="1" ht="18" customHeight="1">
      <c r="A1315" s="1">
        <v>1</v>
      </c>
      <c r="B1315" s="309" t="s">
        <v>422</v>
      </c>
      <c r="C1315" s="310" t="s">
        <v>423</v>
      </c>
      <c r="D1315" s="567"/>
      <c r="E1315" s="567" t="s">
        <v>788</v>
      </c>
      <c r="F1315" s="445" t="s">
        <v>426</v>
      </c>
      <c r="G1315" s="691">
        <v>11301667</v>
      </c>
      <c r="H1315" s="221"/>
      <c r="I1315" s="73"/>
      <c r="J1315" s="73"/>
      <c r="K1315" s="73"/>
      <c r="L1315" s="73"/>
      <c r="M1315" s="73"/>
      <c r="N1315" s="73"/>
      <c r="O1315" s="73"/>
      <c r="P1315" s="73"/>
      <c r="Q1315" s="73"/>
      <c r="R1315" s="73"/>
      <c r="S1315" s="73"/>
      <c r="T1315" s="73"/>
      <c r="U1315" s="73"/>
      <c r="V1315" s="222"/>
      <c r="W1315" s="193"/>
      <c r="X1315" s="74"/>
      <c r="Y1315" s="74"/>
      <c r="Z1315" s="74"/>
      <c r="AA1315" s="74"/>
      <c r="AB1315" s="194"/>
      <c r="AC1315" s="323">
        <f t="shared" si="948"/>
        <v>45</v>
      </c>
      <c r="AD1315" s="64"/>
      <c r="AE1315" s="64">
        <v>45</v>
      </c>
      <c r="AF1315" s="64"/>
      <c r="AG1315" s="64"/>
      <c r="AH1315" s="64"/>
      <c r="AI1315" s="80"/>
      <c r="AJ1315" s="80"/>
      <c r="AK1315" s="166">
        <f t="shared" si="949"/>
        <v>0</v>
      </c>
      <c r="AL1315" s="80"/>
      <c r="AM1315" s="186"/>
      <c r="AN1315" s="725"/>
      <c r="AO1315" s="15"/>
      <c r="AP1315" s="25"/>
      <c r="AQ1315" s="683"/>
      <c r="AT1315" s="1"/>
    </row>
    <row r="1316" spans="1:46" s="44" customFormat="1" ht="18.600000000000001" customHeight="1">
      <c r="A1316" s="1">
        <v>2</v>
      </c>
      <c r="B1316" s="337" t="str">
        <f t="shared" ref="B1316:B1317" si="965">B1315</f>
        <v>南多摩</v>
      </c>
      <c r="C1316" s="437" t="str">
        <f t="shared" ref="C1316:C1317" si="966">C1315</f>
        <v>八王子市</v>
      </c>
      <c r="D1316" s="297"/>
      <c r="E1316" s="573"/>
      <c r="F1316" s="361" t="s">
        <v>426</v>
      </c>
      <c r="G1316" s="690"/>
      <c r="H1316" s="109"/>
      <c r="I1316" s="82"/>
      <c r="J1316" s="82"/>
      <c r="K1316" s="82"/>
      <c r="L1316" s="82" t="s">
        <v>629</v>
      </c>
      <c r="M1316" s="82" t="s">
        <v>629</v>
      </c>
      <c r="N1316" s="82" t="s">
        <v>630</v>
      </c>
      <c r="O1316" s="82"/>
      <c r="P1316" s="82"/>
      <c r="Q1316" s="82"/>
      <c r="R1316" s="82"/>
      <c r="S1316" s="82" t="s">
        <v>652</v>
      </c>
      <c r="T1316" s="82"/>
      <c r="U1316" s="82"/>
      <c r="V1316" s="102"/>
      <c r="W1316" s="146">
        <f>SUM(X1316:AB1316)</f>
        <v>45</v>
      </c>
      <c r="X1316" s="145">
        <v>45</v>
      </c>
      <c r="Y1316" s="145"/>
      <c r="Z1316" s="69"/>
      <c r="AA1316" s="69"/>
      <c r="AB1316" s="207"/>
      <c r="AC1316" s="324">
        <f t="shared" si="948"/>
        <v>45</v>
      </c>
      <c r="AD1316" s="519"/>
      <c r="AE1316" s="519">
        <v>45</v>
      </c>
      <c r="AF1316" s="519"/>
      <c r="AG1316" s="519"/>
      <c r="AH1316" s="519"/>
      <c r="AI1316" s="519"/>
      <c r="AJ1316" s="601"/>
      <c r="AK1316" s="160">
        <f t="shared" si="949"/>
        <v>0</v>
      </c>
      <c r="AL1316" s="79" t="s">
        <v>3</v>
      </c>
      <c r="AM1316" s="158" t="s">
        <v>3</v>
      </c>
      <c r="AN1316" s="718"/>
      <c r="AO1316" s="643"/>
      <c r="AP1316" s="663"/>
      <c r="AQ1316" s="683"/>
      <c r="AT1316" s="1"/>
    </row>
    <row r="1317" spans="1:46" s="44" customFormat="1" ht="18" customHeight="1" thickBot="1">
      <c r="A1317" s="1">
        <v>3</v>
      </c>
      <c r="B1317" s="337" t="str">
        <f t="shared" si="965"/>
        <v>南多摩</v>
      </c>
      <c r="C1317" s="437" t="str">
        <f t="shared" si="966"/>
        <v>八王子市</v>
      </c>
      <c r="D1317" s="305"/>
      <c r="E1317" s="632"/>
      <c r="F1317" s="337" t="s">
        <v>426</v>
      </c>
      <c r="G1317" s="689"/>
      <c r="H1317" s="121"/>
      <c r="I1317" s="71"/>
      <c r="J1317" s="71"/>
      <c r="K1317" s="71"/>
      <c r="L1317" s="82" t="s">
        <v>629</v>
      </c>
      <c r="M1317" s="82" t="s">
        <v>629</v>
      </c>
      <c r="N1317" s="82" t="s">
        <v>630</v>
      </c>
      <c r="O1317" s="82"/>
      <c r="P1317" s="82"/>
      <c r="Q1317" s="82"/>
      <c r="R1317" s="82"/>
      <c r="S1317" s="82" t="s">
        <v>652</v>
      </c>
      <c r="T1317" s="71"/>
      <c r="U1317" s="71"/>
      <c r="V1317" s="123"/>
      <c r="W1317" s="208"/>
      <c r="X1317" s="75"/>
      <c r="Y1317" s="75"/>
      <c r="Z1317" s="76"/>
      <c r="AA1317" s="76"/>
      <c r="AB1317" s="209"/>
      <c r="AC1317" s="325">
        <f t="shared" si="948"/>
        <v>45</v>
      </c>
      <c r="AD1317" s="520"/>
      <c r="AE1317" s="520">
        <v>45</v>
      </c>
      <c r="AF1317" s="520" t="s">
        <v>3</v>
      </c>
      <c r="AG1317" s="520" t="s">
        <v>3</v>
      </c>
      <c r="AH1317" s="520" t="s">
        <v>3</v>
      </c>
      <c r="AI1317" s="520" t="s">
        <v>3</v>
      </c>
      <c r="AJ1317" s="520" t="s">
        <v>3</v>
      </c>
      <c r="AK1317" s="161">
        <f t="shared" si="949"/>
        <v>0</v>
      </c>
      <c r="AL1317" s="81"/>
      <c r="AM1317" s="187"/>
      <c r="AN1317" s="719"/>
      <c r="AO1317" s="643"/>
      <c r="AP1317" s="663"/>
      <c r="AQ1317" s="683"/>
      <c r="AT1317" s="1"/>
    </row>
    <row r="1318" spans="1:46" s="44" customFormat="1" ht="18.600000000000001" customHeight="1">
      <c r="A1318" s="1">
        <v>1</v>
      </c>
      <c r="B1318" s="309" t="s">
        <v>422</v>
      </c>
      <c r="C1318" s="310" t="s">
        <v>423</v>
      </c>
      <c r="D1318" s="567"/>
      <c r="E1318" s="567" t="s">
        <v>914</v>
      </c>
      <c r="F1318" s="445" t="s">
        <v>427</v>
      </c>
      <c r="G1318" s="691">
        <v>11301668</v>
      </c>
      <c r="H1318" s="221"/>
      <c r="I1318" s="73"/>
      <c r="J1318" s="73"/>
      <c r="K1318" s="73"/>
      <c r="L1318" s="73"/>
      <c r="M1318" s="73"/>
      <c r="N1318" s="73"/>
      <c r="O1318" s="73"/>
      <c r="P1318" s="73"/>
      <c r="Q1318" s="73"/>
      <c r="R1318" s="73"/>
      <c r="S1318" s="73"/>
      <c r="T1318" s="73"/>
      <c r="U1318" s="73"/>
      <c r="V1318" s="222"/>
      <c r="W1318" s="193"/>
      <c r="X1318" s="74"/>
      <c r="Y1318" s="74"/>
      <c r="Z1318" s="74"/>
      <c r="AA1318" s="74"/>
      <c r="AB1318" s="194"/>
      <c r="AC1318" s="323">
        <f t="shared" si="948"/>
        <v>85</v>
      </c>
      <c r="AD1318" s="64"/>
      <c r="AE1318" s="64"/>
      <c r="AF1318" s="64"/>
      <c r="AG1318" s="64">
        <v>85</v>
      </c>
      <c r="AH1318" s="64"/>
      <c r="AI1318" s="80"/>
      <c r="AJ1318" s="80"/>
      <c r="AK1318" s="166">
        <f t="shared" si="949"/>
        <v>0</v>
      </c>
      <c r="AL1318" s="80"/>
      <c r="AM1318" s="186"/>
      <c r="AN1318" s="725"/>
      <c r="AO1318" s="15"/>
      <c r="AP1318" s="25"/>
      <c r="AQ1318" s="683"/>
      <c r="AT1318" s="1"/>
    </row>
    <row r="1319" spans="1:46" s="44" customFormat="1" ht="18" customHeight="1">
      <c r="A1319" s="1">
        <v>2</v>
      </c>
      <c r="B1319" s="337" t="str">
        <f t="shared" ref="B1319:B1320" si="967">B1318</f>
        <v>南多摩</v>
      </c>
      <c r="C1319" s="437" t="str">
        <f t="shared" ref="C1319:C1320" si="968">C1318</f>
        <v>八王子市</v>
      </c>
      <c r="D1319" s="297"/>
      <c r="E1319" s="573"/>
      <c r="F1319" s="361" t="s">
        <v>427</v>
      </c>
      <c r="G1319" s="690"/>
      <c r="H1319" s="109"/>
      <c r="I1319" s="82"/>
      <c r="J1319" s="82"/>
      <c r="K1319" s="82"/>
      <c r="L1319" s="82"/>
      <c r="M1319" s="82"/>
      <c r="N1319" s="82"/>
      <c r="O1319" s="82"/>
      <c r="P1319" s="82"/>
      <c r="Q1319" s="82"/>
      <c r="R1319" s="82"/>
      <c r="S1319" s="82"/>
      <c r="T1319" s="82"/>
      <c r="U1319" s="82"/>
      <c r="V1319" s="102"/>
      <c r="W1319" s="146">
        <f>SUM(X1319:AB1319)</f>
        <v>470</v>
      </c>
      <c r="X1319" s="145"/>
      <c r="Y1319" s="145">
        <v>85</v>
      </c>
      <c r="Z1319" s="69">
        <v>385</v>
      </c>
      <c r="AA1319" s="69"/>
      <c r="AB1319" s="207"/>
      <c r="AC1319" s="324">
        <f t="shared" si="948"/>
        <v>85</v>
      </c>
      <c r="AD1319" s="519"/>
      <c r="AE1319" s="519"/>
      <c r="AF1319" s="519"/>
      <c r="AG1319" s="519">
        <v>85</v>
      </c>
      <c r="AH1319" s="519"/>
      <c r="AI1319" s="519"/>
      <c r="AJ1319" s="601"/>
      <c r="AK1319" s="160">
        <f t="shared" si="949"/>
        <v>0</v>
      </c>
      <c r="AL1319" s="79" t="s">
        <v>3</v>
      </c>
      <c r="AM1319" s="158" t="s">
        <v>3</v>
      </c>
      <c r="AN1319" s="718"/>
      <c r="AO1319" s="643"/>
      <c r="AP1319" s="663"/>
      <c r="AQ1319" s="683"/>
      <c r="AT1319" s="1"/>
    </row>
    <row r="1320" spans="1:46" s="44" customFormat="1" ht="18.600000000000001" customHeight="1" thickBot="1">
      <c r="A1320" s="1">
        <v>3</v>
      </c>
      <c r="B1320" s="337" t="str">
        <f t="shared" si="967"/>
        <v>南多摩</v>
      </c>
      <c r="C1320" s="437" t="str">
        <f t="shared" si="968"/>
        <v>八王子市</v>
      </c>
      <c r="D1320" s="305"/>
      <c r="E1320" s="632"/>
      <c r="F1320" s="337" t="s">
        <v>427</v>
      </c>
      <c r="G1320" s="689"/>
      <c r="H1320" s="121"/>
      <c r="I1320" s="71"/>
      <c r="J1320" s="71"/>
      <c r="K1320" s="71"/>
      <c r="L1320" s="71"/>
      <c r="M1320" s="71"/>
      <c r="N1320" s="71"/>
      <c r="O1320" s="71"/>
      <c r="P1320" s="71"/>
      <c r="Q1320" s="71"/>
      <c r="R1320" s="71"/>
      <c r="S1320" s="71"/>
      <c r="T1320" s="71"/>
      <c r="U1320" s="71"/>
      <c r="V1320" s="123"/>
      <c r="W1320" s="208"/>
      <c r="X1320" s="75"/>
      <c r="Y1320" s="75"/>
      <c r="Z1320" s="76"/>
      <c r="AA1320" s="76"/>
      <c r="AB1320" s="209"/>
      <c r="AC1320" s="325">
        <f t="shared" si="948"/>
        <v>85</v>
      </c>
      <c r="AD1320" s="520"/>
      <c r="AE1320" s="520" t="s">
        <v>3</v>
      </c>
      <c r="AF1320" s="520" t="s">
        <v>3</v>
      </c>
      <c r="AG1320" s="520">
        <v>85</v>
      </c>
      <c r="AH1320" s="520" t="s">
        <v>3</v>
      </c>
      <c r="AI1320" s="520" t="s">
        <v>3</v>
      </c>
      <c r="AJ1320" s="520" t="s">
        <v>3</v>
      </c>
      <c r="AK1320" s="161">
        <f t="shared" si="949"/>
        <v>0</v>
      </c>
      <c r="AL1320" s="81"/>
      <c r="AM1320" s="187"/>
      <c r="AN1320" s="719"/>
      <c r="AO1320" s="643"/>
      <c r="AP1320" s="663"/>
      <c r="AQ1320" s="683"/>
      <c r="AT1320" s="1"/>
    </row>
    <row r="1321" spans="1:46" s="44" customFormat="1" ht="18" customHeight="1">
      <c r="A1321" s="1">
        <v>1</v>
      </c>
      <c r="B1321" s="309" t="s">
        <v>422</v>
      </c>
      <c r="C1321" s="310" t="s">
        <v>423</v>
      </c>
      <c r="D1321" s="567"/>
      <c r="E1321" s="567" t="s">
        <v>951</v>
      </c>
      <c r="F1321" s="445" t="s">
        <v>428</v>
      </c>
      <c r="G1321" s="691">
        <v>11301669</v>
      </c>
      <c r="H1321" s="221"/>
      <c r="I1321" s="73"/>
      <c r="J1321" s="73"/>
      <c r="K1321" s="73"/>
      <c r="L1321" s="73"/>
      <c r="M1321" s="73"/>
      <c r="N1321" s="73"/>
      <c r="O1321" s="73"/>
      <c r="P1321" s="73"/>
      <c r="Q1321" s="73"/>
      <c r="R1321" s="73"/>
      <c r="S1321" s="73"/>
      <c r="T1321" s="73"/>
      <c r="U1321" s="73"/>
      <c r="V1321" s="222"/>
      <c r="W1321" s="193"/>
      <c r="X1321" s="74"/>
      <c r="Y1321" s="74"/>
      <c r="Z1321" s="74"/>
      <c r="AA1321" s="74"/>
      <c r="AB1321" s="194"/>
      <c r="AC1321" s="323">
        <f t="shared" si="948"/>
        <v>82</v>
      </c>
      <c r="AD1321" s="64"/>
      <c r="AE1321" s="64">
        <v>82</v>
      </c>
      <c r="AF1321" s="64"/>
      <c r="AG1321" s="64"/>
      <c r="AH1321" s="64"/>
      <c r="AI1321" s="80"/>
      <c r="AJ1321" s="80"/>
      <c r="AK1321" s="166">
        <f t="shared" si="949"/>
        <v>0</v>
      </c>
      <c r="AL1321" s="80"/>
      <c r="AM1321" s="186"/>
      <c r="AN1321" s="725"/>
      <c r="AO1321" s="15"/>
      <c r="AP1321" s="25"/>
      <c r="AQ1321" s="683"/>
      <c r="AT1321" s="1"/>
    </row>
    <row r="1322" spans="1:46" s="44" customFormat="1" ht="18.600000000000001" customHeight="1">
      <c r="A1322" s="1">
        <v>2</v>
      </c>
      <c r="B1322" s="337" t="str">
        <f t="shared" ref="B1322:B1323" si="969">B1321</f>
        <v>南多摩</v>
      </c>
      <c r="C1322" s="437" t="str">
        <f t="shared" ref="C1322:C1323" si="970">C1321</f>
        <v>八王子市</v>
      </c>
      <c r="D1322" s="297"/>
      <c r="E1322" s="573"/>
      <c r="F1322" s="361" t="s">
        <v>428</v>
      </c>
      <c r="G1322" s="690"/>
      <c r="H1322" s="109"/>
      <c r="I1322" s="82"/>
      <c r="J1322" s="82"/>
      <c r="K1322" s="82"/>
      <c r="L1322" s="82" t="s">
        <v>629</v>
      </c>
      <c r="M1322" s="82" t="s">
        <v>629</v>
      </c>
      <c r="N1322" s="82" t="s">
        <v>989</v>
      </c>
      <c r="O1322" s="82"/>
      <c r="P1322" s="82"/>
      <c r="Q1322" s="82"/>
      <c r="R1322" s="82"/>
      <c r="S1322" s="82" t="s">
        <v>1029</v>
      </c>
      <c r="T1322" s="82"/>
      <c r="U1322" s="82" t="s">
        <v>629</v>
      </c>
      <c r="V1322" s="102"/>
      <c r="W1322" s="146">
        <f>SUM(X1322:AB1322)</f>
        <v>118</v>
      </c>
      <c r="X1322" s="145">
        <v>118</v>
      </c>
      <c r="Y1322" s="145"/>
      <c r="Z1322" s="69"/>
      <c r="AA1322" s="69"/>
      <c r="AB1322" s="207"/>
      <c r="AC1322" s="324">
        <f t="shared" si="948"/>
        <v>118</v>
      </c>
      <c r="AD1322" s="519"/>
      <c r="AE1322" s="519"/>
      <c r="AF1322" s="519">
        <v>118</v>
      </c>
      <c r="AG1322" s="519"/>
      <c r="AH1322" s="519"/>
      <c r="AI1322" s="519"/>
      <c r="AJ1322" s="601"/>
      <c r="AK1322" s="160">
        <f t="shared" si="949"/>
        <v>59</v>
      </c>
      <c r="AL1322" s="79">
        <v>28</v>
      </c>
      <c r="AM1322" s="158">
        <v>31</v>
      </c>
      <c r="AN1322" s="718"/>
      <c r="AO1322" s="643"/>
      <c r="AP1322" s="663">
        <v>2</v>
      </c>
      <c r="AQ1322" s="683"/>
      <c r="AT1322" s="1"/>
    </row>
    <row r="1323" spans="1:46" s="44" customFormat="1" ht="18" customHeight="1" thickBot="1">
      <c r="A1323" s="1">
        <v>3</v>
      </c>
      <c r="B1323" s="337" t="str">
        <f t="shared" si="969"/>
        <v>南多摩</v>
      </c>
      <c r="C1323" s="437" t="str">
        <f t="shared" si="970"/>
        <v>八王子市</v>
      </c>
      <c r="D1323" s="305"/>
      <c r="E1323" s="632"/>
      <c r="F1323" s="337" t="s">
        <v>428</v>
      </c>
      <c r="G1323" s="689"/>
      <c r="H1323" s="121"/>
      <c r="I1323" s="71"/>
      <c r="J1323" s="71"/>
      <c r="K1323" s="71"/>
      <c r="L1323" s="82" t="s">
        <v>629</v>
      </c>
      <c r="M1323" s="82" t="s">
        <v>629</v>
      </c>
      <c r="N1323" s="82" t="s">
        <v>989</v>
      </c>
      <c r="O1323" s="82"/>
      <c r="P1323" s="82"/>
      <c r="Q1323" s="82"/>
      <c r="R1323" s="82"/>
      <c r="S1323" s="82" t="s">
        <v>1029</v>
      </c>
      <c r="T1323" s="82"/>
      <c r="U1323" s="82" t="s">
        <v>629</v>
      </c>
      <c r="V1323" s="123"/>
      <c r="W1323" s="208"/>
      <c r="X1323" s="75"/>
      <c r="Y1323" s="75"/>
      <c r="Z1323" s="76"/>
      <c r="AA1323" s="76"/>
      <c r="AB1323" s="209"/>
      <c r="AC1323" s="325">
        <f t="shared" si="948"/>
        <v>118</v>
      </c>
      <c r="AD1323" s="520"/>
      <c r="AE1323" s="520" t="s">
        <v>3</v>
      </c>
      <c r="AF1323" s="520">
        <v>118</v>
      </c>
      <c r="AG1323" s="520" t="s">
        <v>3</v>
      </c>
      <c r="AH1323" s="520" t="s">
        <v>3</v>
      </c>
      <c r="AI1323" s="520" t="s">
        <v>3</v>
      </c>
      <c r="AJ1323" s="520" t="s">
        <v>3</v>
      </c>
      <c r="AK1323" s="161">
        <f t="shared" si="949"/>
        <v>0</v>
      </c>
      <c r="AL1323" s="81"/>
      <c r="AM1323" s="187"/>
      <c r="AN1323" s="719"/>
      <c r="AO1323" s="643"/>
      <c r="AP1323" s="663"/>
      <c r="AQ1323" s="683"/>
      <c r="AT1323" s="1"/>
    </row>
    <row r="1324" spans="1:46" s="44" customFormat="1" ht="18.600000000000001" customHeight="1">
      <c r="A1324" s="1">
        <v>1</v>
      </c>
      <c r="B1324" s="309" t="s">
        <v>422</v>
      </c>
      <c r="C1324" s="310" t="s">
        <v>423</v>
      </c>
      <c r="D1324" s="567"/>
      <c r="E1324" s="567" t="s">
        <v>951</v>
      </c>
      <c r="F1324" s="445" t="s">
        <v>429</v>
      </c>
      <c r="G1324" s="691">
        <v>11301670</v>
      </c>
      <c r="H1324" s="221"/>
      <c r="I1324" s="73"/>
      <c r="J1324" s="73"/>
      <c r="K1324" s="73"/>
      <c r="L1324" s="73"/>
      <c r="M1324" s="73"/>
      <c r="N1324" s="73"/>
      <c r="O1324" s="73"/>
      <c r="P1324" s="73"/>
      <c r="Q1324" s="73"/>
      <c r="R1324" s="73"/>
      <c r="S1324" s="73"/>
      <c r="T1324" s="73"/>
      <c r="U1324" s="73"/>
      <c r="V1324" s="222"/>
      <c r="W1324" s="193"/>
      <c r="X1324" s="74"/>
      <c r="Y1324" s="74"/>
      <c r="Z1324" s="74"/>
      <c r="AA1324" s="74"/>
      <c r="AB1324" s="194"/>
      <c r="AC1324" s="323">
        <f t="shared" si="948"/>
        <v>0</v>
      </c>
      <c r="AD1324" s="606"/>
      <c r="AE1324" s="606"/>
      <c r="AF1324" s="606"/>
      <c r="AG1324" s="606"/>
      <c r="AH1324" s="606"/>
      <c r="AI1324" s="607"/>
      <c r="AJ1324" s="607"/>
      <c r="AK1324" s="166">
        <f t="shared" si="949"/>
        <v>0</v>
      </c>
      <c r="AL1324" s="80"/>
      <c r="AM1324" s="186"/>
      <c r="AN1324" s="725"/>
      <c r="AO1324" s="15"/>
      <c r="AP1324" s="25"/>
      <c r="AQ1324" s="683">
        <v>1</v>
      </c>
      <c r="AT1324" s="1"/>
    </row>
    <row r="1325" spans="1:46" s="44" customFormat="1" ht="18" customHeight="1">
      <c r="A1325" s="1">
        <v>2</v>
      </c>
      <c r="B1325" s="337" t="str">
        <f t="shared" ref="B1325:B1326" si="971">B1324</f>
        <v>南多摩</v>
      </c>
      <c r="C1325" s="437" t="str">
        <f t="shared" ref="C1325:C1326" si="972">C1324</f>
        <v>八王子市</v>
      </c>
      <c r="D1325" s="297"/>
      <c r="E1325" s="573"/>
      <c r="F1325" s="361" t="s">
        <v>429</v>
      </c>
      <c r="G1325" s="690"/>
      <c r="H1325" s="109"/>
      <c r="I1325" s="82"/>
      <c r="J1325" s="82"/>
      <c r="K1325" s="82"/>
      <c r="L1325" s="82"/>
      <c r="M1325" s="82"/>
      <c r="N1325" s="82"/>
      <c r="O1325" s="82"/>
      <c r="P1325" s="82"/>
      <c r="Q1325" s="82"/>
      <c r="R1325" s="82"/>
      <c r="S1325" s="82"/>
      <c r="T1325" s="82"/>
      <c r="U1325" s="82"/>
      <c r="V1325" s="102"/>
      <c r="W1325" s="146">
        <f>SUM(X1325:AB1325)</f>
        <v>343</v>
      </c>
      <c r="X1325" s="145"/>
      <c r="Y1325" s="145">
        <v>36</v>
      </c>
      <c r="Z1325" s="69">
        <v>307</v>
      </c>
      <c r="AA1325" s="69"/>
      <c r="AB1325" s="207"/>
      <c r="AC1325" s="324">
        <f t="shared" si="948"/>
        <v>36</v>
      </c>
      <c r="AD1325" s="519"/>
      <c r="AE1325" s="519"/>
      <c r="AF1325" s="519"/>
      <c r="AG1325" s="519">
        <v>36</v>
      </c>
      <c r="AH1325" s="519"/>
      <c r="AI1325" s="519"/>
      <c r="AJ1325" s="601"/>
      <c r="AK1325" s="160">
        <f t="shared" si="949"/>
        <v>0</v>
      </c>
      <c r="AL1325" s="79" t="s">
        <v>3</v>
      </c>
      <c r="AM1325" s="158" t="s">
        <v>3</v>
      </c>
      <c r="AN1325" s="718"/>
      <c r="AO1325" s="643"/>
      <c r="AP1325" s="663"/>
      <c r="AQ1325" s="683"/>
      <c r="AT1325" s="1"/>
    </row>
    <row r="1326" spans="1:46" s="44" customFormat="1" ht="18.600000000000001" customHeight="1" thickBot="1">
      <c r="A1326" s="1">
        <v>3</v>
      </c>
      <c r="B1326" s="337" t="str">
        <f t="shared" si="971"/>
        <v>南多摩</v>
      </c>
      <c r="C1326" s="437" t="str">
        <f t="shared" si="972"/>
        <v>八王子市</v>
      </c>
      <c r="D1326" s="305"/>
      <c r="E1326" s="632"/>
      <c r="F1326" s="337" t="s">
        <v>429</v>
      </c>
      <c r="G1326" s="689"/>
      <c r="H1326" s="121"/>
      <c r="I1326" s="71"/>
      <c r="J1326" s="71"/>
      <c r="K1326" s="71"/>
      <c r="L1326" s="71"/>
      <c r="M1326" s="71"/>
      <c r="N1326" s="71"/>
      <c r="O1326" s="71"/>
      <c r="P1326" s="71"/>
      <c r="Q1326" s="71"/>
      <c r="R1326" s="71"/>
      <c r="S1326" s="71"/>
      <c r="T1326" s="71"/>
      <c r="U1326" s="71"/>
      <c r="V1326" s="123"/>
      <c r="W1326" s="208"/>
      <c r="X1326" s="75"/>
      <c r="Y1326" s="75"/>
      <c r="Z1326" s="76"/>
      <c r="AA1326" s="76"/>
      <c r="AB1326" s="209"/>
      <c r="AC1326" s="325">
        <f t="shared" si="948"/>
        <v>36</v>
      </c>
      <c r="AD1326" s="520"/>
      <c r="AE1326" s="520" t="s">
        <v>3</v>
      </c>
      <c r="AF1326" s="520" t="s">
        <v>3</v>
      </c>
      <c r="AG1326" s="520">
        <v>36</v>
      </c>
      <c r="AH1326" s="520" t="s">
        <v>3</v>
      </c>
      <c r="AI1326" s="520" t="s">
        <v>3</v>
      </c>
      <c r="AJ1326" s="520" t="s">
        <v>3</v>
      </c>
      <c r="AK1326" s="161">
        <f t="shared" si="949"/>
        <v>0</v>
      </c>
      <c r="AL1326" s="81"/>
      <c r="AM1326" s="187"/>
      <c r="AN1326" s="719"/>
      <c r="AO1326" s="643"/>
      <c r="AP1326" s="663"/>
      <c r="AQ1326" s="683"/>
      <c r="AT1326" s="1"/>
    </row>
    <row r="1327" spans="1:46" s="44" customFormat="1" ht="18" customHeight="1">
      <c r="A1327" s="1">
        <v>1</v>
      </c>
      <c r="B1327" s="309" t="s">
        <v>422</v>
      </c>
      <c r="C1327" s="310" t="s">
        <v>423</v>
      </c>
      <c r="D1327" s="567"/>
      <c r="E1327" s="567" t="s">
        <v>1045</v>
      </c>
      <c r="F1327" s="445" t="s">
        <v>430</v>
      </c>
      <c r="G1327" s="691">
        <v>11301672</v>
      </c>
      <c r="H1327" s="221"/>
      <c r="I1327" s="73"/>
      <c r="J1327" s="73"/>
      <c r="K1327" s="73"/>
      <c r="L1327" s="73"/>
      <c r="M1327" s="73"/>
      <c r="N1327" s="73"/>
      <c r="O1327" s="73"/>
      <c r="P1327" s="73"/>
      <c r="Q1327" s="73"/>
      <c r="R1327" s="73"/>
      <c r="S1327" s="73"/>
      <c r="T1327" s="73"/>
      <c r="U1327" s="73"/>
      <c r="V1327" s="222"/>
      <c r="W1327" s="193"/>
      <c r="X1327" s="74"/>
      <c r="Y1327" s="74"/>
      <c r="Z1327" s="74"/>
      <c r="AA1327" s="74"/>
      <c r="AB1327" s="194"/>
      <c r="AC1327" s="323">
        <f t="shared" si="948"/>
        <v>72</v>
      </c>
      <c r="AD1327" s="606"/>
      <c r="AE1327" s="606"/>
      <c r="AF1327" s="606"/>
      <c r="AG1327" s="606">
        <v>72</v>
      </c>
      <c r="AH1327" s="606"/>
      <c r="AI1327" s="607"/>
      <c r="AJ1327" s="607"/>
      <c r="AK1327" s="166">
        <f t="shared" si="949"/>
        <v>0</v>
      </c>
      <c r="AL1327" s="80"/>
      <c r="AM1327" s="186"/>
      <c r="AN1327" s="725"/>
      <c r="AO1327" s="15"/>
      <c r="AP1327" s="25"/>
      <c r="AQ1327" s="683"/>
      <c r="AT1327" s="1"/>
    </row>
    <row r="1328" spans="1:46" s="44" customFormat="1" ht="18.600000000000001" customHeight="1">
      <c r="A1328" s="1">
        <v>2</v>
      </c>
      <c r="B1328" s="337" t="str">
        <f t="shared" ref="B1328:B1329" si="973">B1327</f>
        <v>南多摩</v>
      </c>
      <c r="C1328" s="437" t="str">
        <f t="shared" ref="C1328:C1329" si="974">C1327</f>
        <v>八王子市</v>
      </c>
      <c r="D1328" s="297"/>
      <c r="E1328" s="573"/>
      <c r="F1328" s="361" t="s">
        <v>430</v>
      </c>
      <c r="G1328" s="690"/>
      <c r="H1328" s="109"/>
      <c r="I1328" s="82"/>
      <c r="J1328" s="82"/>
      <c r="K1328" s="82"/>
      <c r="L1328" s="82"/>
      <c r="M1328" s="82"/>
      <c r="N1328" s="82"/>
      <c r="O1328" s="82"/>
      <c r="P1328" s="82"/>
      <c r="Q1328" s="82"/>
      <c r="R1328" s="82"/>
      <c r="S1328" s="82"/>
      <c r="T1328" s="82"/>
      <c r="U1328" s="82"/>
      <c r="V1328" s="102"/>
      <c r="W1328" s="146">
        <f>SUM(X1328:AB1328)</f>
        <v>172</v>
      </c>
      <c r="X1328" s="145"/>
      <c r="Y1328" s="145">
        <v>72</v>
      </c>
      <c r="Z1328" s="69">
        <v>100</v>
      </c>
      <c r="AA1328" s="69"/>
      <c r="AB1328" s="207"/>
      <c r="AC1328" s="324">
        <f t="shared" si="948"/>
        <v>72</v>
      </c>
      <c r="AD1328" s="519"/>
      <c r="AE1328" s="519"/>
      <c r="AF1328" s="519"/>
      <c r="AG1328" s="519">
        <v>72</v>
      </c>
      <c r="AH1328" s="519"/>
      <c r="AI1328" s="519"/>
      <c r="AJ1328" s="601"/>
      <c r="AK1328" s="160">
        <f t="shared" si="949"/>
        <v>0</v>
      </c>
      <c r="AL1328" s="79" t="s">
        <v>3</v>
      </c>
      <c r="AM1328" s="158" t="s">
        <v>3</v>
      </c>
      <c r="AN1328" s="718"/>
      <c r="AO1328" s="643"/>
      <c r="AP1328" s="663">
        <v>1</v>
      </c>
      <c r="AQ1328" s="683"/>
      <c r="AT1328" s="1"/>
    </row>
    <row r="1329" spans="1:46" s="44" customFormat="1" ht="18" customHeight="1" thickBot="1">
      <c r="A1329" s="1">
        <v>3</v>
      </c>
      <c r="B1329" s="337" t="str">
        <f t="shared" si="973"/>
        <v>南多摩</v>
      </c>
      <c r="C1329" s="437" t="str">
        <f t="shared" si="974"/>
        <v>八王子市</v>
      </c>
      <c r="D1329" s="305"/>
      <c r="E1329" s="632"/>
      <c r="F1329" s="337" t="s">
        <v>430</v>
      </c>
      <c r="G1329" s="689"/>
      <c r="H1329" s="121"/>
      <c r="I1329" s="71"/>
      <c r="J1329" s="71"/>
      <c r="K1329" s="71"/>
      <c r="L1329" s="71"/>
      <c r="M1329" s="71"/>
      <c r="N1329" s="71"/>
      <c r="O1329" s="71"/>
      <c r="P1329" s="71"/>
      <c r="Q1329" s="71"/>
      <c r="R1329" s="71"/>
      <c r="S1329" s="71"/>
      <c r="T1329" s="71"/>
      <c r="U1329" s="71"/>
      <c r="V1329" s="123"/>
      <c r="W1329" s="208"/>
      <c r="X1329" s="75"/>
      <c r="Y1329" s="75"/>
      <c r="Z1329" s="76"/>
      <c r="AA1329" s="76"/>
      <c r="AB1329" s="209"/>
      <c r="AC1329" s="325">
        <f t="shared" si="948"/>
        <v>72</v>
      </c>
      <c r="AD1329" s="520"/>
      <c r="AE1329" s="520" t="s">
        <v>3</v>
      </c>
      <c r="AF1329" s="520" t="s">
        <v>3</v>
      </c>
      <c r="AG1329" s="520">
        <v>72</v>
      </c>
      <c r="AH1329" s="520" t="s">
        <v>3</v>
      </c>
      <c r="AI1329" s="520" t="s">
        <v>3</v>
      </c>
      <c r="AJ1329" s="520" t="s">
        <v>3</v>
      </c>
      <c r="AK1329" s="161">
        <f t="shared" si="949"/>
        <v>0</v>
      </c>
      <c r="AL1329" s="81"/>
      <c r="AM1329" s="187"/>
      <c r="AN1329" s="719"/>
      <c r="AO1329" s="643"/>
      <c r="AP1329" s="663"/>
      <c r="AQ1329" s="683"/>
      <c r="AT1329" s="1"/>
    </row>
    <row r="1330" spans="1:46" s="44" customFormat="1" ht="18.600000000000001" customHeight="1">
      <c r="A1330" s="1">
        <v>1</v>
      </c>
      <c r="B1330" s="309" t="s">
        <v>422</v>
      </c>
      <c r="C1330" s="310" t="s">
        <v>423</v>
      </c>
      <c r="D1330" s="567"/>
      <c r="E1330" s="567" t="s">
        <v>1033</v>
      </c>
      <c r="F1330" s="445" t="s">
        <v>431</v>
      </c>
      <c r="G1330" s="691">
        <v>11301673</v>
      </c>
      <c r="H1330" s="221"/>
      <c r="I1330" s="73"/>
      <c r="J1330" s="73"/>
      <c r="K1330" s="73"/>
      <c r="L1330" s="73"/>
      <c r="M1330" s="73"/>
      <c r="N1330" s="73"/>
      <c r="O1330" s="73"/>
      <c r="P1330" s="73"/>
      <c r="Q1330" s="73"/>
      <c r="R1330" s="73"/>
      <c r="S1330" s="73"/>
      <c r="T1330" s="73"/>
      <c r="U1330" s="73"/>
      <c r="V1330" s="222"/>
      <c r="W1330" s="193"/>
      <c r="X1330" s="74"/>
      <c r="Y1330" s="74"/>
      <c r="Z1330" s="74"/>
      <c r="AA1330" s="74"/>
      <c r="AB1330" s="194"/>
      <c r="AC1330" s="323">
        <f>SUM(AD1330:AJ1330)</f>
        <v>418</v>
      </c>
      <c r="AD1330" s="64">
        <v>0</v>
      </c>
      <c r="AE1330" s="64">
        <v>42</v>
      </c>
      <c r="AF1330" s="64">
        <v>150</v>
      </c>
      <c r="AG1330" s="64">
        <v>226</v>
      </c>
      <c r="AH1330" s="64">
        <v>0</v>
      </c>
      <c r="AI1330" s="80"/>
      <c r="AJ1330" s="80"/>
      <c r="AK1330" s="166">
        <v>0</v>
      </c>
      <c r="AL1330" s="80"/>
      <c r="AM1330" s="186"/>
      <c r="AN1330" s="725" t="s">
        <v>1066</v>
      </c>
      <c r="AO1330" s="15"/>
      <c r="AP1330" s="25"/>
      <c r="AQ1330" s="683"/>
      <c r="AT1330" s="1"/>
    </row>
    <row r="1331" spans="1:46" s="44" customFormat="1" ht="18" customHeight="1">
      <c r="A1331" s="1">
        <v>2</v>
      </c>
      <c r="B1331" s="337" t="str">
        <f t="shared" ref="B1331:B1332" si="975">B1330</f>
        <v>南多摩</v>
      </c>
      <c r="C1331" s="437" t="str">
        <f t="shared" ref="C1331:C1332" si="976">C1330</f>
        <v>八王子市</v>
      </c>
      <c r="D1331" s="297"/>
      <c r="E1331" s="573"/>
      <c r="F1331" s="361" t="s">
        <v>431</v>
      </c>
      <c r="G1331" s="690"/>
      <c r="H1331" s="109"/>
      <c r="I1331" s="82"/>
      <c r="J1331" s="82"/>
      <c r="K1331" s="82"/>
      <c r="L1331" s="82"/>
      <c r="M1331" s="82"/>
      <c r="N1331" s="82" t="s">
        <v>1047</v>
      </c>
      <c r="O1331" s="82"/>
      <c r="P1331" s="82"/>
      <c r="Q1331" s="82"/>
      <c r="R1331" s="82"/>
      <c r="S1331" s="82"/>
      <c r="T1331" s="82"/>
      <c r="U1331" s="82"/>
      <c r="V1331" s="102" t="s">
        <v>629</v>
      </c>
      <c r="W1331" s="146">
        <f>SUM(X1331:AB1331)</f>
        <v>500</v>
      </c>
      <c r="X1331" s="145">
        <v>220</v>
      </c>
      <c r="Y1331" s="145">
        <v>150</v>
      </c>
      <c r="Z1331" s="69">
        <v>130</v>
      </c>
      <c r="AA1331" s="69"/>
      <c r="AB1331" s="207"/>
      <c r="AC1331" s="752">
        <f>SUM(AD1331:AJ1331)</f>
        <v>370</v>
      </c>
      <c r="AD1331" s="519">
        <v>0</v>
      </c>
      <c r="AE1331" s="519">
        <v>66</v>
      </c>
      <c r="AF1331" s="519">
        <v>150</v>
      </c>
      <c r="AG1331" s="519">
        <v>154</v>
      </c>
      <c r="AH1331" s="519">
        <v>0</v>
      </c>
      <c r="AI1331" s="519"/>
      <c r="AJ1331" s="601"/>
      <c r="AK1331" s="160">
        <v>24</v>
      </c>
      <c r="AL1331" s="79">
        <v>24</v>
      </c>
      <c r="AM1331" s="158">
        <v>0</v>
      </c>
      <c r="AN1331" s="718"/>
      <c r="AO1331" s="643"/>
      <c r="AP1331" s="663"/>
      <c r="AQ1331" s="683"/>
      <c r="AT1331" s="1"/>
    </row>
    <row r="1332" spans="1:46" s="44" customFormat="1" ht="18.600000000000001" customHeight="1" thickBot="1">
      <c r="A1332" s="1">
        <v>3</v>
      </c>
      <c r="B1332" s="337" t="str">
        <f t="shared" si="975"/>
        <v>南多摩</v>
      </c>
      <c r="C1332" s="437" t="str">
        <f t="shared" si="976"/>
        <v>八王子市</v>
      </c>
      <c r="D1332" s="305"/>
      <c r="E1332" s="632"/>
      <c r="F1332" s="337" t="s">
        <v>431</v>
      </c>
      <c r="G1332" s="689"/>
      <c r="H1332" s="121"/>
      <c r="I1332" s="71"/>
      <c r="J1332" s="71"/>
      <c r="K1332" s="71"/>
      <c r="L1332" s="71"/>
      <c r="M1332" s="71"/>
      <c r="N1332" s="82" t="s">
        <v>1047</v>
      </c>
      <c r="O1332" s="82"/>
      <c r="P1332" s="82"/>
      <c r="Q1332" s="82"/>
      <c r="R1332" s="82"/>
      <c r="S1332" s="82"/>
      <c r="T1332" s="82"/>
      <c r="U1332" s="82"/>
      <c r="V1332" s="102" t="s">
        <v>629</v>
      </c>
      <c r="W1332" s="208"/>
      <c r="X1332" s="75"/>
      <c r="Y1332" s="75"/>
      <c r="Z1332" s="76"/>
      <c r="AA1332" s="76"/>
      <c r="AB1332" s="209"/>
      <c r="AC1332" s="325">
        <f>SUM(AD1332:AJ1332)</f>
        <v>476</v>
      </c>
      <c r="AD1332" s="520">
        <v>0</v>
      </c>
      <c r="AE1332" s="520">
        <v>56</v>
      </c>
      <c r="AF1332" s="520">
        <v>156</v>
      </c>
      <c r="AG1332" s="520">
        <v>264</v>
      </c>
      <c r="AH1332" s="520" t="s">
        <v>3</v>
      </c>
      <c r="AI1332" s="520" t="s">
        <v>3</v>
      </c>
      <c r="AJ1332" s="520" t="s">
        <v>3</v>
      </c>
      <c r="AK1332" s="161">
        <v>0</v>
      </c>
      <c r="AL1332" s="81"/>
      <c r="AM1332" s="187"/>
      <c r="AN1332" s="719"/>
      <c r="AO1332" s="643"/>
      <c r="AP1332" s="663"/>
      <c r="AQ1332" s="683"/>
      <c r="AT1332" s="1"/>
    </row>
    <row r="1333" spans="1:46" s="44" customFormat="1" ht="18" customHeight="1">
      <c r="A1333" s="1">
        <v>1</v>
      </c>
      <c r="B1333" s="309" t="s">
        <v>422</v>
      </c>
      <c r="C1333" s="310" t="s">
        <v>423</v>
      </c>
      <c r="D1333" s="567" t="s">
        <v>687</v>
      </c>
      <c r="E1333" s="567" t="s">
        <v>926</v>
      </c>
      <c r="F1333" s="445" t="s">
        <v>432</v>
      </c>
      <c r="G1333" s="691">
        <v>11301674</v>
      </c>
      <c r="H1333" s="221"/>
      <c r="I1333" s="73"/>
      <c r="J1333" s="73"/>
      <c r="K1333" s="73"/>
      <c r="L1333" s="73"/>
      <c r="M1333" s="73"/>
      <c r="N1333" s="73"/>
      <c r="O1333" s="73"/>
      <c r="P1333" s="73"/>
      <c r="Q1333" s="73"/>
      <c r="R1333" s="73"/>
      <c r="S1333" s="73"/>
      <c r="T1333" s="73"/>
      <c r="U1333" s="73"/>
      <c r="V1333" s="222"/>
      <c r="W1333" s="193"/>
      <c r="X1333" s="74"/>
      <c r="Y1333" s="74"/>
      <c r="Z1333" s="74"/>
      <c r="AA1333" s="74"/>
      <c r="AB1333" s="194"/>
      <c r="AC1333" s="323">
        <f t="shared" si="948"/>
        <v>500</v>
      </c>
      <c r="AD1333" s="64">
        <v>500</v>
      </c>
      <c r="AE1333" s="64"/>
      <c r="AF1333" s="64"/>
      <c r="AG1333" s="64"/>
      <c r="AH1333" s="64"/>
      <c r="AI1333" s="80"/>
      <c r="AJ1333" s="80"/>
      <c r="AK1333" s="166">
        <f t="shared" si="949"/>
        <v>0</v>
      </c>
      <c r="AL1333" s="80"/>
      <c r="AM1333" s="186"/>
      <c r="AN1333" s="725"/>
      <c r="AO1333" s="15"/>
      <c r="AP1333" s="25"/>
      <c r="AQ1333" s="683"/>
      <c r="AT1333" s="1"/>
    </row>
    <row r="1334" spans="1:46" s="44" customFormat="1" ht="18.600000000000001" customHeight="1">
      <c r="A1334" s="1">
        <v>2</v>
      </c>
      <c r="B1334" s="337" t="str">
        <f t="shared" ref="B1334:B1335" si="977">B1333</f>
        <v>南多摩</v>
      </c>
      <c r="C1334" s="437" t="str">
        <f t="shared" ref="C1334:C1335" si="978">C1333</f>
        <v>八王子市</v>
      </c>
      <c r="D1334" s="297"/>
      <c r="E1334" s="573"/>
      <c r="F1334" s="361" t="s">
        <v>432</v>
      </c>
      <c r="G1334" s="690"/>
      <c r="H1334" s="109" t="s">
        <v>628</v>
      </c>
      <c r="I1334" s="82"/>
      <c r="J1334" s="82" t="s">
        <v>629</v>
      </c>
      <c r="K1334" s="82"/>
      <c r="L1334" s="82" t="s">
        <v>629</v>
      </c>
      <c r="M1334" s="82" t="s">
        <v>629</v>
      </c>
      <c r="N1334" s="82" t="s">
        <v>634</v>
      </c>
      <c r="O1334" s="82"/>
      <c r="P1334" s="82" t="s">
        <v>636</v>
      </c>
      <c r="Q1334" s="82" t="s">
        <v>916</v>
      </c>
      <c r="R1334" s="82" t="s">
        <v>921</v>
      </c>
      <c r="S1334" s="82" t="s">
        <v>652</v>
      </c>
      <c r="T1334" s="82" t="s">
        <v>629</v>
      </c>
      <c r="U1334" s="82"/>
      <c r="V1334" s="102"/>
      <c r="W1334" s="146">
        <f>SUM(X1334:AB1334)</f>
        <v>500</v>
      </c>
      <c r="X1334" s="145">
        <v>500</v>
      </c>
      <c r="Y1334" s="145"/>
      <c r="Z1334" s="69"/>
      <c r="AA1334" s="69"/>
      <c r="AB1334" s="207"/>
      <c r="AC1334" s="324">
        <f t="shared" si="948"/>
        <v>500</v>
      </c>
      <c r="AD1334" s="519">
        <v>500</v>
      </c>
      <c r="AE1334" s="519"/>
      <c r="AF1334" s="519"/>
      <c r="AG1334" s="519"/>
      <c r="AH1334" s="519"/>
      <c r="AI1334" s="519"/>
      <c r="AJ1334" s="601"/>
      <c r="AK1334" s="160">
        <f t="shared" si="949"/>
        <v>56</v>
      </c>
      <c r="AL1334" s="79">
        <v>39</v>
      </c>
      <c r="AM1334" s="158">
        <v>17</v>
      </c>
      <c r="AN1334" s="718"/>
      <c r="AO1334" s="643"/>
      <c r="AP1334" s="663"/>
      <c r="AQ1334" s="683"/>
      <c r="AT1334" s="1"/>
    </row>
    <row r="1335" spans="1:46" s="44" customFormat="1" ht="18.600000000000001" thickBot="1">
      <c r="A1335" s="1">
        <v>3</v>
      </c>
      <c r="B1335" s="337" t="str">
        <f t="shared" si="977"/>
        <v>南多摩</v>
      </c>
      <c r="C1335" s="437" t="str">
        <f t="shared" si="978"/>
        <v>八王子市</v>
      </c>
      <c r="D1335" s="305"/>
      <c r="E1335" s="632"/>
      <c r="F1335" s="337" t="s">
        <v>432</v>
      </c>
      <c r="G1335" s="689"/>
      <c r="H1335" s="109" t="s">
        <v>628</v>
      </c>
      <c r="I1335" s="82"/>
      <c r="J1335" s="82" t="s">
        <v>629</v>
      </c>
      <c r="K1335" s="82"/>
      <c r="L1335" s="82" t="s">
        <v>629</v>
      </c>
      <c r="M1335" s="82" t="s">
        <v>629</v>
      </c>
      <c r="N1335" s="82" t="s">
        <v>634</v>
      </c>
      <c r="O1335" s="82"/>
      <c r="P1335" s="82" t="s">
        <v>636</v>
      </c>
      <c r="Q1335" s="82" t="s">
        <v>916</v>
      </c>
      <c r="R1335" s="82" t="s">
        <v>921</v>
      </c>
      <c r="S1335" s="82" t="s">
        <v>652</v>
      </c>
      <c r="T1335" s="82" t="s">
        <v>629</v>
      </c>
      <c r="U1335" s="71"/>
      <c r="V1335" s="123"/>
      <c r="W1335" s="208"/>
      <c r="X1335" s="75"/>
      <c r="Y1335" s="75"/>
      <c r="Z1335" s="76"/>
      <c r="AA1335" s="76"/>
      <c r="AB1335" s="209"/>
      <c r="AC1335" s="325">
        <f>SUM(AD1335:AJ1335)</f>
        <v>500</v>
      </c>
      <c r="AD1335" s="520">
        <v>500</v>
      </c>
      <c r="AE1335" s="520" t="s">
        <v>3</v>
      </c>
      <c r="AF1335" s="520" t="s">
        <v>3</v>
      </c>
      <c r="AG1335" s="520" t="s">
        <v>3</v>
      </c>
      <c r="AH1335" s="520" t="s">
        <v>3</v>
      </c>
      <c r="AI1335" s="520" t="s">
        <v>3</v>
      </c>
      <c r="AJ1335" s="520" t="s">
        <v>3</v>
      </c>
      <c r="AK1335" s="161">
        <f t="shared" si="949"/>
        <v>0</v>
      </c>
      <c r="AL1335" s="81"/>
      <c r="AM1335" s="187"/>
      <c r="AN1335" s="719"/>
      <c r="AO1335" s="643"/>
      <c r="AP1335" s="663"/>
      <c r="AQ1335" s="683"/>
      <c r="AT1335" s="1"/>
    </row>
    <row r="1336" spans="1:46" s="44" customFormat="1">
      <c r="A1336" s="1">
        <v>1</v>
      </c>
      <c r="B1336" s="309" t="s">
        <v>422</v>
      </c>
      <c r="C1336" s="310" t="s">
        <v>423</v>
      </c>
      <c r="D1336" s="567"/>
      <c r="E1336" s="567" t="s">
        <v>791</v>
      </c>
      <c r="F1336" s="445" t="s">
        <v>1148</v>
      </c>
      <c r="G1336" s="691" t="s">
        <v>1106</v>
      </c>
      <c r="H1336" s="221"/>
      <c r="I1336" s="73"/>
      <c r="J1336" s="73"/>
      <c r="K1336" s="73"/>
      <c r="L1336" s="73"/>
      <c r="M1336" s="73"/>
      <c r="N1336" s="73"/>
      <c r="O1336" s="73"/>
      <c r="P1336" s="73"/>
      <c r="Q1336" s="73"/>
      <c r="R1336" s="73"/>
      <c r="S1336" s="73"/>
      <c r="T1336" s="73"/>
      <c r="U1336" s="73"/>
      <c r="V1336" s="222"/>
      <c r="W1336" s="193"/>
      <c r="X1336" s="74"/>
      <c r="Y1336" s="74"/>
      <c r="Z1336" s="74"/>
      <c r="AA1336" s="74"/>
      <c r="AB1336" s="194"/>
      <c r="AC1336" s="323">
        <f t="shared" si="948"/>
        <v>199</v>
      </c>
      <c r="AD1336" s="606"/>
      <c r="AE1336" s="606"/>
      <c r="AF1336" s="606">
        <v>86</v>
      </c>
      <c r="AG1336" s="606">
        <v>113</v>
      </c>
      <c r="AH1336" s="606"/>
      <c r="AI1336" s="607"/>
      <c r="AJ1336" s="607"/>
      <c r="AK1336" s="166">
        <f t="shared" si="949"/>
        <v>0</v>
      </c>
      <c r="AL1336" s="80"/>
      <c r="AM1336" s="186"/>
      <c r="AN1336" s="725"/>
      <c r="AO1336" s="15"/>
      <c r="AP1336" s="25"/>
      <c r="AQ1336" s="683">
        <v>1</v>
      </c>
      <c r="AT1336" s="1"/>
    </row>
    <row r="1337" spans="1:46" s="44" customFormat="1">
      <c r="A1337" s="1">
        <v>2</v>
      </c>
      <c r="B1337" s="337" t="str">
        <f t="shared" ref="B1337:B1338" si="979">B1336</f>
        <v>南多摩</v>
      </c>
      <c r="C1337" s="437" t="str">
        <f t="shared" ref="C1337:C1338" si="980">C1336</f>
        <v>八王子市</v>
      </c>
      <c r="D1337" s="297"/>
      <c r="E1337" s="573"/>
      <c r="F1337" s="361" t="s">
        <v>433</v>
      </c>
      <c r="G1337" s="690"/>
      <c r="H1337" s="109"/>
      <c r="I1337" s="82"/>
      <c r="J1337" s="82"/>
      <c r="K1337" s="82"/>
      <c r="L1337" s="82"/>
      <c r="M1337" s="82"/>
      <c r="N1337" s="82"/>
      <c r="O1337" s="82"/>
      <c r="P1337" s="82"/>
      <c r="Q1337" s="82"/>
      <c r="R1337" s="82"/>
      <c r="S1337" s="82"/>
      <c r="T1337" s="82"/>
      <c r="U1337" s="82" t="s">
        <v>629</v>
      </c>
      <c r="V1337" s="102"/>
      <c r="W1337" s="146">
        <f>SUM(X1337:AB1337)</f>
        <v>159</v>
      </c>
      <c r="X1337" s="145"/>
      <c r="Y1337" s="145">
        <v>159</v>
      </c>
      <c r="Z1337" s="69"/>
      <c r="AA1337" s="69"/>
      <c r="AB1337" s="207"/>
      <c r="AC1337" s="324">
        <f t="shared" si="948"/>
        <v>159</v>
      </c>
      <c r="AD1337" s="519"/>
      <c r="AE1337" s="519">
        <v>40</v>
      </c>
      <c r="AF1337" s="519">
        <v>39</v>
      </c>
      <c r="AG1337" s="519">
        <v>80</v>
      </c>
      <c r="AH1337" s="519"/>
      <c r="AI1337" s="519"/>
      <c r="AJ1337" s="601"/>
      <c r="AK1337" s="160">
        <f t="shared" si="949"/>
        <v>0</v>
      </c>
      <c r="AL1337" s="79" t="s">
        <v>3</v>
      </c>
      <c r="AM1337" s="158" t="s">
        <v>3</v>
      </c>
      <c r="AN1337" s="718"/>
      <c r="AO1337" s="643"/>
      <c r="AP1337" s="663"/>
      <c r="AQ1337" s="683"/>
      <c r="AT1337" s="1"/>
    </row>
    <row r="1338" spans="1:46" s="44" customFormat="1" ht="18.600000000000001" thickBot="1">
      <c r="A1338" s="1">
        <v>3</v>
      </c>
      <c r="B1338" s="337" t="str">
        <f t="shared" si="979"/>
        <v>南多摩</v>
      </c>
      <c r="C1338" s="437" t="str">
        <f t="shared" si="980"/>
        <v>八王子市</v>
      </c>
      <c r="D1338" s="305"/>
      <c r="E1338" s="632"/>
      <c r="F1338" s="337" t="s">
        <v>433</v>
      </c>
      <c r="G1338" s="689"/>
      <c r="H1338" s="121"/>
      <c r="I1338" s="71"/>
      <c r="J1338" s="71"/>
      <c r="K1338" s="71"/>
      <c r="L1338" s="71"/>
      <c r="M1338" s="71"/>
      <c r="N1338" s="71"/>
      <c r="O1338" s="71"/>
      <c r="P1338" s="71"/>
      <c r="Q1338" s="71"/>
      <c r="R1338" s="71"/>
      <c r="S1338" s="71"/>
      <c r="T1338" s="71"/>
      <c r="U1338" s="82" t="s">
        <v>629</v>
      </c>
      <c r="V1338" s="123"/>
      <c r="W1338" s="208"/>
      <c r="X1338" s="75"/>
      <c r="Y1338" s="75"/>
      <c r="Z1338" s="76"/>
      <c r="AA1338" s="76"/>
      <c r="AB1338" s="209"/>
      <c r="AC1338" s="325">
        <f t="shared" si="948"/>
        <v>159</v>
      </c>
      <c r="AD1338" s="520"/>
      <c r="AE1338" s="520">
        <v>40</v>
      </c>
      <c r="AF1338" s="520">
        <v>39</v>
      </c>
      <c r="AG1338" s="520">
        <v>80</v>
      </c>
      <c r="AH1338" s="520" t="s">
        <v>3</v>
      </c>
      <c r="AI1338" s="520" t="s">
        <v>3</v>
      </c>
      <c r="AJ1338" s="520" t="s">
        <v>3</v>
      </c>
      <c r="AK1338" s="161">
        <f t="shared" si="949"/>
        <v>0</v>
      </c>
      <c r="AL1338" s="81"/>
      <c r="AM1338" s="187"/>
      <c r="AN1338" s="719"/>
      <c r="AO1338" s="643"/>
      <c r="AP1338" s="663"/>
      <c r="AQ1338" s="683"/>
      <c r="AT1338" s="1"/>
    </row>
    <row r="1339" spans="1:46" s="44" customFormat="1">
      <c r="A1339" s="1">
        <v>1</v>
      </c>
      <c r="B1339" s="309" t="s">
        <v>422</v>
      </c>
      <c r="C1339" s="310" t="s">
        <v>423</v>
      </c>
      <c r="D1339" s="567"/>
      <c r="E1339" s="567" t="s">
        <v>1045</v>
      </c>
      <c r="F1339" s="445" t="s">
        <v>434</v>
      </c>
      <c r="G1339" s="691">
        <v>11301676</v>
      </c>
      <c r="H1339" s="221"/>
      <c r="I1339" s="73"/>
      <c r="J1339" s="73"/>
      <c r="K1339" s="73"/>
      <c r="L1339" s="73"/>
      <c r="M1339" s="73"/>
      <c r="N1339" s="73"/>
      <c r="O1339" s="73"/>
      <c r="P1339" s="73"/>
      <c r="Q1339" s="73"/>
      <c r="R1339" s="73"/>
      <c r="S1339" s="73"/>
      <c r="T1339" s="73"/>
      <c r="U1339" s="73"/>
      <c r="V1339" s="222"/>
      <c r="W1339" s="193"/>
      <c r="X1339" s="74"/>
      <c r="Y1339" s="74"/>
      <c r="Z1339" s="74"/>
      <c r="AA1339" s="74"/>
      <c r="AB1339" s="194"/>
      <c r="AC1339" s="323">
        <f t="shared" si="948"/>
        <v>33</v>
      </c>
      <c r="AD1339" s="606"/>
      <c r="AE1339" s="606"/>
      <c r="AF1339" s="606"/>
      <c r="AG1339" s="606">
        <v>33</v>
      </c>
      <c r="AH1339" s="606"/>
      <c r="AI1339" s="607"/>
      <c r="AJ1339" s="607"/>
      <c r="AK1339" s="166">
        <f t="shared" si="949"/>
        <v>0</v>
      </c>
      <c r="AL1339" s="80"/>
      <c r="AM1339" s="186"/>
      <c r="AN1339" s="725"/>
      <c r="AO1339" s="15"/>
      <c r="AP1339" s="25"/>
      <c r="AQ1339" s="683">
        <v>1</v>
      </c>
      <c r="AT1339" s="1"/>
    </row>
    <row r="1340" spans="1:46" s="44" customFormat="1">
      <c r="A1340" s="1">
        <v>2</v>
      </c>
      <c r="B1340" s="337" t="str">
        <f t="shared" ref="B1340:B1341" si="981">B1339</f>
        <v>南多摩</v>
      </c>
      <c r="C1340" s="437" t="str">
        <f t="shared" ref="C1340:C1341" si="982">C1339</f>
        <v>八王子市</v>
      </c>
      <c r="D1340" s="297"/>
      <c r="E1340" s="573"/>
      <c r="F1340" s="361" t="s">
        <v>434</v>
      </c>
      <c r="G1340" s="690"/>
      <c r="H1340" s="109"/>
      <c r="I1340" s="82"/>
      <c r="J1340" s="82"/>
      <c r="K1340" s="82"/>
      <c r="L1340" s="82"/>
      <c r="M1340" s="82"/>
      <c r="N1340" s="82"/>
      <c r="O1340" s="82"/>
      <c r="P1340" s="82"/>
      <c r="Q1340" s="82"/>
      <c r="R1340" s="82"/>
      <c r="S1340" s="82"/>
      <c r="T1340" s="82"/>
      <c r="U1340" s="82"/>
      <c r="V1340" s="102"/>
      <c r="W1340" s="146">
        <f>SUM(X1340:AB1340)</f>
        <v>288</v>
      </c>
      <c r="X1340" s="145"/>
      <c r="Y1340" s="145">
        <v>33</v>
      </c>
      <c r="Z1340" s="69">
        <v>255</v>
      </c>
      <c r="AA1340" s="69"/>
      <c r="AB1340" s="207"/>
      <c r="AC1340" s="324">
        <f t="shared" si="948"/>
        <v>33</v>
      </c>
      <c r="AD1340" s="519"/>
      <c r="AE1340" s="519"/>
      <c r="AF1340" s="519"/>
      <c r="AG1340" s="519">
        <v>33</v>
      </c>
      <c r="AH1340" s="519"/>
      <c r="AI1340" s="519"/>
      <c r="AJ1340" s="601"/>
      <c r="AK1340" s="160">
        <f t="shared" si="949"/>
        <v>0</v>
      </c>
      <c r="AL1340" s="79" t="s">
        <v>3</v>
      </c>
      <c r="AM1340" s="158" t="s">
        <v>3</v>
      </c>
      <c r="AN1340" s="718"/>
      <c r="AO1340" s="643"/>
      <c r="AP1340" s="663"/>
      <c r="AQ1340" s="683"/>
      <c r="AT1340" s="1"/>
    </row>
    <row r="1341" spans="1:46" s="44" customFormat="1" ht="18.600000000000001" thickBot="1">
      <c r="A1341" s="1">
        <v>3</v>
      </c>
      <c r="B1341" s="337" t="str">
        <f t="shared" si="981"/>
        <v>南多摩</v>
      </c>
      <c r="C1341" s="437" t="str">
        <f t="shared" si="982"/>
        <v>八王子市</v>
      </c>
      <c r="D1341" s="305"/>
      <c r="E1341" s="632"/>
      <c r="F1341" s="337" t="s">
        <v>434</v>
      </c>
      <c r="G1341" s="689"/>
      <c r="H1341" s="121"/>
      <c r="I1341" s="71"/>
      <c r="J1341" s="71"/>
      <c r="K1341" s="71"/>
      <c r="L1341" s="71"/>
      <c r="M1341" s="71"/>
      <c r="N1341" s="71"/>
      <c r="O1341" s="71"/>
      <c r="P1341" s="71"/>
      <c r="Q1341" s="71"/>
      <c r="R1341" s="71"/>
      <c r="S1341" s="71"/>
      <c r="T1341" s="71"/>
      <c r="U1341" s="71"/>
      <c r="V1341" s="123"/>
      <c r="W1341" s="208"/>
      <c r="X1341" s="75"/>
      <c r="Y1341" s="75"/>
      <c r="Z1341" s="76"/>
      <c r="AA1341" s="76"/>
      <c r="AB1341" s="209"/>
      <c r="AC1341" s="325">
        <f t="shared" si="948"/>
        <v>33</v>
      </c>
      <c r="AD1341" s="520"/>
      <c r="AE1341" s="520" t="s">
        <v>3</v>
      </c>
      <c r="AF1341" s="520" t="s">
        <v>3</v>
      </c>
      <c r="AG1341" s="520">
        <v>33</v>
      </c>
      <c r="AH1341" s="520" t="s">
        <v>3</v>
      </c>
      <c r="AI1341" s="520" t="s">
        <v>3</v>
      </c>
      <c r="AJ1341" s="520" t="s">
        <v>3</v>
      </c>
      <c r="AK1341" s="161">
        <f t="shared" si="949"/>
        <v>0</v>
      </c>
      <c r="AL1341" s="81"/>
      <c r="AM1341" s="187"/>
      <c r="AN1341" s="719"/>
      <c r="AO1341" s="643"/>
      <c r="AP1341" s="663"/>
      <c r="AQ1341" s="683"/>
      <c r="AT1341" s="1"/>
    </row>
    <row r="1342" spans="1:46" s="44" customFormat="1">
      <c r="A1342" s="1">
        <v>1</v>
      </c>
      <c r="B1342" s="309" t="s">
        <v>422</v>
      </c>
      <c r="C1342" s="310" t="s">
        <v>423</v>
      </c>
      <c r="D1342" s="567"/>
      <c r="E1342" s="567" t="s">
        <v>914</v>
      </c>
      <c r="F1342" s="445" t="s">
        <v>435</v>
      </c>
      <c r="G1342" s="691">
        <v>11301677</v>
      </c>
      <c r="H1342" s="221"/>
      <c r="I1342" s="73"/>
      <c r="J1342" s="73"/>
      <c r="K1342" s="73"/>
      <c r="L1342" s="73"/>
      <c r="M1342" s="73"/>
      <c r="N1342" s="73"/>
      <c r="O1342" s="73"/>
      <c r="P1342" s="73"/>
      <c r="Q1342" s="73"/>
      <c r="R1342" s="73"/>
      <c r="S1342" s="73"/>
      <c r="T1342" s="73"/>
      <c r="U1342" s="73"/>
      <c r="V1342" s="222"/>
      <c r="W1342" s="193"/>
      <c r="X1342" s="74"/>
      <c r="Y1342" s="74"/>
      <c r="Z1342" s="74"/>
      <c r="AA1342" s="74"/>
      <c r="AB1342" s="194"/>
      <c r="AC1342" s="323">
        <f t="shared" si="948"/>
        <v>160</v>
      </c>
      <c r="AD1342" s="64"/>
      <c r="AE1342" s="64">
        <v>160</v>
      </c>
      <c r="AF1342" s="64"/>
      <c r="AG1342" s="64"/>
      <c r="AH1342" s="64"/>
      <c r="AI1342" s="80"/>
      <c r="AJ1342" s="80"/>
      <c r="AK1342" s="166">
        <f t="shared" si="949"/>
        <v>0</v>
      </c>
      <c r="AL1342" s="80"/>
      <c r="AM1342" s="186"/>
      <c r="AN1342" s="725"/>
      <c r="AO1342" s="15"/>
      <c r="AP1342" s="25"/>
      <c r="AQ1342" s="683"/>
      <c r="AT1342" s="1"/>
    </row>
    <row r="1343" spans="1:46" s="44" customFormat="1">
      <c r="A1343" s="1">
        <v>2</v>
      </c>
      <c r="B1343" s="337" t="str">
        <f t="shared" ref="B1343:B1344" si="983">B1342</f>
        <v>南多摩</v>
      </c>
      <c r="C1343" s="437" t="str">
        <f t="shared" ref="C1343:C1344" si="984">C1342</f>
        <v>八王子市</v>
      </c>
      <c r="D1343" s="297"/>
      <c r="E1343" s="573"/>
      <c r="F1343" s="361" t="s">
        <v>435</v>
      </c>
      <c r="G1343" s="690"/>
      <c r="H1343" s="109" t="s">
        <v>628</v>
      </c>
      <c r="I1343" s="82"/>
      <c r="J1343" s="82"/>
      <c r="K1343" s="82"/>
      <c r="L1343" s="82" t="s">
        <v>629</v>
      </c>
      <c r="M1343" s="82" t="s">
        <v>629</v>
      </c>
      <c r="N1343" s="82" t="s">
        <v>916</v>
      </c>
      <c r="O1343" s="82"/>
      <c r="P1343" s="82" t="s">
        <v>636</v>
      </c>
      <c r="Q1343" s="82"/>
      <c r="R1343" s="82"/>
      <c r="S1343" s="82" t="s">
        <v>629</v>
      </c>
      <c r="T1343" s="82"/>
      <c r="U1343" s="82" t="s">
        <v>629</v>
      </c>
      <c r="V1343" s="102"/>
      <c r="W1343" s="146">
        <f>SUM(X1343:AB1343)</f>
        <v>170</v>
      </c>
      <c r="X1343" s="145">
        <v>170</v>
      </c>
      <c r="Y1343" s="145"/>
      <c r="Z1343" s="69"/>
      <c r="AA1343" s="69"/>
      <c r="AB1343" s="207"/>
      <c r="AC1343" s="324">
        <f t="shared" si="948"/>
        <v>170</v>
      </c>
      <c r="AD1343" s="519"/>
      <c r="AE1343" s="519">
        <v>170</v>
      </c>
      <c r="AF1343" s="519"/>
      <c r="AG1343" s="519"/>
      <c r="AH1343" s="519"/>
      <c r="AI1343" s="519"/>
      <c r="AJ1343" s="601"/>
      <c r="AK1343" s="160">
        <f t="shared" si="949"/>
        <v>23</v>
      </c>
      <c r="AL1343" s="79">
        <v>23</v>
      </c>
      <c r="AM1343" s="158" t="s">
        <v>3</v>
      </c>
      <c r="AN1343" s="718"/>
      <c r="AO1343" s="643"/>
      <c r="AP1343" s="663"/>
      <c r="AQ1343" s="683"/>
      <c r="AT1343" s="1"/>
    </row>
    <row r="1344" spans="1:46" s="44" customFormat="1" ht="18.600000000000001" thickBot="1">
      <c r="A1344" s="1">
        <v>3</v>
      </c>
      <c r="B1344" s="337" t="str">
        <f t="shared" si="983"/>
        <v>南多摩</v>
      </c>
      <c r="C1344" s="437" t="str">
        <f t="shared" si="984"/>
        <v>八王子市</v>
      </c>
      <c r="D1344" s="305"/>
      <c r="E1344" s="632"/>
      <c r="F1344" s="337" t="s">
        <v>435</v>
      </c>
      <c r="G1344" s="689"/>
      <c r="H1344" s="109" t="s">
        <v>628</v>
      </c>
      <c r="I1344" s="82"/>
      <c r="J1344" s="82"/>
      <c r="K1344" s="82"/>
      <c r="L1344" s="82" t="s">
        <v>629</v>
      </c>
      <c r="M1344" s="82" t="s">
        <v>629</v>
      </c>
      <c r="N1344" s="82" t="s">
        <v>916</v>
      </c>
      <c r="O1344" s="82"/>
      <c r="P1344" s="82" t="s">
        <v>636</v>
      </c>
      <c r="Q1344" s="82"/>
      <c r="R1344" s="82"/>
      <c r="S1344" s="82" t="s">
        <v>629</v>
      </c>
      <c r="T1344" s="82"/>
      <c r="U1344" s="82" t="s">
        <v>629</v>
      </c>
      <c r="V1344" s="123"/>
      <c r="W1344" s="208"/>
      <c r="X1344" s="75"/>
      <c r="Y1344" s="75"/>
      <c r="Z1344" s="76"/>
      <c r="AA1344" s="76"/>
      <c r="AB1344" s="209"/>
      <c r="AC1344" s="325">
        <f t="shared" si="948"/>
        <v>170</v>
      </c>
      <c r="AD1344" s="520"/>
      <c r="AE1344" s="520">
        <v>170</v>
      </c>
      <c r="AF1344" s="520" t="s">
        <v>3</v>
      </c>
      <c r="AG1344" s="520" t="s">
        <v>3</v>
      </c>
      <c r="AH1344" s="520" t="s">
        <v>3</v>
      </c>
      <c r="AI1344" s="520" t="s">
        <v>3</v>
      </c>
      <c r="AJ1344" s="520" t="s">
        <v>3</v>
      </c>
      <c r="AK1344" s="161">
        <f t="shared" si="949"/>
        <v>0</v>
      </c>
      <c r="AL1344" s="81"/>
      <c r="AM1344" s="187"/>
      <c r="AN1344" s="719"/>
      <c r="AO1344" s="643"/>
      <c r="AP1344" s="663"/>
      <c r="AQ1344" s="683"/>
      <c r="AT1344" s="1"/>
    </row>
    <row r="1345" spans="1:46" s="44" customFormat="1">
      <c r="A1345" s="1">
        <v>1</v>
      </c>
      <c r="B1345" s="309" t="s">
        <v>422</v>
      </c>
      <c r="C1345" s="310" t="s">
        <v>423</v>
      </c>
      <c r="D1345" s="567"/>
      <c r="E1345" s="567" t="s">
        <v>914</v>
      </c>
      <c r="F1345" s="445" t="s">
        <v>436</v>
      </c>
      <c r="G1345" s="691">
        <v>11301678</v>
      </c>
      <c r="H1345" s="221"/>
      <c r="I1345" s="73"/>
      <c r="J1345" s="73"/>
      <c r="K1345" s="73"/>
      <c r="L1345" s="73"/>
      <c r="M1345" s="73"/>
      <c r="N1345" s="73"/>
      <c r="O1345" s="73"/>
      <c r="P1345" s="73"/>
      <c r="Q1345" s="73"/>
      <c r="R1345" s="73"/>
      <c r="S1345" s="73"/>
      <c r="T1345" s="73"/>
      <c r="U1345" s="73"/>
      <c r="V1345" s="222"/>
      <c r="W1345" s="193"/>
      <c r="X1345" s="74"/>
      <c r="Y1345" s="74"/>
      <c r="Z1345" s="74"/>
      <c r="AA1345" s="74"/>
      <c r="AB1345" s="194"/>
      <c r="AC1345" s="323">
        <f t="shared" si="948"/>
        <v>31</v>
      </c>
      <c r="AD1345" s="606"/>
      <c r="AE1345" s="606">
        <v>31</v>
      </c>
      <c r="AF1345" s="606"/>
      <c r="AG1345" s="606"/>
      <c r="AH1345" s="606"/>
      <c r="AI1345" s="607"/>
      <c r="AJ1345" s="607"/>
      <c r="AK1345" s="166">
        <f t="shared" si="949"/>
        <v>0</v>
      </c>
      <c r="AL1345" s="80"/>
      <c r="AM1345" s="186"/>
      <c r="AN1345" s="725"/>
      <c r="AO1345" s="15"/>
      <c r="AP1345" s="25"/>
      <c r="AQ1345" s="683">
        <v>1</v>
      </c>
      <c r="AT1345" s="1"/>
    </row>
    <row r="1346" spans="1:46" s="44" customFormat="1">
      <c r="A1346" s="1">
        <v>2</v>
      </c>
      <c r="B1346" s="337" t="str">
        <f t="shared" ref="B1346:B1347" si="985">B1345</f>
        <v>南多摩</v>
      </c>
      <c r="C1346" s="437" t="str">
        <f t="shared" ref="C1346:C1347" si="986">C1345</f>
        <v>八王子市</v>
      </c>
      <c r="D1346" s="297"/>
      <c r="E1346" s="573"/>
      <c r="F1346" s="361" t="s">
        <v>436</v>
      </c>
      <c r="G1346" s="690"/>
      <c r="H1346" s="109"/>
      <c r="I1346" s="82"/>
      <c r="J1346" s="82"/>
      <c r="K1346" s="82"/>
      <c r="L1346" s="82"/>
      <c r="M1346" s="82" t="s">
        <v>629</v>
      </c>
      <c r="N1346" s="82" t="s">
        <v>630</v>
      </c>
      <c r="O1346" s="82"/>
      <c r="P1346" s="82"/>
      <c r="Q1346" s="82"/>
      <c r="R1346" s="82"/>
      <c r="S1346" s="82"/>
      <c r="T1346" s="82"/>
      <c r="U1346" s="82"/>
      <c r="V1346" s="102"/>
      <c r="W1346" s="146">
        <f>SUM(X1346:AB1346)</f>
        <v>31</v>
      </c>
      <c r="X1346" s="145">
        <v>31</v>
      </c>
      <c r="Y1346" s="145"/>
      <c r="Z1346" s="69"/>
      <c r="AA1346" s="69"/>
      <c r="AB1346" s="207"/>
      <c r="AC1346" s="324">
        <f t="shared" si="948"/>
        <v>31</v>
      </c>
      <c r="AD1346" s="519"/>
      <c r="AE1346" s="519">
        <v>31</v>
      </c>
      <c r="AF1346" s="519"/>
      <c r="AG1346" s="519"/>
      <c r="AH1346" s="519"/>
      <c r="AI1346" s="519"/>
      <c r="AJ1346" s="601"/>
      <c r="AK1346" s="160">
        <f t="shared" si="949"/>
        <v>0</v>
      </c>
      <c r="AL1346" s="79" t="s">
        <v>3</v>
      </c>
      <c r="AM1346" s="158" t="s">
        <v>3</v>
      </c>
      <c r="AN1346" s="718"/>
      <c r="AO1346" s="643"/>
      <c r="AP1346" s="663"/>
      <c r="AQ1346" s="683"/>
      <c r="AT1346" s="1"/>
    </row>
    <row r="1347" spans="1:46" s="44" customFormat="1" ht="18.600000000000001" thickBot="1">
      <c r="A1347" s="1">
        <v>3</v>
      </c>
      <c r="B1347" s="337" t="str">
        <f t="shared" si="985"/>
        <v>南多摩</v>
      </c>
      <c r="C1347" s="437" t="str">
        <f t="shared" si="986"/>
        <v>八王子市</v>
      </c>
      <c r="D1347" s="305"/>
      <c r="E1347" s="632"/>
      <c r="F1347" s="337" t="s">
        <v>436</v>
      </c>
      <c r="G1347" s="689"/>
      <c r="H1347" s="121"/>
      <c r="I1347" s="71"/>
      <c r="J1347" s="71"/>
      <c r="K1347" s="71"/>
      <c r="L1347" s="71"/>
      <c r="M1347" s="82" t="s">
        <v>629</v>
      </c>
      <c r="N1347" s="82" t="s">
        <v>630</v>
      </c>
      <c r="O1347" s="71"/>
      <c r="P1347" s="71"/>
      <c r="Q1347" s="71"/>
      <c r="R1347" s="71"/>
      <c r="S1347" s="71"/>
      <c r="T1347" s="71"/>
      <c r="U1347" s="71"/>
      <c r="V1347" s="123"/>
      <c r="W1347" s="208"/>
      <c r="X1347" s="75"/>
      <c r="Y1347" s="75"/>
      <c r="Z1347" s="76"/>
      <c r="AA1347" s="76"/>
      <c r="AB1347" s="209"/>
      <c r="AC1347" s="325">
        <f t="shared" si="948"/>
        <v>31</v>
      </c>
      <c r="AD1347" s="520"/>
      <c r="AE1347" s="520">
        <v>31</v>
      </c>
      <c r="AF1347" s="520" t="s">
        <v>3</v>
      </c>
      <c r="AG1347" s="520" t="s">
        <v>3</v>
      </c>
      <c r="AH1347" s="520" t="s">
        <v>3</v>
      </c>
      <c r="AI1347" s="520" t="s">
        <v>3</v>
      </c>
      <c r="AJ1347" s="520" t="s">
        <v>3</v>
      </c>
      <c r="AK1347" s="161">
        <f t="shared" si="949"/>
        <v>0</v>
      </c>
      <c r="AL1347" s="81"/>
      <c r="AM1347" s="187"/>
      <c r="AN1347" s="719"/>
      <c r="AO1347" s="643"/>
      <c r="AP1347" s="663"/>
      <c r="AQ1347" s="683"/>
      <c r="AT1347" s="1"/>
    </row>
    <row r="1348" spans="1:46" s="44" customFormat="1">
      <c r="A1348" s="1">
        <v>1</v>
      </c>
      <c r="B1348" s="309" t="s">
        <v>422</v>
      </c>
      <c r="C1348" s="310" t="s">
        <v>423</v>
      </c>
      <c r="D1348" s="567"/>
      <c r="E1348" s="567" t="s">
        <v>914</v>
      </c>
      <c r="F1348" s="445" t="s">
        <v>437</v>
      </c>
      <c r="G1348" s="691">
        <v>11301679</v>
      </c>
      <c r="H1348" s="221"/>
      <c r="I1348" s="73"/>
      <c r="J1348" s="73"/>
      <c r="K1348" s="73"/>
      <c r="L1348" s="73"/>
      <c r="M1348" s="73"/>
      <c r="N1348" s="73"/>
      <c r="O1348" s="73"/>
      <c r="P1348" s="73"/>
      <c r="Q1348" s="73"/>
      <c r="R1348" s="73"/>
      <c r="S1348" s="73"/>
      <c r="T1348" s="73"/>
      <c r="U1348" s="73"/>
      <c r="V1348" s="222"/>
      <c r="W1348" s="193"/>
      <c r="X1348" s="74"/>
      <c r="Y1348" s="74"/>
      <c r="Z1348" s="74"/>
      <c r="AA1348" s="74"/>
      <c r="AB1348" s="194"/>
      <c r="AC1348" s="323">
        <f t="shared" si="948"/>
        <v>122</v>
      </c>
      <c r="AD1348" s="64"/>
      <c r="AE1348" s="64">
        <v>39</v>
      </c>
      <c r="AF1348" s="64">
        <v>83</v>
      </c>
      <c r="AG1348" s="64"/>
      <c r="AH1348" s="64"/>
      <c r="AI1348" s="80"/>
      <c r="AJ1348" s="80"/>
      <c r="AK1348" s="166">
        <f t="shared" si="949"/>
        <v>0</v>
      </c>
      <c r="AL1348" s="80"/>
      <c r="AM1348" s="186"/>
      <c r="AN1348" s="725"/>
      <c r="AO1348" s="15"/>
      <c r="AP1348" s="25"/>
      <c r="AQ1348" s="683"/>
      <c r="AT1348" s="1"/>
    </row>
    <row r="1349" spans="1:46" s="44" customFormat="1">
      <c r="A1349" s="1">
        <v>2</v>
      </c>
      <c r="B1349" s="337" t="str">
        <f t="shared" ref="B1349:B1350" si="987">B1348</f>
        <v>南多摩</v>
      </c>
      <c r="C1349" s="437" t="str">
        <f t="shared" ref="C1349:C1350" si="988">C1348</f>
        <v>八王子市</v>
      </c>
      <c r="D1349" s="297"/>
      <c r="E1349" s="573"/>
      <c r="F1349" s="361" t="s">
        <v>437</v>
      </c>
      <c r="G1349" s="690"/>
      <c r="H1349" s="109"/>
      <c r="I1349" s="82"/>
      <c r="J1349" s="82"/>
      <c r="K1349" s="82"/>
      <c r="L1349" s="82"/>
      <c r="M1349" s="82" t="s">
        <v>629</v>
      </c>
      <c r="N1349" s="82"/>
      <c r="O1349" s="82"/>
      <c r="P1349" s="82"/>
      <c r="Q1349" s="82"/>
      <c r="R1349" s="82"/>
      <c r="S1349" s="82" t="s">
        <v>1019</v>
      </c>
      <c r="T1349" s="82"/>
      <c r="U1349" s="82"/>
      <c r="V1349" s="102"/>
      <c r="W1349" s="146">
        <f>SUM(X1349:AB1349)</f>
        <v>122</v>
      </c>
      <c r="X1349" s="145">
        <v>122</v>
      </c>
      <c r="Y1349" s="145"/>
      <c r="Z1349" s="69"/>
      <c r="AA1349" s="69"/>
      <c r="AB1349" s="207"/>
      <c r="AC1349" s="324">
        <f t="shared" si="948"/>
        <v>122</v>
      </c>
      <c r="AD1349" s="519"/>
      <c r="AE1349" s="519">
        <v>39</v>
      </c>
      <c r="AF1349" s="519">
        <v>83</v>
      </c>
      <c r="AG1349" s="519"/>
      <c r="AH1349" s="519"/>
      <c r="AI1349" s="519"/>
      <c r="AJ1349" s="601"/>
      <c r="AK1349" s="160">
        <f t="shared" si="949"/>
        <v>39</v>
      </c>
      <c r="AL1349" s="79">
        <v>20</v>
      </c>
      <c r="AM1349" s="158">
        <v>19</v>
      </c>
      <c r="AN1349" s="718"/>
      <c r="AO1349" s="643"/>
      <c r="AP1349" s="663"/>
      <c r="AQ1349" s="683"/>
      <c r="AT1349" s="1"/>
    </row>
    <row r="1350" spans="1:46" s="44" customFormat="1" ht="18.600000000000001" thickBot="1">
      <c r="A1350" s="1">
        <v>3</v>
      </c>
      <c r="B1350" s="337" t="str">
        <f t="shared" si="987"/>
        <v>南多摩</v>
      </c>
      <c r="C1350" s="437" t="str">
        <f t="shared" si="988"/>
        <v>八王子市</v>
      </c>
      <c r="D1350" s="305"/>
      <c r="E1350" s="632"/>
      <c r="F1350" s="337" t="s">
        <v>437</v>
      </c>
      <c r="G1350" s="689"/>
      <c r="H1350" s="121"/>
      <c r="I1350" s="71"/>
      <c r="J1350" s="71"/>
      <c r="K1350" s="71"/>
      <c r="L1350" s="71"/>
      <c r="M1350" s="82" t="s">
        <v>629</v>
      </c>
      <c r="N1350" s="82"/>
      <c r="O1350" s="82"/>
      <c r="P1350" s="82"/>
      <c r="Q1350" s="82"/>
      <c r="R1350" s="82"/>
      <c r="S1350" s="82" t="s">
        <v>1019</v>
      </c>
      <c r="T1350" s="71"/>
      <c r="U1350" s="71"/>
      <c r="V1350" s="123"/>
      <c r="W1350" s="208"/>
      <c r="X1350" s="75"/>
      <c r="Y1350" s="75"/>
      <c r="Z1350" s="76"/>
      <c r="AA1350" s="76"/>
      <c r="AB1350" s="209"/>
      <c r="AC1350" s="325">
        <f t="shared" si="948"/>
        <v>122</v>
      </c>
      <c r="AD1350" s="520"/>
      <c r="AE1350" s="520">
        <v>39</v>
      </c>
      <c r="AF1350" s="520">
        <v>83</v>
      </c>
      <c r="AG1350" s="520" t="s">
        <v>3</v>
      </c>
      <c r="AH1350" s="520" t="s">
        <v>3</v>
      </c>
      <c r="AI1350" s="520" t="s">
        <v>3</v>
      </c>
      <c r="AJ1350" s="520" t="s">
        <v>3</v>
      </c>
      <c r="AK1350" s="161">
        <f t="shared" si="949"/>
        <v>0</v>
      </c>
      <c r="AL1350" s="81"/>
      <c r="AM1350" s="187"/>
      <c r="AN1350" s="719"/>
      <c r="AO1350" s="643"/>
      <c r="AP1350" s="663"/>
      <c r="AQ1350" s="683"/>
      <c r="AT1350" s="1"/>
    </row>
    <row r="1351" spans="1:46" s="44" customFormat="1">
      <c r="A1351" s="1">
        <v>1</v>
      </c>
      <c r="B1351" s="309" t="s">
        <v>422</v>
      </c>
      <c r="C1351" s="310" t="s">
        <v>423</v>
      </c>
      <c r="D1351" s="567"/>
      <c r="E1351" s="567" t="s">
        <v>950</v>
      </c>
      <c r="F1351" s="445" t="s">
        <v>438</v>
      </c>
      <c r="G1351" s="691" t="s">
        <v>893</v>
      </c>
      <c r="H1351" s="221"/>
      <c r="I1351" s="73"/>
      <c r="J1351" s="73"/>
      <c r="K1351" s="73"/>
      <c r="L1351" s="73"/>
      <c r="M1351" s="73"/>
      <c r="N1351" s="73"/>
      <c r="O1351" s="73"/>
      <c r="P1351" s="73"/>
      <c r="Q1351" s="73"/>
      <c r="R1351" s="73"/>
      <c r="S1351" s="73"/>
      <c r="T1351" s="73"/>
      <c r="U1351" s="73"/>
      <c r="V1351" s="222"/>
      <c r="W1351" s="193"/>
      <c r="X1351" s="74"/>
      <c r="Y1351" s="74"/>
      <c r="Z1351" s="74"/>
      <c r="AA1351" s="74"/>
      <c r="AB1351" s="194"/>
      <c r="AC1351" s="323">
        <f t="shared" si="948"/>
        <v>38</v>
      </c>
      <c r="AD1351" s="64"/>
      <c r="AE1351" s="64"/>
      <c r="AF1351" s="64"/>
      <c r="AG1351" s="64">
        <v>38</v>
      </c>
      <c r="AH1351" s="64"/>
      <c r="AI1351" s="80"/>
      <c r="AJ1351" s="80"/>
      <c r="AK1351" s="166">
        <f t="shared" si="949"/>
        <v>0</v>
      </c>
      <c r="AL1351" s="80"/>
      <c r="AM1351" s="186"/>
      <c r="AN1351" s="725"/>
      <c r="AO1351" s="15"/>
      <c r="AP1351" s="25"/>
      <c r="AQ1351" s="683"/>
      <c r="AT1351" s="1"/>
    </row>
    <row r="1352" spans="1:46" s="44" customFormat="1">
      <c r="A1352" s="1">
        <v>2</v>
      </c>
      <c r="B1352" s="337" t="str">
        <f t="shared" ref="B1352:B1353" si="989">B1351</f>
        <v>南多摩</v>
      </c>
      <c r="C1352" s="437" t="str">
        <f t="shared" ref="C1352:C1353" si="990">C1351</f>
        <v>八王子市</v>
      </c>
      <c r="D1352" s="297"/>
      <c r="E1352" s="573"/>
      <c r="F1352" s="361" t="s">
        <v>438</v>
      </c>
      <c r="G1352" s="690"/>
      <c r="H1352" s="109"/>
      <c r="I1352" s="82"/>
      <c r="J1352" s="82"/>
      <c r="K1352" s="82"/>
      <c r="L1352" s="82"/>
      <c r="M1352" s="82"/>
      <c r="N1352" s="82"/>
      <c r="O1352" s="82"/>
      <c r="P1352" s="82"/>
      <c r="Q1352" s="82"/>
      <c r="R1352" s="82"/>
      <c r="S1352" s="82"/>
      <c r="T1352" s="82"/>
      <c r="U1352" s="82"/>
      <c r="V1352" s="102"/>
      <c r="W1352" s="146">
        <f>SUM(X1352:AB1352)</f>
        <v>38</v>
      </c>
      <c r="X1352" s="145"/>
      <c r="Y1352" s="145">
        <v>38</v>
      </c>
      <c r="Z1352" s="69"/>
      <c r="AA1352" s="69"/>
      <c r="AB1352" s="207"/>
      <c r="AC1352" s="324">
        <f t="shared" si="948"/>
        <v>38</v>
      </c>
      <c r="AD1352" s="519"/>
      <c r="AE1352" s="519"/>
      <c r="AF1352" s="519"/>
      <c r="AG1352" s="519">
        <v>38</v>
      </c>
      <c r="AH1352" s="519"/>
      <c r="AI1352" s="519"/>
      <c r="AJ1352" s="601"/>
      <c r="AK1352" s="160">
        <f t="shared" si="949"/>
        <v>0</v>
      </c>
      <c r="AL1352" s="79" t="s">
        <v>3</v>
      </c>
      <c r="AM1352" s="158" t="s">
        <v>3</v>
      </c>
      <c r="AN1352" s="718"/>
      <c r="AO1352" s="643"/>
      <c r="AP1352" s="663"/>
      <c r="AQ1352" s="683"/>
      <c r="AT1352" s="1"/>
    </row>
    <row r="1353" spans="1:46" s="44" customFormat="1" ht="18.600000000000001" thickBot="1">
      <c r="A1353" s="1">
        <v>3</v>
      </c>
      <c r="B1353" s="337" t="str">
        <f t="shared" si="989"/>
        <v>南多摩</v>
      </c>
      <c r="C1353" s="437" t="str">
        <f t="shared" si="990"/>
        <v>八王子市</v>
      </c>
      <c r="D1353" s="305"/>
      <c r="E1353" s="632"/>
      <c r="F1353" s="337" t="s">
        <v>438</v>
      </c>
      <c r="G1353" s="689"/>
      <c r="H1353" s="121"/>
      <c r="I1353" s="71"/>
      <c r="J1353" s="71"/>
      <c r="K1353" s="71"/>
      <c r="L1353" s="71"/>
      <c r="M1353" s="71"/>
      <c r="N1353" s="71"/>
      <c r="O1353" s="71"/>
      <c r="P1353" s="71"/>
      <c r="Q1353" s="71"/>
      <c r="R1353" s="71"/>
      <c r="S1353" s="71"/>
      <c r="T1353" s="71"/>
      <c r="U1353" s="71"/>
      <c r="V1353" s="123"/>
      <c r="W1353" s="208"/>
      <c r="X1353" s="75"/>
      <c r="Y1353" s="75"/>
      <c r="Z1353" s="76"/>
      <c r="AA1353" s="76"/>
      <c r="AB1353" s="209"/>
      <c r="AC1353" s="325">
        <f t="shared" si="948"/>
        <v>38</v>
      </c>
      <c r="AD1353" s="520"/>
      <c r="AE1353" s="520" t="s">
        <v>3</v>
      </c>
      <c r="AF1353" s="520" t="s">
        <v>3</v>
      </c>
      <c r="AG1353" s="520">
        <v>38</v>
      </c>
      <c r="AH1353" s="520" t="s">
        <v>3</v>
      </c>
      <c r="AI1353" s="520" t="s">
        <v>3</v>
      </c>
      <c r="AJ1353" s="520" t="s">
        <v>3</v>
      </c>
      <c r="AK1353" s="161">
        <f t="shared" si="949"/>
        <v>0</v>
      </c>
      <c r="AL1353" s="81"/>
      <c r="AM1353" s="187"/>
      <c r="AN1353" s="719"/>
      <c r="AO1353" s="643"/>
      <c r="AP1353" s="663"/>
      <c r="AQ1353" s="683"/>
      <c r="AT1353" s="1"/>
    </row>
    <row r="1354" spans="1:46" s="44" customFormat="1">
      <c r="A1354" s="1">
        <v>1</v>
      </c>
      <c r="B1354" s="309" t="s">
        <v>422</v>
      </c>
      <c r="C1354" s="310" t="s">
        <v>423</v>
      </c>
      <c r="D1354" s="567"/>
      <c r="E1354" s="567" t="s">
        <v>914</v>
      </c>
      <c r="F1354" s="445" t="s">
        <v>439</v>
      </c>
      <c r="G1354" s="691">
        <v>11301681</v>
      </c>
      <c r="H1354" s="221"/>
      <c r="I1354" s="73"/>
      <c r="J1354" s="73"/>
      <c r="K1354" s="73"/>
      <c r="L1354" s="73"/>
      <c r="M1354" s="73"/>
      <c r="N1354" s="73"/>
      <c r="O1354" s="73"/>
      <c r="P1354" s="73"/>
      <c r="Q1354" s="73"/>
      <c r="R1354" s="73"/>
      <c r="S1354" s="73"/>
      <c r="T1354" s="73"/>
      <c r="U1354" s="73"/>
      <c r="V1354" s="222"/>
      <c r="W1354" s="193"/>
      <c r="X1354" s="74"/>
      <c r="Y1354" s="74"/>
      <c r="Z1354" s="74"/>
      <c r="AA1354" s="74"/>
      <c r="AB1354" s="194"/>
      <c r="AC1354" s="323">
        <f t="shared" ref="AC1354:AC1358" si="991">SUM(AD1354:AJ1354)</f>
        <v>45</v>
      </c>
      <c r="AD1354" s="64"/>
      <c r="AE1354" s="64"/>
      <c r="AF1354" s="64"/>
      <c r="AG1354" s="64">
        <v>45</v>
      </c>
      <c r="AH1354" s="64"/>
      <c r="AI1354" s="80"/>
      <c r="AJ1354" s="80"/>
      <c r="AK1354" s="166">
        <f t="shared" si="949"/>
        <v>0</v>
      </c>
      <c r="AL1354" s="80"/>
      <c r="AM1354" s="186"/>
      <c r="AN1354" s="725"/>
      <c r="AO1354" s="15"/>
      <c r="AP1354" s="25"/>
      <c r="AQ1354" s="683"/>
      <c r="AT1354" s="1"/>
    </row>
    <row r="1355" spans="1:46" s="44" customFormat="1">
      <c r="A1355" s="1">
        <v>2</v>
      </c>
      <c r="B1355" s="337" t="str">
        <f t="shared" ref="B1355:B1356" si="992">B1354</f>
        <v>南多摩</v>
      </c>
      <c r="C1355" s="437" t="str">
        <f t="shared" ref="C1355:C1356" si="993">C1354</f>
        <v>八王子市</v>
      </c>
      <c r="D1355" s="297"/>
      <c r="E1355" s="573"/>
      <c r="F1355" s="361" t="s">
        <v>439</v>
      </c>
      <c r="G1355" s="690"/>
      <c r="H1355" s="109"/>
      <c r="I1355" s="82"/>
      <c r="J1355" s="82"/>
      <c r="K1355" s="82"/>
      <c r="L1355" s="82"/>
      <c r="M1355" s="82"/>
      <c r="N1355" s="82"/>
      <c r="O1355" s="82"/>
      <c r="P1355" s="82"/>
      <c r="Q1355" s="82"/>
      <c r="R1355" s="82"/>
      <c r="S1355" s="82"/>
      <c r="T1355" s="82"/>
      <c r="U1355" s="82"/>
      <c r="V1355" s="102"/>
      <c r="W1355" s="146">
        <f>SUM(X1355:AB1355)</f>
        <v>227</v>
      </c>
      <c r="X1355" s="145">
        <v>45</v>
      </c>
      <c r="Y1355" s="145"/>
      <c r="Z1355" s="69">
        <v>182</v>
      </c>
      <c r="AA1355" s="69"/>
      <c r="AB1355" s="207"/>
      <c r="AC1355" s="324">
        <f t="shared" si="991"/>
        <v>45</v>
      </c>
      <c r="AD1355" s="519"/>
      <c r="AE1355" s="519"/>
      <c r="AF1355" s="519"/>
      <c r="AG1355" s="519">
        <v>45</v>
      </c>
      <c r="AH1355" s="519"/>
      <c r="AI1355" s="519"/>
      <c r="AJ1355" s="601"/>
      <c r="AK1355" s="160">
        <f t="shared" ref="AK1355:AK1358" si="994">SUM(AL1355:AM1355)</f>
        <v>0</v>
      </c>
      <c r="AL1355" s="79" t="s">
        <v>3</v>
      </c>
      <c r="AM1355" s="158" t="s">
        <v>3</v>
      </c>
      <c r="AN1355" s="718"/>
      <c r="AO1355" s="643"/>
      <c r="AP1355" s="663"/>
      <c r="AQ1355" s="683"/>
      <c r="AT1355" s="1"/>
    </row>
    <row r="1356" spans="1:46" s="44" customFormat="1" ht="18.600000000000001" thickBot="1">
      <c r="A1356" s="1">
        <v>3</v>
      </c>
      <c r="B1356" s="337" t="str">
        <f t="shared" si="992"/>
        <v>南多摩</v>
      </c>
      <c r="C1356" s="437" t="str">
        <f t="shared" si="993"/>
        <v>八王子市</v>
      </c>
      <c r="D1356" s="305"/>
      <c r="E1356" s="632"/>
      <c r="F1356" s="337" t="s">
        <v>439</v>
      </c>
      <c r="G1356" s="689"/>
      <c r="H1356" s="121"/>
      <c r="I1356" s="71"/>
      <c r="J1356" s="71"/>
      <c r="K1356" s="71"/>
      <c r="L1356" s="71"/>
      <c r="M1356" s="71"/>
      <c r="N1356" s="71"/>
      <c r="O1356" s="71"/>
      <c r="P1356" s="71"/>
      <c r="Q1356" s="71"/>
      <c r="R1356" s="71"/>
      <c r="S1356" s="71"/>
      <c r="T1356" s="71"/>
      <c r="U1356" s="71"/>
      <c r="V1356" s="123"/>
      <c r="W1356" s="208"/>
      <c r="X1356" s="75"/>
      <c r="Y1356" s="75"/>
      <c r="Z1356" s="76"/>
      <c r="AA1356" s="76"/>
      <c r="AB1356" s="209"/>
      <c r="AC1356" s="325">
        <f t="shared" si="991"/>
        <v>45</v>
      </c>
      <c r="AD1356" s="520"/>
      <c r="AE1356" s="520" t="s">
        <v>3</v>
      </c>
      <c r="AF1356" s="520" t="s">
        <v>3</v>
      </c>
      <c r="AG1356" s="520">
        <v>45</v>
      </c>
      <c r="AH1356" s="520" t="s">
        <v>3</v>
      </c>
      <c r="AI1356" s="520" t="s">
        <v>3</v>
      </c>
      <c r="AJ1356" s="520" t="s">
        <v>3</v>
      </c>
      <c r="AK1356" s="161">
        <f t="shared" si="994"/>
        <v>0</v>
      </c>
      <c r="AL1356" s="81"/>
      <c r="AM1356" s="187"/>
      <c r="AN1356" s="719"/>
      <c r="AO1356" s="643"/>
      <c r="AP1356" s="663"/>
      <c r="AQ1356" s="683"/>
      <c r="AT1356" s="1"/>
    </row>
    <row r="1357" spans="1:46" s="44" customFormat="1">
      <c r="A1357" s="1">
        <v>1</v>
      </c>
      <c r="B1357" s="309" t="s">
        <v>422</v>
      </c>
      <c r="C1357" s="310" t="s">
        <v>423</v>
      </c>
      <c r="D1357" s="567"/>
      <c r="E1357" s="567" t="s">
        <v>914</v>
      </c>
      <c r="F1357" s="733" t="s">
        <v>1183</v>
      </c>
      <c r="G1357" s="691">
        <v>11301682</v>
      </c>
      <c r="H1357" s="221"/>
      <c r="I1357" s="73"/>
      <c r="J1357" s="73"/>
      <c r="K1357" s="73"/>
      <c r="L1357" s="73"/>
      <c r="M1357" s="73"/>
      <c r="N1357" s="73"/>
      <c r="O1357" s="73"/>
      <c r="P1357" s="73"/>
      <c r="Q1357" s="73"/>
      <c r="R1357" s="73"/>
      <c r="S1357" s="73"/>
      <c r="T1357" s="73"/>
      <c r="U1357" s="73"/>
      <c r="V1357" s="222"/>
      <c r="W1357" s="193"/>
      <c r="X1357" s="74"/>
      <c r="Y1357" s="74"/>
      <c r="Z1357" s="74"/>
      <c r="AA1357" s="74"/>
      <c r="AB1357" s="194"/>
      <c r="AC1357" s="323">
        <f t="shared" si="991"/>
        <v>40</v>
      </c>
      <c r="AD1357" s="64"/>
      <c r="AE1357" s="64">
        <v>40</v>
      </c>
      <c r="AF1357" s="64"/>
      <c r="AG1357" s="64"/>
      <c r="AH1357" s="64"/>
      <c r="AI1357" s="80"/>
      <c r="AJ1357" s="80"/>
      <c r="AK1357" s="166">
        <f t="shared" si="994"/>
        <v>0</v>
      </c>
      <c r="AL1357" s="80"/>
      <c r="AM1357" s="186"/>
      <c r="AN1357" s="753" t="s">
        <v>1230</v>
      </c>
      <c r="AO1357" s="15"/>
      <c r="AP1357" s="25"/>
      <c r="AQ1357" s="683"/>
      <c r="AR1357" s="44">
        <v>2</v>
      </c>
      <c r="AT1357" s="1"/>
    </row>
    <row r="1358" spans="1:46" s="44" customFormat="1">
      <c r="A1358" s="1">
        <v>2</v>
      </c>
      <c r="B1358" s="337" t="str">
        <f t="shared" ref="B1358:B1359" si="995">B1357</f>
        <v>南多摩</v>
      </c>
      <c r="C1358" s="437" t="str">
        <f t="shared" ref="C1358:C1359" si="996">C1357</f>
        <v>八王子市</v>
      </c>
      <c r="D1358" s="297"/>
      <c r="E1358" s="573"/>
      <c r="F1358" s="361" t="s">
        <v>440</v>
      </c>
      <c r="G1358" s="690"/>
      <c r="H1358" s="109"/>
      <c r="I1358" s="82"/>
      <c r="J1358" s="82"/>
      <c r="K1358" s="82"/>
      <c r="L1358" s="82"/>
      <c r="M1358" s="82"/>
      <c r="N1358" s="82"/>
      <c r="O1358" s="82"/>
      <c r="P1358" s="82"/>
      <c r="Q1358" s="82"/>
      <c r="R1358" s="82"/>
      <c r="S1358" s="82"/>
      <c r="T1358" s="82"/>
      <c r="U1358" s="82"/>
      <c r="V1358" s="102"/>
      <c r="W1358" s="146">
        <f>SUM(X1358:AB1358)</f>
        <v>252</v>
      </c>
      <c r="X1358" s="145">
        <v>40</v>
      </c>
      <c r="Y1358" s="145"/>
      <c r="Z1358" s="69">
        <v>212</v>
      </c>
      <c r="AA1358" s="69"/>
      <c r="AB1358" s="207"/>
      <c r="AC1358" s="324">
        <f t="shared" si="991"/>
        <v>40</v>
      </c>
      <c r="AD1358" s="519"/>
      <c r="AE1358" s="519">
        <v>40</v>
      </c>
      <c r="AF1358" s="519"/>
      <c r="AG1358" s="519"/>
      <c r="AH1358" s="519"/>
      <c r="AI1358" s="519"/>
      <c r="AJ1358" s="601"/>
      <c r="AK1358" s="160">
        <f t="shared" si="994"/>
        <v>0</v>
      </c>
      <c r="AL1358" s="79" t="s">
        <v>3</v>
      </c>
      <c r="AM1358" s="158" t="s">
        <v>3</v>
      </c>
      <c r="AN1358" s="754"/>
      <c r="AO1358" s="643"/>
      <c r="AP1358" s="663"/>
      <c r="AQ1358" s="683"/>
      <c r="AT1358" s="1"/>
    </row>
    <row r="1359" spans="1:46" s="44" customFormat="1" ht="18.600000000000001" thickBot="1">
      <c r="A1359" s="1">
        <v>3</v>
      </c>
      <c r="B1359" s="337" t="str">
        <f t="shared" si="995"/>
        <v>南多摩</v>
      </c>
      <c r="C1359" s="437" t="str">
        <f t="shared" si="996"/>
        <v>八王子市</v>
      </c>
      <c r="D1359" s="305"/>
      <c r="E1359" s="632"/>
      <c r="F1359" s="337" t="s">
        <v>440</v>
      </c>
      <c r="G1359" s="689"/>
      <c r="H1359" s="121"/>
      <c r="I1359" s="71"/>
      <c r="J1359" s="71"/>
      <c r="K1359" s="71"/>
      <c r="L1359" s="71"/>
      <c r="M1359" s="71"/>
      <c r="N1359" s="71"/>
      <c r="O1359" s="71"/>
      <c r="P1359" s="71"/>
      <c r="Q1359" s="71"/>
      <c r="R1359" s="71"/>
      <c r="S1359" s="71"/>
      <c r="T1359" s="71"/>
      <c r="U1359" s="71"/>
      <c r="V1359" s="123"/>
      <c r="W1359" s="208"/>
      <c r="X1359" s="75"/>
      <c r="Y1359" s="75"/>
      <c r="Z1359" s="76"/>
      <c r="AA1359" s="76"/>
      <c r="AB1359" s="209"/>
      <c r="AC1359" s="325">
        <f>SUM(AD1359:AJ1359)</f>
        <v>0</v>
      </c>
      <c r="AD1359" s="520"/>
      <c r="AE1359" s="520">
        <v>0</v>
      </c>
      <c r="AF1359" s="520" t="s">
        <v>3</v>
      </c>
      <c r="AG1359" s="520"/>
      <c r="AH1359" s="520" t="s">
        <v>3</v>
      </c>
      <c r="AI1359" s="520" t="s">
        <v>3</v>
      </c>
      <c r="AJ1359" s="520" t="s">
        <v>3</v>
      </c>
      <c r="AK1359" s="161">
        <v>0</v>
      </c>
      <c r="AL1359" s="81"/>
      <c r="AM1359" s="187"/>
      <c r="AN1359" s="755"/>
      <c r="AO1359" s="643"/>
      <c r="AP1359" s="663"/>
      <c r="AQ1359" s="683"/>
      <c r="AT1359" s="1"/>
    </row>
    <row r="1360" spans="1:46" s="44" customFormat="1">
      <c r="A1360" s="1">
        <v>1</v>
      </c>
      <c r="B1360" s="309" t="s">
        <v>422</v>
      </c>
      <c r="C1360" s="310" t="s">
        <v>423</v>
      </c>
      <c r="D1360" s="567"/>
      <c r="E1360" s="567" t="s">
        <v>951</v>
      </c>
      <c r="F1360" s="445" t="s">
        <v>618</v>
      </c>
      <c r="G1360" s="691">
        <v>11301683</v>
      </c>
      <c r="H1360" s="221"/>
      <c r="I1360" s="73"/>
      <c r="J1360" s="73"/>
      <c r="K1360" s="73"/>
      <c r="L1360" s="73"/>
      <c r="M1360" s="73"/>
      <c r="N1360" s="73"/>
      <c r="O1360" s="73"/>
      <c r="P1360" s="73"/>
      <c r="Q1360" s="73"/>
      <c r="R1360" s="73"/>
      <c r="S1360" s="73"/>
      <c r="T1360" s="73"/>
      <c r="U1360" s="73"/>
      <c r="V1360" s="222"/>
      <c r="W1360" s="193"/>
      <c r="X1360" s="74"/>
      <c r="Y1360" s="74"/>
      <c r="Z1360" s="74"/>
      <c r="AA1360" s="74"/>
      <c r="AB1360" s="194"/>
      <c r="AC1360" s="323">
        <f t="shared" ref="AC1360:AC1420" si="997">SUM(AD1360:AJ1360)</f>
        <v>326</v>
      </c>
      <c r="AD1360" s="64"/>
      <c r="AE1360" s="64"/>
      <c r="AF1360" s="64"/>
      <c r="AG1360" s="64">
        <v>326</v>
      </c>
      <c r="AH1360" s="64"/>
      <c r="AI1360" s="80"/>
      <c r="AJ1360" s="80"/>
      <c r="AK1360" s="166">
        <f t="shared" ref="AK1360:AK1421" si="998">SUM(AL1360:AM1360)</f>
        <v>0</v>
      </c>
      <c r="AL1360" s="80"/>
      <c r="AM1360" s="186"/>
      <c r="AN1360" s="725"/>
      <c r="AO1360" s="15"/>
      <c r="AP1360" s="25"/>
      <c r="AQ1360" s="683"/>
      <c r="AT1360" s="1"/>
    </row>
    <row r="1361" spans="1:46" s="44" customFormat="1">
      <c r="A1361" s="1">
        <v>2</v>
      </c>
      <c r="B1361" s="337" t="str">
        <f t="shared" ref="B1361:B1362" si="999">B1360</f>
        <v>南多摩</v>
      </c>
      <c r="C1361" s="437" t="str">
        <f t="shared" ref="C1361:C1362" si="1000">C1360</f>
        <v>八王子市</v>
      </c>
      <c r="D1361" s="297"/>
      <c r="E1361" s="573"/>
      <c r="F1361" s="361" t="s">
        <v>618</v>
      </c>
      <c r="G1361" s="690"/>
      <c r="H1361" s="109"/>
      <c r="I1361" s="82"/>
      <c r="J1361" s="82"/>
      <c r="K1361" s="82"/>
      <c r="L1361" s="82"/>
      <c r="M1361" s="82"/>
      <c r="N1361" s="82"/>
      <c r="O1361" s="82"/>
      <c r="P1361" s="82"/>
      <c r="Q1361" s="82"/>
      <c r="R1361" s="82"/>
      <c r="S1361" s="82"/>
      <c r="T1361" s="82"/>
      <c r="U1361" s="82"/>
      <c r="V1361" s="102"/>
      <c r="W1361" s="146">
        <f>SUM(X1361:AB1361)</f>
        <v>326</v>
      </c>
      <c r="X1361" s="145"/>
      <c r="Y1361" s="145">
        <v>326</v>
      </c>
      <c r="Z1361" s="69"/>
      <c r="AA1361" s="69"/>
      <c r="AB1361" s="207"/>
      <c r="AC1361" s="324">
        <f t="shared" si="997"/>
        <v>326</v>
      </c>
      <c r="AD1361" s="519"/>
      <c r="AE1361" s="519"/>
      <c r="AF1361" s="519"/>
      <c r="AG1361" s="519">
        <v>326</v>
      </c>
      <c r="AH1361" s="519"/>
      <c r="AI1361" s="519"/>
      <c r="AJ1361" s="601"/>
      <c r="AK1361" s="160">
        <f t="shared" si="998"/>
        <v>0</v>
      </c>
      <c r="AL1361" s="79" t="s">
        <v>3</v>
      </c>
      <c r="AM1361" s="158" t="s">
        <v>3</v>
      </c>
      <c r="AN1361" s="718"/>
      <c r="AO1361" s="643"/>
      <c r="AP1361" s="663"/>
      <c r="AQ1361" s="683"/>
      <c r="AT1361" s="1"/>
    </row>
    <row r="1362" spans="1:46" s="44" customFormat="1" ht="18.600000000000001" thickBot="1">
      <c r="A1362" s="1">
        <v>3</v>
      </c>
      <c r="B1362" s="337" t="str">
        <f t="shared" si="999"/>
        <v>南多摩</v>
      </c>
      <c r="C1362" s="437" t="str">
        <f t="shared" si="1000"/>
        <v>八王子市</v>
      </c>
      <c r="D1362" s="305"/>
      <c r="E1362" s="632"/>
      <c r="F1362" s="337" t="s">
        <v>618</v>
      </c>
      <c r="G1362" s="689"/>
      <c r="H1362" s="121"/>
      <c r="I1362" s="71"/>
      <c r="J1362" s="71"/>
      <c r="K1362" s="71"/>
      <c r="L1362" s="71"/>
      <c r="M1362" s="71"/>
      <c r="N1362" s="71"/>
      <c r="O1362" s="71"/>
      <c r="P1362" s="71"/>
      <c r="Q1362" s="71"/>
      <c r="R1362" s="71"/>
      <c r="S1362" s="71"/>
      <c r="T1362" s="71"/>
      <c r="U1362" s="71"/>
      <c r="V1362" s="123"/>
      <c r="W1362" s="208"/>
      <c r="X1362" s="75"/>
      <c r="Y1362" s="75"/>
      <c r="Z1362" s="76"/>
      <c r="AA1362" s="76"/>
      <c r="AB1362" s="209"/>
      <c r="AC1362" s="325">
        <f t="shared" si="997"/>
        <v>326</v>
      </c>
      <c r="AD1362" s="520"/>
      <c r="AE1362" s="520" t="s">
        <v>3</v>
      </c>
      <c r="AF1362" s="520" t="s">
        <v>3</v>
      </c>
      <c r="AG1362" s="520">
        <v>326</v>
      </c>
      <c r="AH1362" s="520" t="s">
        <v>3</v>
      </c>
      <c r="AI1362" s="520" t="s">
        <v>3</v>
      </c>
      <c r="AJ1362" s="520" t="s">
        <v>3</v>
      </c>
      <c r="AK1362" s="161">
        <f t="shared" si="998"/>
        <v>0</v>
      </c>
      <c r="AL1362" s="81"/>
      <c r="AM1362" s="187"/>
      <c r="AN1362" s="719"/>
      <c r="AO1362" s="643"/>
      <c r="AP1362" s="663"/>
      <c r="AQ1362" s="683"/>
      <c r="AT1362" s="1"/>
    </row>
    <row r="1363" spans="1:46" s="44" customFormat="1">
      <c r="A1363" s="1">
        <v>1</v>
      </c>
      <c r="B1363" s="309" t="s">
        <v>422</v>
      </c>
      <c r="C1363" s="310" t="s">
        <v>423</v>
      </c>
      <c r="D1363" s="567"/>
      <c r="E1363" s="567" t="s">
        <v>950</v>
      </c>
      <c r="F1363" s="445" t="s">
        <v>441</v>
      </c>
      <c r="G1363" s="691">
        <v>11301684</v>
      </c>
      <c r="H1363" s="221"/>
      <c r="I1363" s="73"/>
      <c r="J1363" s="73"/>
      <c r="K1363" s="73"/>
      <c r="L1363" s="73"/>
      <c r="M1363" s="73"/>
      <c r="N1363" s="73"/>
      <c r="O1363" s="73"/>
      <c r="P1363" s="73"/>
      <c r="Q1363" s="73"/>
      <c r="R1363" s="73"/>
      <c r="S1363" s="73"/>
      <c r="T1363" s="73"/>
      <c r="U1363" s="73"/>
      <c r="V1363" s="222"/>
      <c r="W1363" s="193"/>
      <c r="X1363" s="74"/>
      <c r="Y1363" s="74"/>
      <c r="Z1363" s="74"/>
      <c r="AA1363" s="74"/>
      <c r="AB1363" s="194"/>
      <c r="AC1363" s="323">
        <f t="shared" si="997"/>
        <v>177</v>
      </c>
      <c r="AD1363" s="64">
        <v>4</v>
      </c>
      <c r="AE1363" s="64">
        <v>143</v>
      </c>
      <c r="AF1363" s="64">
        <v>30</v>
      </c>
      <c r="AG1363" s="64"/>
      <c r="AH1363" s="64"/>
      <c r="AI1363" s="80"/>
      <c r="AJ1363" s="80"/>
      <c r="AK1363" s="166">
        <f t="shared" si="998"/>
        <v>0</v>
      </c>
      <c r="AL1363" s="80"/>
      <c r="AM1363" s="186"/>
      <c r="AN1363" s="725"/>
      <c r="AO1363" s="15"/>
      <c r="AP1363" s="25"/>
      <c r="AQ1363" s="683">
        <v>2</v>
      </c>
      <c r="AT1363" s="1"/>
    </row>
    <row r="1364" spans="1:46" s="44" customFormat="1">
      <c r="A1364" s="1">
        <v>2</v>
      </c>
      <c r="B1364" s="337" t="str">
        <f t="shared" ref="B1364:B1365" si="1001">B1363</f>
        <v>南多摩</v>
      </c>
      <c r="C1364" s="437" t="str">
        <f t="shared" ref="C1364:C1365" si="1002">C1363</f>
        <v>八王子市</v>
      </c>
      <c r="D1364" s="297"/>
      <c r="E1364" s="573"/>
      <c r="F1364" s="361" t="s">
        <v>441</v>
      </c>
      <c r="G1364" s="690"/>
      <c r="H1364" s="109"/>
      <c r="I1364" s="82"/>
      <c r="J1364" s="82"/>
      <c r="K1364" s="82"/>
      <c r="L1364" s="82" t="s">
        <v>629</v>
      </c>
      <c r="M1364" s="82" t="s">
        <v>629</v>
      </c>
      <c r="N1364" s="82" t="s">
        <v>630</v>
      </c>
      <c r="O1364" s="82"/>
      <c r="P1364" s="82"/>
      <c r="Q1364" s="82"/>
      <c r="R1364" s="82"/>
      <c r="S1364" s="82" t="s">
        <v>629</v>
      </c>
      <c r="T1364" s="82"/>
      <c r="U1364" s="82"/>
      <c r="V1364" s="102"/>
      <c r="W1364" s="146">
        <f>SUM(X1364:AB1364)</f>
        <v>177</v>
      </c>
      <c r="X1364" s="145">
        <v>177</v>
      </c>
      <c r="Y1364" s="145"/>
      <c r="Z1364" s="69"/>
      <c r="AA1364" s="69"/>
      <c r="AB1364" s="207"/>
      <c r="AC1364" s="324">
        <f t="shared" si="997"/>
        <v>177</v>
      </c>
      <c r="AD1364" s="519">
        <v>4</v>
      </c>
      <c r="AE1364" s="519">
        <v>143</v>
      </c>
      <c r="AF1364" s="519">
        <v>30</v>
      </c>
      <c r="AG1364" s="519"/>
      <c r="AH1364" s="519"/>
      <c r="AI1364" s="519"/>
      <c r="AJ1364" s="601"/>
      <c r="AK1364" s="160">
        <f t="shared" si="998"/>
        <v>4</v>
      </c>
      <c r="AL1364" s="79">
        <v>4</v>
      </c>
      <c r="AM1364" s="158" t="s">
        <v>3</v>
      </c>
      <c r="AN1364" s="718"/>
      <c r="AO1364" s="643"/>
      <c r="AP1364" s="663"/>
      <c r="AQ1364" s="683"/>
      <c r="AT1364" s="1"/>
    </row>
    <row r="1365" spans="1:46" s="44" customFormat="1" ht="18.600000000000001" thickBot="1">
      <c r="A1365" s="1">
        <v>3</v>
      </c>
      <c r="B1365" s="337" t="str">
        <f t="shared" si="1001"/>
        <v>南多摩</v>
      </c>
      <c r="C1365" s="437" t="str">
        <f t="shared" si="1002"/>
        <v>八王子市</v>
      </c>
      <c r="D1365" s="305"/>
      <c r="E1365" s="632"/>
      <c r="F1365" s="337" t="s">
        <v>441</v>
      </c>
      <c r="G1365" s="689"/>
      <c r="H1365" s="121"/>
      <c r="I1365" s="71"/>
      <c r="J1365" s="71"/>
      <c r="K1365" s="71"/>
      <c r="L1365" s="82" t="s">
        <v>629</v>
      </c>
      <c r="M1365" s="82" t="s">
        <v>629</v>
      </c>
      <c r="N1365" s="82" t="s">
        <v>630</v>
      </c>
      <c r="O1365" s="82"/>
      <c r="P1365" s="82"/>
      <c r="Q1365" s="82"/>
      <c r="R1365" s="82"/>
      <c r="S1365" s="82" t="s">
        <v>629</v>
      </c>
      <c r="T1365" s="71"/>
      <c r="U1365" s="71" t="s">
        <v>957</v>
      </c>
      <c r="V1365" s="123"/>
      <c r="W1365" s="208"/>
      <c r="X1365" s="75"/>
      <c r="Y1365" s="75"/>
      <c r="Z1365" s="76"/>
      <c r="AA1365" s="76"/>
      <c r="AB1365" s="209"/>
      <c r="AC1365" s="325">
        <f t="shared" si="997"/>
        <v>201</v>
      </c>
      <c r="AD1365" s="520">
        <v>4</v>
      </c>
      <c r="AE1365" s="520">
        <v>143</v>
      </c>
      <c r="AF1365" s="520">
        <v>54</v>
      </c>
      <c r="AG1365" s="520" t="s">
        <v>3</v>
      </c>
      <c r="AH1365" s="520" t="s">
        <v>3</v>
      </c>
      <c r="AI1365" s="520" t="s">
        <v>3</v>
      </c>
      <c r="AJ1365" s="520" t="s">
        <v>3</v>
      </c>
      <c r="AK1365" s="161">
        <f t="shared" si="998"/>
        <v>0</v>
      </c>
      <c r="AL1365" s="81"/>
      <c r="AM1365" s="187"/>
      <c r="AN1365" s="719"/>
      <c r="AO1365" s="643"/>
      <c r="AP1365" s="663"/>
      <c r="AQ1365" s="683"/>
      <c r="AT1365" s="1"/>
    </row>
    <row r="1366" spans="1:46" s="44" customFormat="1">
      <c r="A1366" s="1">
        <v>1</v>
      </c>
      <c r="B1366" s="309" t="s">
        <v>422</v>
      </c>
      <c r="C1366" s="310" t="s">
        <v>423</v>
      </c>
      <c r="D1366" s="567"/>
      <c r="E1366" s="567" t="s">
        <v>788</v>
      </c>
      <c r="F1366" s="445" t="s">
        <v>1220</v>
      </c>
      <c r="G1366" s="691"/>
      <c r="H1366" s="221"/>
      <c r="I1366" s="73"/>
      <c r="J1366" s="73"/>
      <c r="K1366" s="73"/>
      <c r="L1366" s="73"/>
      <c r="M1366" s="73"/>
      <c r="N1366" s="73"/>
      <c r="O1366" s="73"/>
      <c r="P1366" s="73"/>
      <c r="Q1366" s="73"/>
      <c r="R1366" s="73"/>
      <c r="S1366" s="73"/>
      <c r="T1366" s="73"/>
      <c r="U1366" s="73"/>
      <c r="V1366" s="222"/>
      <c r="W1366" s="193"/>
      <c r="X1366" s="74"/>
      <c r="Y1366" s="74"/>
      <c r="Z1366" s="74"/>
      <c r="AA1366" s="74"/>
      <c r="AB1366" s="194"/>
      <c r="AC1366" s="323">
        <f t="shared" si="997"/>
        <v>35</v>
      </c>
      <c r="AD1366" s="64"/>
      <c r="AE1366" s="64">
        <v>35</v>
      </c>
      <c r="AF1366" s="64"/>
      <c r="AG1366" s="64"/>
      <c r="AH1366" s="64"/>
      <c r="AI1366" s="80"/>
      <c r="AJ1366" s="80"/>
      <c r="AK1366" s="166">
        <f t="shared" si="998"/>
        <v>0</v>
      </c>
      <c r="AL1366" s="80"/>
      <c r="AM1366" s="186"/>
      <c r="AN1366" s="725" t="s">
        <v>928</v>
      </c>
      <c r="AO1366" s="15"/>
      <c r="AP1366" s="25"/>
      <c r="AQ1366" s="683"/>
      <c r="AT1366" s="1"/>
    </row>
    <row r="1367" spans="1:46" s="44" customFormat="1">
      <c r="A1367" s="1">
        <v>2</v>
      </c>
      <c r="B1367" s="337" t="str">
        <f t="shared" ref="B1367:B1368" si="1003">B1366</f>
        <v>南多摩</v>
      </c>
      <c r="C1367" s="437" t="str">
        <f t="shared" ref="C1367:C1368" si="1004">C1366</f>
        <v>八王子市</v>
      </c>
      <c r="D1367" s="297"/>
      <c r="E1367" s="573"/>
      <c r="F1367" s="361" t="s">
        <v>442</v>
      </c>
      <c r="G1367" s="690"/>
      <c r="H1367" s="109"/>
      <c r="I1367" s="82"/>
      <c r="J1367" s="82"/>
      <c r="K1367" s="82"/>
      <c r="L1367" s="82"/>
      <c r="M1367" s="82"/>
      <c r="N1367" s="82"/>
      <c r="O1367" s="82"/>
      <c r="P1367" s="82"/>
      <c r="Q1367" s="82"/>
      <c r="R1367" s="82"/>
      <c r="S1367" s="82"/>
      <c r="T1367" s="82"/>
      <c r="U1367" s="82"/>
      <c r="V1367" s="102"/>
      <c r="W1367" s="510">
        <f>SUM(X1367:AB1367)</f>
        <v>0</v>
      </c>
      <c r="X1367" s="511"/>
      <c r="Y1367" s="511"/>
      <c r="Z1367" s="512"/>
      <c r="AA1367" s="512"/>
      <c r="AB1367" s="513"/>
      <c r="AC1367" s="514">
        <f t="shared" si="997"/>
        <v>0</v>
      </c>
      <c r="AD1367" s="612"/>
      <c r="AE1367" s="612"/>
      <c r="AF1367" s="612"/>
      <c r="AG1367" s="612"/>
      <c r="AH1367" s="612"/>
      <c r="AI1367" s="519"/>
      <c r="AJ1367" s="601"/>
      <c r="AK1367" s="160">
        <f t="shared" si="998"/>
        <v>0</v>
      </c>
      <c r="AL1367" s="79" t="s">
        <v>3</v>
      </c>
      <c r="AM1367" s="158" t="s">
        <v>3</v>
      </c>
      <c r="AN1367" s="718"/>
      <c r="AO1367" s="643"/>
      <c r="AP1367" s="663"/>
      <c r="AQ1367" s="683"/>
      <c r="AT1367" s="1"/>
    </row>
    <row r="1368" spans="1:46" s="44" customFormat="1" ht="18.600000000000001" thickBot="1">
      <c r="A1368" s="1">
        <v>3</v>
      </c>
      <c r="B1368" s="337" t="str">
        <f t="shared" si="1003"/>
        <v>南多摩</v>
      </c>
      <c r="C1368" s="437" t="str">
        <f t="shared" si="1004"/>
        <v>八王子市</v>
      </c>
      <c r="D1368" s="305"/>
      <c r="E1368" s="632"/>
      <c r="F1368" s="337" t="s">
        <v>442</v>
      </c>
      <c r="G1368" s="689"/>
      <c r="H1368" s="121"/>
      <c r="I1368" s="71"/>
      <c r="J1368" s="71"/>
      <c r="K1368" s="71"/>
      <c r="L1368" s="71"/>
      <c r="M1368" s="71"/>
      <c r="N1368" s="71"/>
      <c r="O1368" s="71"/>
      <c r="P1368" s="71"/>
      <c r="Q1368" s="71"/>
      <c r="R1368" s="71"/>
      <c r="S1368" s="71"/>
      <c r="T1368" s="71"/>
      <c r="U1368" s="71"/>
      <c r="V1368" s="123"/>
      <c r="W1368" s="208"/>
      <c r="X1368" s="75"/>
      <c r="Y1368" s="75"/>
      <c r="Z1368" s="76"/>
      <c r="AA1368" s="76"/>
      <c r="AB1368" s="209"/>
      <c r="AC1368" s="325">
        <f t="shared" si="997"/>
        <v>0</v>
      </c>
      <c r="AD1368" s="520"/>
      <c r="AE1368" s="520"/>
      <c r="AF1368" s="520" t="s">
        <v>3</v>
      </c>
      <c r="AG1368" s="520" t="s">
        <v>3</v>
      </c>
      <c r="AH1368" s="520" t="s">
        <v>3</v>
      </c>
      <c r="AI1368" s="520" t="s">
        <v>3</v>
      </c>
      <c r="AJ1368" s="520" t="s">
        <v>3</v>
      </c>
      <c r="AK1368" s="161">
        <f t="shared" si="998"/>
        <v>0</v>
      </c>
      <c r="AL1368" s="81"/>
      <c r="AM1368" s="187"/>
      <c r="AN1368" s="719"/>
      <c r="AO1368" s="643"/>
      <c r="AP1368" s="663"/>
      <c r="AQ1368" s="683"/>
      <c r="AT1368" s="1"/>
    </row>
    <row r="1369" spans="1:46" s="44" customFormat="1">
      <c r="A1369" s="1">
        <v>1</v>
      </c>
      <c r="B1369" s="309" t="s">
        <v>422</v>
      </c>
      <c r="C1369" s="310" t="s">
        <v>423</v>
      </c>
      <c r="D1369" s="567"/>
      <c r="E1369" s="567" t="s">
        <v>951</v>
      </c>
      <c r="F1369" s="445" t="s">
        <v>1126</v>
      </c>
      <c r="G1369" s="691">
        <v>11301686</v>
      </c>
      <c r="H1369" s="221"/>
      <c r="I1369" s="73"/>
      <c r="J1369" s="73"/>
      <c r="K1369" s="73"/>
      <c r="L1369" s="73"/>
      <c r="M1369" s="73"/>
      <c r="N1369" s="73"/>
      <c r="O1369" s="73"/>
      <c r="P1369" s="73"/>
      <c r="Q1369" s="73"/>
      <c r="R1369" s="73"/>
      <c r="S1369" s="73"/>
      <c r="T1369" s="73"/>
      <c r="U1369" s="73"/>
      <c r="V1369" s="222"/>
      <c r="W1369" s="193"/>
      <c r="X1369" s="74"/>
      <c r="Y1369" s="74"/>
      <c r="Z1369" s="74"/>
      <c r="AA1369" s="74"/>
      <c r="AB1369" s="194"/>
      <c r="AC1369" s="323">
        <f t="shared" si="997"/>
        <v>157</v>
      </c>
      <c r="AD1369" s="64"/>
      <c r="AE1369" s="64">
        <v>82</v>
      </c>
      <c r="AF1369" s="64"/>
      <c r="AG1369" s="64">
        <v>75</v>
      </c>
      <c r="AH1369" s="64"/>
      <c r="AI1369" s="80"/>
      <c r="AJ1369" s="80"/>
      <c r="AK1369" s="166">
        <f t="shared" si="998"/>
        <v>0</v>
      </c>
      <c r="AL1369" s="80"/>
      <c r="AM1369" s="186"/>
      <c r="AN1369" s="725"/>
      <c r="AO1369" s="15"/>
      <c r="AP1369" s="25"/>
      <c r="AQ1369" s="683">
        <v>2</v>
      </c>
      <c r="AT1369" s="1"/>
    </row>
    <row r="1370" spans="1:46" s="44" customFormat="1" ht="36">
      <c r="A1370" s="1">
        <v>2</v>
      </c>
      <c r="B1370" s="337" t="str">
        <f t="shared" ref="B1370:B1371" si="1005">B1369</f>
        <v>南多摩</v>
      </c>
      <c r="C1370" s="437" t="str">
        <f t="shared" ref="C1370:C1371" si="1006">C1369</f>
        <v>八王子市</v>
      </c>
      <c r="D1370" s="297"/>
      <c r="E1370" s="573"/>
      <c r="F1370" s="361" t="s">
        <v>443</v>
      </c>
      <c r="G1370" s="690"/>
      <c r="H1370" s="109" t="s">
        <v>628</v>
      </c>
      <c r="I1370" s="82"/>
      <c r="J1370" s="82"/>
      <c r="K1370" s="82"/>
      <c r="L1370" s="82"/>
      <c r="M1370" s="82" t="s">
        <v>629</v>
      </c>
      <c r="N1370" s="82" t="s">
        <v>630</v>
      </c>
      <c r="O1370" s="82"/>
      <c r="P1370" s="82"/>
      <c r="Q1370" s="82"/>
      <c r="R1370" s="82"/>
      <c r="S1370" s="82"/>
      <c r="T1370" s="82"/>
      <c r="U1370" s="82"/>
      <c r="V1370" s="102"/>
      <c r="W1370" s="146">
        <f>SUM(X1370:AB1370)</f>
        <v>157</v>
      </c>
      <c r="X1370" s="145">
        <v>157</v>
      </c>
      <c r="Y1370" s="145"/>
      <c r="Z1370" s="69"/>
      <c r="AA1370" s="69"/>
      <c r="AB1370" s="207"/>
      <c r="AC1370" s="324">
        <f t="shared" si="997"/>
        <v>157</v>
      </c>
      <c r="AD1370" s="519"/>
      <c r="AE1370" s="519">
        <v>82</v>
      </c>
      <c r="AF1370" s="519"/>
      <c r="AG1370" s="519">
        <v>75</v>
      </c>
      <c r="AH1370" s="519"/>
      <c r="AI1370" s="519"/>
      <c r="AJ1370" s="601"/>
      <c r="AK1370" s="160">
        <f t="shared" si="998"/>
        <v>6</v>
      </c>
      <c r="AL1370" s="79">
        <v>6</v>
      </c>
      <c r="AM1370" s="158" t="s">
        <v>3</v>
      </c>
      <c r="AN1370" s="718" t="s">
        <v>678</v>
      </c>
      <c r="AO1370" s="643"/>
      <c r="AP1370" s="663"/>
      <c r="AQ1370" s="683"/>
      <c r="AT1370" s="1"/>
    </row>
    <row r="1371" spans="1:46" s="44" customFormat="1" ht="18.600000000000001" thickBot="1">
      <c r="A1371" s="1">
        <v>3</v>
      </c>
      <c r="B1371" s="337" t="str">
        <f t="shared" si="1005"/>
        <v>南多摩</v>
      </c>
      <c r="C1371" s="437" t="str">
        <f t="shared" si="1006"/>
        <v>八王子市</v>
      </c>
      <c r="D1371" s="305"/>
      <c r="E1371" s="632"/>
      <c r="F1371" s="337" t="s">
        <v>443</v>
      </c>
      <c r="G1371" s="689"/>
      <c r="H1371" s="109" t="s">
        <v>628</v>
      </c>
      <c r="I1371" s="82"/>
      <c r="J1371" s="82"/>
      <c r="K1371" s="82"/>
      <c r="L1371" s="82" t="s">
        <v>629</v>
      </c>
      <c r="M1371" s="82" t="s">
        <v>629</v>
      </c>
      <c r="N1371" s="82" t="s">
        <v>630</v>
      </c>
      <c r="O1371" s="71"/>
      <c r="P1371" s="71"/>
      <c r="Q1371" s="71"/>
      <c r="R1371" s="71"/>
      <c r="S1371" s="71"/>
      <c r="T1371" s="71"/>
      <c r="U1371" s="71" t="s">
        <v>629</v>
      </c>
      <c r="V1371" s="123"/>
      <c r="W1371" s="208"/>
      <c r="X1371" s="75"/>
      <c r="Y1371" s="75"/>
      <c r="Z1371" s="76"/>
      <c r="AA1371" s="76"/>
      <c r="AB1371" s="209"/>
      <c r="AC1371" s="325">
        <f t="shared" si="997"/>
        <v>157</v>
      </c>
      <c r="AD1371" s="520"/>
      <c r="AE1371" s="520">
        <v>82</v>
      </c>
      <c r="AF1371" s="520" t="s">
        <v>3</v>
      </c>
      <c r="AG1371" s="520">
        <v>75</v>
      </c>
      <c r="AH1371" s="520" t="s">
        <v>3</v>
      </c>
      <c r="AI1371" s="520" t="s">
        <v>3</v>
      </c>
      <c r="AJ1371" s="520" t="s">
        <v>3</v>
      </c>
      <c r="AK1371" s="161">
        <f t="shared" si="998"/>
        <v>0</v>
      </c>
      <c r="AL1371" s="81"/>
      <c r="AM1371" s="187"/>
      <c r="AN1371" s="719"/>
      <c r="AO1371" s="643"/>
      <c r="AP1371" s="663"/>
      <c r="AQ1371" s="683"/>
      <c r="AT1371" s="1"/>
    </row>
    <row r="1372" spans="1:46" s="44" customFormat="1">
      <c r="A1372" s="1">
        <v>1</v>
      </c>
      <c r="B1372" s="309" t="s">
        <v>422</v>
      </c>
      <c r="C1372" s="310" t="s">
        <v>423</v>
      </c>
      <c r="D1372" s="567"/>
      <c r="E1372" s="567" t="s">
        <v>914</v>
      </c>
      <c r="F1372" s="445" t="s">
        <v>444</v>
      </c>
      <c r="G1372" s="691">
        <v>11301687</v>
      </c>
      <c r="H1372" s="221"/>
      <c r="I1372" s="73"/>
      <c r="J1372" s="73"/>
      <c r="K1372" s="73"/>
      <c r="L1372" s="73"/>
      <c r="M1372" s="73"/>
      <c r="N1372" s="73"/>
      <c r="O1372" s="73"/>
      <c r="P1372" s="73"/>
      <c r="Q1372" s="73"/>
      <c r="R1372" s="73"/>
      <c r="S1372" s="73"/>
      <c r="T1372" s="73"/>
      <c r="U1372" s="73"/>
      <c r="V1372" s="222"/>
      <c r="W1372" s="193"/>
      <c r="X1372" s="74"/>
      <c r="Y1372" s="74"/>
      <c r="Z1372" s="74"/>
      <c r="AA1372" s="74"/>
      <c r="AB1372" s="194"/>
      <c r="AC1372" s="323">
        <f t="shared" si="997"/>
        <v>46</v>
      </c>
      <c r="AD1372" s="64"/>
      <c r="AE1372" s="64"/>
      <c r="AF1372" s="64"/>
      <c r="AG1372" s="64">
        <v>46</v>
      </c>
      <c r="AH1372" s="64"/>
      <c r="AI1372" s="80"/>
      <c r="AJ1372" s="80"/>
      <c r="AK1372" s="166">
        <f t="shared" si="998"/>
        <v>0</v>
      </c>
      <c r="AL1372" s="80"/>
      <c r="AM1372" s="186"/>
      <c r="AN1372" s="725"/>
      <c r="AO1372" s="15"/>
      <c r="AP1372" s="25"/>
      <c r="AQ1372" s="683"/>
      <c r="AT1372" s="1"/>
    </row>
    <row r="1373" spans="1:46" s="44" customFormat="1">
      <c r="A1373" s="1">
        <v>2</v>
      </c>
      <c r="B1373" s="337" t="str">
        <f t="shared" ref="B1373:B1374" si="1007">B1372</f>
        <v>南多摩</v>
      </c>
      <c r="C1373" s="437" t="str">
        <f t="shared" ref="C1373:C1374" si="1008">C1372</f>
        <v>八王子市</v>
      </c>
      <c r="D1373" s="297"/>
      <c r="E1373" s="573"/>
      <c r="F1373" s="361" t="s">
        <v>444</v>
      </c>
      <c r="G1373" s="690"/>
      <c r="H1373" s="109"/>
      <c r="I1373" s="82"/>
      <c r="J1373" s="82"/>
      <c r="K1373" s="82"/>
      <c r="L1373" s="82"/>
      <c r="M1373" s="82"/>
      <c r="N1373" s="82"/>
      <c r="O1373" s="82"/>
      <c r="P1373" s="82"/>
      <c r="Q1373" s="82"/>
      <c r="R1373" s="82"/>
      <c r="S1373" s="82"/>
      <c r="T1373" s="82"/>
      <c r="U1373" s="82"/>
      <c r="V1373" s="102"/>
      <c r="W1373" s="146">
        <f>SUM(X1373:AB1373)</f>
        <v>320</v>
      </c>
      <c r="X1373" s="145"/>
      <c r="Y1373" s="145">
        <v>100</v>
      </c>
      <c r="Z1373" s="69">
        <v>220</v>
      </c>
      <c r="AA1373" s="69"/>
      <c r="AB1373" s="207"/>
      <c r="AC1373" s="324">
        <f t="shared" si="997"/>
        <v>100</v>
      </c>
      <c r="AD1373" s="519"/>
      <c r="AE1373" s="519"/>
      <c r="AF1373" s="519"/>
      <c r="AG1373" s="519">
        <v>100</v>
      </c>
      <c r="AH1373" s="519"/>
      <c r="AI1373" s="519"/>
      <c r="AJ1373" s="601"/>
      <c r="AK1373" s="160">
        <f t="shared" si="998"/>
        <v>0</v>
      </c>
      <c r="AL1373" s="79" t="s">
        <v>3</v>
      </c>
      <c r="AM1373" s="158" t="s">
        <v>3</v>
      </c>
      <c r="AN1373" s="718"/>
      <c r="AO1373" s="643"/>
      <c r="AP1373" s="663"/>
      <c r="AQ1373" s="683"/>
      <c r="AT1373" s="1"/>
    </row>
    <row r="1374" spans="1:46" s="44" customFormat="1" ht="18.600000000000001" thickBot="1">
      <c r="A1374" s="1">
        <v>3</v>
      </c>
      <c r="B1374" s="337" t="str">
        <f t="shared" si="1007"/>
        <v>南多摩</v>
      </c>
      <c r="C1374" s="437" t="str">
        <f t="shared" si="1008"/>
        <v>八王子市</v>
      </c>
      <c r="D1374" s="305"/>
      <c r="E1374" s="632"/>
      <c r="F1374" s="337" t="s">
        <v>444</v>
      </c>
      <c r="G1374" s="689"/>
      <c r="H1374" s="121"/>
      <c r="I1374" s="71"/>
      <c r="J1374" s="71"/>
      <c r="K1374" s="71"/>
      <c r="L1374" s="71"/>
      <c r="M1374" s="71"/>
      <c r="N1374" s="71"/>
      <c r="O1374" s="71"/>
      <c r="P1374" s="71"/>
      <c r="Q1374" s="71"/>
      <c r="R1374" s="71"/>
      <c r="S1374" s="71"/>
      <c r="T1374" s="71"/>
      <c r="U1374" s="71"/>
      <c r="V1374" s="123"/>
      <c r="W1374" s="208"/>
      <c r="X1374" s="75"/>
      <c r="Y1374" s="75"/>
      <c r="Z1374" s="76"/>
      <c r="AA1374" s="76"/>
      <c r="AB1374" s="209"/>
      <c r="AC1374" s="325">
        <f t="shared" si="997"/>
        <v>100</v>
      </c>
      <c r="AD1374" s="520"/>
      <c r="AE1374" s="520" t="s">
        <v>3</v>
      </c>
      <c r="AF1374" s="520" t="s">
        <v>3</v>
      </c>
      <c r="AG1374" s="520">
        <v>100</v>
      </c>
      <c r="AH1374" s="520" t="s">
        <v>3</v>
      </c>
      <c r="AI1374" s="520" t="s">
        <v>3</v>
      </c>
      <c r="AJ1374" s="520" t="s">
        <v>3</v>
      </c>
      <c r="AK1374" s="161">
        <f t="shared" si="998"/>
        <v>0</v>
      </c>
      <c r="AL1374" s="81"/>
      <c r="AM1374" s="187"/>
      <c r="AN1374" s="719"/>
      <c r="AO1374" s="643"/>
      <c r="AP1374" s="663"/>
      <c r="AQ1374" s="683"/>
      <c r="AT1374" s="1"/>
    </row>
    <row r="1375" spans="1:46" s="44" customFormat="1">
      <c r="A1375" s="1">
        <v>1</v>
      </c>
      <c r="B1375" s="309" t="s">
        <v>422</v>
      </c>
      <c r="C1375" s="310" t="s">
        <v>423</v>
      </c>
      <c r="D1375" s="567"/>
      <c r="E1375" s="567" t="s">
        <v>914</v>
      </c>
      <c r="F1375" s="445" t="s">
        <v>445</v>
      </c>
      <c r="G1375" s="691">
        <v>11301688</v>
      </c>
      <c r="H1375" s="221"/>
      <c r="I1375" s="73"/>
      <c r="J1375" s="73"/>
      <c r="K1375" s="73"/>
      <c r="L1375" s="73"/>
      <c r="M1375" s="73"/>
      <c r="N1375" s="73"/>
      <c r="O1375" s="73"/>
      <c r="P1375" s="73"/>
      <c r="Q1375" s="73"/>
      <c r="R1375" s="73"/>
      <c r="S1375" s="73"/>
      <c r="T1375" s="73"/>
      <c r="U1375" s="73"/>
      <c r="V1375" s="222"/>
      <c r="W1375" s="193"/>
      <c r="X1375" s="74"/>
      <c r="Y1375" s="74"/>
      <c r="Z1375" s="74"/>
      <c r="AA1375" s="74"/>
      <c r="AB1375" s="194"/>
      <c r="AC1375" s="323">
        <f t="shared" si="997"/>
        <v>75</v>
      </c>
      <c r="AD1375" s="64"/>
      <c r="AE1375" s="64"/>
      <c r="AF1375" s="64">
        <v>75</v>
      </c>
      <c r="AG1375" s="64"/>
      <c r="AH1375" s="64"/>
      <c r="AI1375" s="80"/>
      <c r="AJ1375" s="80"/>
      <c r="AK1375" s="166">
        <f t="shared" si="998"/>
        <v>0</v>
      </c>
      <c r="AL1375" s="80"/>
      <c r="AM1375" s="186"/>
      <c r="AN1375" s="725"/>
      <c r="AO1375" s="15"/>
      <c r="AP1375" s="25"/>
      <c r="AQ1375" s="683"/>
      <c r="AT1375" s="1"/>
    </row>
    <row r="1376" spans="1:46" s="44" customFormat="1">
      <c r="A1376" s="1">
        <v>2</v>
      </c>
      <c r="B1376" s="337" t="str">
        <f t="shared" ref="B1376:B1377" si="1009">B1375</f>
        <v>南多摩</v>
      </c>
      <c r="C1376" s="437" t="str">
        <f t="shared" ref="C1376:C1377" si="1010">C1375</f>
        <v>八王子市</v>
      </c>
      <c r="D1376" s="297"/>
      <c r="E1376" s="573"/>
      <c r="F1376" s="361" t="s">
        <v>445</v>
      </c>
      <c r="G1376" s="690"/>
      <c r="H1376" s="109"/>
      <c r="I1376" s="82"/>
      <c r="J1376" s="82"/>
      <c r="K1376" s="82"/>
      <c r="L1376" s="82"/>
      <c r="M1376" s="82"/>
      <c r="N1376" s="82"/>
      <c r="O1376" s="82"/>
      <c r="P1376" s="82"/>
      <c r="Q1376" s="82"/>
      <c r="R1376" s="82"/>
      <c r="S1376" s="82"/>
      <c r="T1376" s="82"/>
      <c r="U1376" s="82"/>
      <c r="V1376" s="102"/>
      <c r="W1376" s="146">
        <f>SUM(X1376:AB1376)</f>
        <v>118</v>
      </c>
      <c r="X1376" s="145"/>
      <c r="Y1376" s="145">
        <v>94</v>
      </c>
      <c r="Z1376" s="69">
        <v>24</v>
      </c>
      <c r="AA1376" s="69"/>
      <c r="AB1376" s="207"/>
      <c r="AC1376" s="324">
        <f t="shared" si="997"/>
        <v>117</v>
      </c>
      <c r="AD1376" s="519"/>
      <c r="AE1376" s="519"/>
      <c r="AF1376" s="519">
        <v>94</v>
      </c>
      <c r="AG1376" s="519"/>
      <c r="AH1376" s="519">
        <v>23</v>
      </c>
      <c r="AI1376" s="519"/>
      <c r="AJ1376" s="601"/>
      <c r="AK1376" s="160">
        <f t="shared" si="998"/>
        <v>0</v>
      </c>
      <c r="AL1376" s="79" t="s">
        <v>3</v>
      </c>
      <c r="AM1376" s="158" t="s">
        <v>3</v>
      </c>
      <c r="AN1376" s="718"/>
      <c r="AO1376" s="643"/>
      <c r="AP1376" s="663"/>
      <c r="AQ1376" s="683"/>
      <c r="AT1376" s="1"/>
    </row>
    <row r="1377" spans="1:46" s="44" customFormat="1" ht="18.600000000000001" thickBot="1">
      <c r="A1377" s="1">
        <v>3</v>
      </c>
      <c r="B1377" s="337" t="str">
        <f t="shared" si="1009"/>
        <v>南多摩</v>
      </c>
      <c r="C1377" s="437" t="str">
        <f t="shared" si="1010"/>
        <v>八王子市</v>
      </c>
      <c r="D1377" s="305"/>
      <c r="E1377" s="632"/>
      <c r="F1377" s="337" t="s">
        <v>445</v>
      </c>
      <c r="G1377" s="689"/>
      <c r="H1377" s="121"/>
      <c r="I1377" s="71"/>
      <c r="J1377" s="71"/>
      <c r="K1377" s="71"/>
      <c r="L1377" s="71"/>
      <c r="M1377" s="71"/>
      <c r="N1377" s="71"/>
      <c r="O1377" s="71"/>
      <c r="P1377" s="71"/>
      <c r="Q1377" s="71"/>
      <c r="R1377" s="71"/>
      <c r="S1377" s="71"/>
      <c r="T1377" s="71"/>
      <c r="U1377" s="71"/>
      <c r="V1377" s="123"/>
      <c r="W1377" s="208"/>
      <c r="X1377" s="75"/>
      <c r="Y1377" s="75"/>
      <c r="Z1377" s="76"/>
      <c r="AA1377" s="76"/>
      <c r="AB1377" s="209"/>
      <c r="AC1377" s="325">
        <f t="shared" si="997"/>
        <v>117</v>
      </c>
      <c r="AD1377" s="520"/>
      <c r="AE1377" s="520" t="s">
        <v>3</v>
      </c>
      <c r="AF1377" s="520">
        <v>110</v>
      </c>
      <c r="AG1377" s="520" t="s">
        <v>3</v>
      </c>
      <c r="AH1377" s="520">
        <v>7</v>
      </c>
      <c r="AI1377" s="520" t="s">
        <v>3</v>
      </c>
      <c r="AJ1377" s="520" t="s">
        <v>3</v>
      </c>
      <c r="AK1377" s="161">
        <f t="shared" si="998"/>
        <v>0</v>
      </c>
      <c r="AL1377" s="81"/>
      <c r="AM1377" s="187"/>
      <c r="AN1377" s="719"/>
      <c r="AO1377" s="643"/>
      <c r="AP1377" s="663"/>
      <c r="AQ1377" s="683"/>
      <c r="AT1377" s="1"/>
    </row>
    <row r="1378" spans="1:46" s="44" customFormat="1">
      <c r="A1378" s="1">
        <v>1</v>
      </c>
      <c r="B1378" s="309" t="s">
        <v>422</v>
      </c>
      <c r="C1378" s="310" t="s">
        <v>423</v>
      </c>
      <c r="D1378" s="567"/>
      <c r="E1378" s="567" t="s">
        <v>914</v>
      </c>
      <c r="F1378" s="445" t="s">
        <v>446</v>
      </c>
      <c r="G1378" s="691">
        <v>11301690</v>
      </c>
      <c r="H1378" s="221"/>
      <c r="I1378" s="73"/>
      <c r="J1378" s="73"/>
      <c r="K1378" s="73"/>
      <c r="L1378" s="73"/>
      <c r="M1378" s="73"/>
      <c r="N1378" s="73"/>
      <c r="O1378" s="73"/>
      <c r="P1378" s="73"/>
      <c r="Q1378" s="73"/>
      <c r="R1378" s="73"/>
      <c r="S1378" s="73"/>
      <c r="T1378" s="73"/>
      <c r="U1378" s="73"/>
      <c r="V1378" s="222"/>
      <c r="W1378" s="193"/>
      <c r="X1378" s="74"/>
      <c r="Y1378" s="74"/>
      <c r="Z1378" s="74"/>
      <c r="AA1378" s="74"/>
      <c r="AB1378" s="194"/>
      <c r="AC1378" s="323">
        <f t="shared" si="997"/>
        <v>98</v>
      </c>
      <c r="AD1378" s="64"/>
      <c r="AE1378" s="64">
        <v>98</v>
      </c>
      <c r="AF1378" s="64"/>
      <c r="AG1378" s="64"/>
      <c r="AH1378" s="64"/>
      <c r="AI1378" s="80"/>
      <c r="AJ1378" s="80"/>
      <c r="AK1378" s="166">
        <f t="shared" si="998"/>
        <v>0</v>
      </c>
      <c r="AL1378" s="80"/>
      <c r="AM1378" s="186"/>
      <c r="AN1378" s="725"/>
      <c r="AO1378" s="15"/>
      <c r="AP1378" s="25"/>
      <c r="AQ1378" s="683"/>
      <c r="AT1378" s="1"/>
    </row>
    <row r="1379" spans="1:46" s="44" customFormat="1">
      <c r="A1379" s="1">
        <v>2</v>
      </c>
      <c r="B1379" s="337" t="str">
        <f t="shared" ref="B1379:B1380" si="1011">B1378</f>
        <v>南多摩</v>
      </c>
      <c r="C1379" s="437" t="str">
        <f t="shared" ref="C1379:C1380" si="1012">C1378</f>
        <v>八王子市</v>
      </c>
      <c r="D1379" s="297"/>
      <c r="E1379" s="573"/>
      <c r="F1379" s="361" t="s">
        <v>446</v>
      </c>
      <c r="G1379" s="690"/>
      <c r="H1379" s="109"/>
      <c r="I1379" s="82"/>
      <c r="J1379" s="82"/>
      <c r="K1379" s="82"/>
      <c r="L1379" s="82"/>
      <c r="M1379" s="82"/>
      <c r="N1379" s="82"/>
      <c r="O1379" s="82"/>
      <c r="P1379" s="82"/>
      <c r="Q1379" s="82"/>
      <c r="R1379" s="82"/>
      <c r="S1379" s="82"/>
      <c r="T1379" s="82"/>
      <c r="U1379" s="82"/>
      <c r="V1379" s="102"/>
      <c r="W1379" s="146">
        <f>SUM(X1379:AB1379)</f>
        <v>98</v>
      </c>
      <c r="X1379" s="145">
        <v>98</v>
      </c>
      <c r="Y1379" s="145"/>
      <c r="Z1379" s="69"/>
      <c r="AA1379" s="69"/>
      <c r="AB1379" s="207"/>
      <c r="AC1379" s="324">
        <f t="shared" si="997"/>
        <v>98</v>
      </c>
      <c r="AD1379" s="519"/>
      <c r="AE1379" s="519">
        <v>98</v>
      </c>
      <c r="AF1379" s="519"/>
      <c r="AG1379" s="519"/>
      <c r="AH1379" s="519"/>
      <c r="AI1379" s="519"/>
      <c r="AJ1379" s="601"/>
      <c r="AK1379" s="160">
        <f t="shared" si="998"/>
        <v>0</v>
      </c>
      <c r="AL1379" s="79" t="s">
        <v>3</v>
      </c>
      <c r="AM1379" s="158" t="s">
        <v>3</v>
      </c>
      <c r="AN1379" s="718"/>
      <c r="AO1379" s="643"/>
      <c r="AP1379" s="663"/>
      <c r="AQ1379" s="683"/>
      <c r="AT1379" s="1"/>
    </row>
    <row r="1380" spans="1:46" s="44" customFormat="1" ht="18.600000000000001" thickBot="1">
      <c r="A1380" s="1">
        <v>3</v>
      </c>
      <c r="B1380" s="337" t="str">
        <f t="shared" si="1011"/>
        <v>南多摩</v>
      </c>
      <c r="C1380" s="437" t="str">
        <f t="shared" si="1012"/>
        <v>八王子市</v>
      </c>
      <c r="D1380" s="305"/>
      <c r="E1380" s="632"/>
      <c r="F1380" s="337" t="s">
        <v>446</v>
      </c>
      <c r="G1380" s="689"/>
      <c r="H1380" s="121"/>
      <c r="I1380" s="71"/>
      <c r="J1380" s="71"/>
      <c r="K1380" s="71"/>
      <c r="L1380" s="71"/>
      <c r="M1380" s="71"/>
      <c r="N1380" s="71"/>
      <c r="O1380" s="71"/>
      <c r="P1380" s="71"/>
      <c r="Q1380" s="71"/>
      <c r="R1380" s="71"/>
      <c r="S1380" s="71"/>
      <c r="T1380" s="71"/>
      <c r="U1380" s="71"/>
      <c r="V1380" s="123"/>
      <c r="W1380" s="208"/>
      <c r="X1380" s="75"/>
      <c r="Y1380" s="75"/>
      <c r="Z1380" s="76"/>
      <c r="AA1380" s="76"/>
      <c r="AB1380" s="209"/>
      <c r="AC1380" s="325">
        <f t="shared" si="997"/>
        <v>98</v>
      </c>
      <c r="AD1380" s="520"/>
      <c r="AE1380" s="520">
        <v>98</v>
      </c>
      <c r="AF1380" s="520" t="s">
        <v>3</v>
      </c>
      <c r="AG1380" s="520" t="s">
        <v>3</v>
      </c>
      <c r="AH1380" s="520" t="s">
        <v>3</v>
      </c>
      <c r="AI1380" s="520" t="s">
        <v>3</v>
      </c>
      <c r="AJ1380" s="520" t="s">
        <v>3</v>
      </c>
      <c r="AK1380" s="161">
        <f t="shared" si="998"/>
        <v>0</v>
      </c>
      <c r="AL1380" s="81"/>
      <c r="AM1380" s="187"/>
      <c r="AN1380" s="719"/>
      <c r="AO1380" s="643"/>
      <c r="AP1380" s="663"/>
      <c r="AQ1380" s="683"/>
      <c r="AT1380" s="1"/>
    </row>
    <row r="1381" spans="1:46" s="44" customFormat="1">
      <c r="A1381" s="1">
        <v>1</v>
      </c>
      <c r="B1381" s="309" t="s">
        <v>422</v>
      </c>
      <c r="C1381" s="310" t="s">
        <v>423</v>
      </c>
      <c r="D1381" s="567" t="s">
        <v>687</v>
      </c>
      <c r="E1381" s="567" t="s">
        <v>991</v>
      </c>
      <c r="F1381" s="445" t="s">
        <v>447</v>
      </c>
      <c r="G1381" s="691">
        <v>11301692</v>
      </c>
      <c r="H1381" s="221"/>
      <c r="I1381" s="73"/>
      <c r="J1381" s="73"/>
      <c r="K1381" s="73"/>
      <c r="L1381" s="73"/>
      <c r="M1381" s="73"/>
      <c r="N1381" s="73"/>
      <c r="O1381" s="73"/>
      <c r="P1381" s="73"/>
      <c r="Q1381" s="73"/>
      <c r="R1381" s="73"/>
      <c r="S1381" s="73"/>
      <c r="T1381" s="73"/>
      <c r="U1381" s="73"/>
      <c r="V1381" s="222"/>
      <c r="W1381" s="193"/>
      <c r="X1381" s="74"/>
      <c r="Y1381" s="74"/>
      <c r="Z1381" s="74"/>
      <c r="AA1381" s="74"/>
      <c r="AB1381" s="194"/>
      <c r="AC1381" s="323">
        <f t="shared" si="997"/>
        <v>610</v>
      </c>
      <c r="AD1381" s="64">
        <v>610</v>
      </c>
      <c r="AE1381" s="64"/>
      <c r="AF1381" s="64"/>
      <c r="AG1381" s="64"/>
      <c r="AH1381" s="64"/>
      <c r="AI1381" s="80"/>
      <c r="AJ1381" s="80"/>
      <c r="AK1381" s="166">
        <f t="shared" si="998"/>
        <v>0</v>
      </c>
      <c r="AL1381" s="80"/>
      <c r="AM1381" s="186"/>
      <c r="AN1381" s="725"/>
      <c r="AO1381" s="15"/>
      <c r="AP1381" s="25"/>
      <c r="AQ1381" s="683"/>
      <c r="AT1381" s="1"/>
    </row>
    <row r="1382" spans="1:46" s="44" customFormat="1">
      <c r="A1382" s="1">
        <v>2</v>
      </c>
      <c r="B1382" s="337" t="str">
        <f t="shared" ref="B1382:B1383" si="1013">B1381</f>
        <v>南多摩</v>
      </c>
      <c r="C1382" s="437" t="str">
        <f t="shared" ref="C1382:C1383" si="1014">C1381</f>
        <v>八王子市</v>
      </c>
      <c r="D1382" s="297"/>
      <c r="E1382" s="573"/>
      <c r="F1382" s="361" t="s">
        <v>447</v>
      </c>
      <c r="G1382" s="690"/>
      <c r="H1382" s="109" t="s">
        <v>633</v>
      </c>
      <c r="I1382" s="82"/>
      <c r="J1382" s="82" t="s">
        <v>629</v>
      </c>
      <c r="K1382" s="82" t="s">
        <v>629</v>
      </c>
      <c r="L1382" s="82" t="s">
        <v>629</v>
      </c>
      <c r="M1382" s="82" t="s">
        <v>629</v>
      </c>
      <c r="N1382" s="82" t="s">
        <v>642</v>
      </c>
      <c r="O1382" s="82"/>
      <c r="P1382" s="82" t="s">
        <v>636</v>
      </c>
      <c r="Q1382" s="82"/>
      <c r="R1382" s="82" t="s">
        <v>637</v>
      </c>
      <c r="S1382" s="82" t="s">
        <v>652</v>
      </c>
      <c r="T1382" s="82" t="s">
        <v>629</v>
      </c>
      <c r="U1382" s="82"/>
      <c r="V1382" s="102"/>
      <c r="W1382" s="146">
        <f>SUM(X1382:AB1382)</f>
        <v>610</v>
      </c>
      <c r="X1382" s="145">
        <v>602</v>
      </c>
      <c r="Y1382" s="145"/>
      <c r="Z1382" s="69"/>
      <c r="AA1382" s="69"/>
      <c r="AB1382" s="207">
        <v>8</v>
      </c>
      <c r="AC1382" s="324">
        <f t="shared" si="997"/>
        <v>610</v>
      </c>
      <c r="AD1382" s="519">
        <v>610</v>
      </c>
      <c r="AE1382" s="519"/>
      <c r="AF1382" s="519"/>
      <c r="AG1382" s="519"/>
      <c r="AH1382" s="519"/>
      <c r="AI1382" s="519"/>
      <c r="AJ1382" s="601"/>
      <c r="AK1382" s="160">
        <f t="shared" si="998"/>
        <v>70</v>
      </c>
      <c r="AL1382" s="79">
        <v>70</v>
      </c>
      <c r="AM1382" s="158">
        <v>0</v>
      </c>
      <c r="AN1382" s="718"/>
      <c r="AO1382" s="643"/>
      <c r="AP1382" s="663"/>
      <c r="AQ1382" s="683"/>
      <c r="AT1382" s="1"/>
    </row>
    <row r="1383" spans="1:46" s="44" customFormat="1" ht="18.600000000000001" thickBot="1">
      <c r="A1383" s="1">
        <v>3</v>
      </c>
      <c r="B1383" s="337" t="str">
        <f t="shared" si="1013"/>
        <v>南多摩</v>
      </c>
      <c r="C1383" s="437" t="str">
        <f t="shared" si="1014"/>
        <v>八王子市</v>
      </c>
      <c r="D1383" s="305"/>
      <c r="E1383" s="632"/>
      <c r="F1383" s="337" t="s">
        <v>447</v>
      </c>
      <c r="G1383" s="689"/>
      <c r="H1383" s="109" t="s">
        <v>633</v>
      </c>
      <c r="I1383" s="82"/>
      <c r="J1383" s="82" t="s">
        <v>629</v>
      </c>
      <c r="K1383" s="82" t="s">
        <v>629</v>
      </c>
      <c r="L1383" s="82" t="s">
        <v>629</v>
      </c>
      <c r="M1383" s="82" t="s">
        <v>629</v>
      </c>
      <c r="N1383" s="82" t="s">
        <v>642</v>
      </c>
      <c r="O1383" s="82"/>
      <c r="P1383" s="82" t="s">
        <v>636</v>
      </c>
      <c r="Q1383" s="82"/>
      <c r="R1383" s="82" t="s">
        <v>637</v>
      </c>
      <c r="S1383" s="82" t="s">
        <v>652</v>
      </c>
      <c r="T1383" s="82" t="s">
        <v>629</v>
      </c>
      <c r="U1383" s="71"/>
      <c r="V1383" s="123"/>
      <c r="W1383" s="208"/>
      <c r="X1383" s="75"/>
      <c r="Y1383" s="75"/>
      <c r="Z1383" s="76"/>
      <c r="AA1383" s="76"/>
      <c r="AB1383" s="209"/>
      <c r="AC1383" s="325">
        <f t="shared" si="997"/>
        <v>610</v>
      </c>
      <c r="AD1383" s="520">
        <v>610</v>
      </c>
      <c r="AE1383" s="520" t="s">
        <v>3</v>
      </c>
      <c r="AF1383" s="520" t="s">
        <v>3</v>
      </c>
      <c r="AG1383" s="520" t="s">
        <v>3</v>
      </c>
      <c r="AH1383" s="520" t="s">
        <v>3</v>
      </c>
      <c r="AI1383" s="520" t="s">
        <v>3</v>
      </c>
      <c r="AJ1383" s="520" t="s">
        <v>3</v>
      </c>
      <c r="AK1383" s="161">
        <f t="shared" si="998"/>
        <v>0</v>
      </c>
      <c r="AL1383" s="81"/>
      <c r="AM1383" s="187"/>
      <c r="AN1383" s="719"/>
      <c r="AO1383" s="643"/>
      <c r="AP1383" s="663"/>
      <c r="AQ1383" s="683"/>
      <c r="AT1383" s="1"/>
    </row>
    <row r="1384" spans="1:46" s="44" customFormat="1">
      <c r="A1384" s="1">
        <v>1</v>
      </c>
      <c r="B1384" s="309" t="s">
        <v>422</v>
      </c>
      <c r="C1384" s="310" t="s">
        <v>423</v>
      </c>
      <c r="D1384" s="567"/>
      <c r="E1384" s="567" t="s">
        <v>788</v>
      </c>
      <c r="F1384" s="445" t="s">
        <v>448</v>
      </c>
      <c r="G1384" s="691">
        <v>11301693</v>
      </c>
      <c r="H1384" s="221"/>
      <c r="I1384" s="73"/>
      <c r="J1384" s="73"/>
      <c r="K1384" s="73"/>
      <c r="L1384" s="73"/>
      <c r="M1384" s="73"/>
      <c r="N1384" s="73"/>
      <c r="O1384" s="73"/>
      <c r="P1384" s="73"/>
      <c r="Q1384" s="73"/>
      <c r="R1384" s="73"/>
      <c r="S1384" s="73"/>
      <c r="T1384" s="73"/>
      <c r="U1384" s="73"/>
      <c r="V1384" s="222"/>
      <c r="W1384" s="193"/>
      <c r="X1384" s="74"/>
      <c r="Y1384" s="74"/>
      <c r="Z1384" s="74"/>
      <c r="AA1384" s="74"/>
      <c r="AB1384" s="194"/>
      <c r="AC1384" s="323">
        <v>0</v>
      </c>
      <c r="AD1384" s="64"/>
      <c r="AE1384" s="64"/>
      <c r="AF1384" s="64"/>
      <c r="AG1384" s="64"/>
      <c r="AH1384" s="64"/>
      <c r="AI1384" s="80"/>
      <c r="AJ1384" s="80"/>
      <c r="AK1384" s="166">
        <v>0</v>
      </c>
      <c r="AL1384" s="80"/>
      <c r="AM1384" s="186"/>
      <c r="AN1384" s="725" t="s">
        <v>1048</v>
      </c>
      <c r="AO1384" s="15"/>
      <c r="AP1384" s="25"/>
      <c r="AQ1384" s="683"/>
      <c r="AT1384" s="1"/>
    </row>
    <row r="1385" spans="1:46" s="44" customFormat="1">
      <c r="A1385" s="1">
        <v>2</v>
      </c>
      <c r="B1385" s="337" t="str">
        <f t="shared" ref="B1385:B1386" si="1015">B1384</f>
        <v>南多摩</v>
      </c>
      <c r="C1385" s="437" t="str">
        <f t="shared" ref="C1385:C1386" si="1016">C1384</f>
        <v>八王子市</v>
      </c>
      <c r="D1385" s="297"/>
      <c r="E1385" s="573"/>
      <c r="F1385" s="361" t="s">
        <v>448</v>
      </c>
      <c r="G1385" s="690"/>
      <c r="H1385" s="109"/>
      <c r="I1385" s="82"/>
      <c r="J1385" s="82"/>
      <c r="K1385" s="82"/>
      <c r="L1385" s="82"/>
      <c r="M1385" s="82"/>
      <c r="N1385" s="82"/>
      <c r="O1385" s="82"/>
      <c r="P1385" s="82"/>
      <c r="Q1385" s="82"/>
      <c r="R1385" s="82"/>
      <c r="S1385" s="82"/>
      <c r="T1385" s="82"/>
      <c r="U1385" s="82"/>
      <c r="V1385" s="102"/>
      <c r="W1385" s="146">
        <f>SUM(X1385:AB1385)</f>
        <v>205</v>
      </c>
      <c r="X1385" s="145">
        <v>25</v>
      </c>
      <c r="Y1385" s="145">
        <v>180</v>
      </c>
      <c r="Z1385" s="69"/>
      <c r="AA1385" s="69"/>
      <c r="AB1385" s="207"/>
      <c r="AC1385" s="324">
        <f>SUM(AD1385:AJ1385)</f>
        <v>205</v>
      </c>
      <c r="AD1385" s="519"/>
      <c r="AE1385" s="519">
        <v>25</v>
      </c>
      <c r="AF1385" s="519">
        <v>60</v>
      </c>
      <c r="AG1385" s="519">
        <v>120</v>
      </c>
      <c r="AH1385" s="519"/>
      <c r="AI1385" s="519"/>
      <c r="AJ1385" s="601"/>
      <c r="AK1385" s="160">
        <v>0</v>
      </c>
      <c r="AL1385" s="79" t="s">
        <v>3</v>
      </c>
      <c r="AM1385" s="158" t="s">
        <v>3</v>
      </c>
      <c r="AN1385" s="718"/>
      <c r="AO1385" s="643"/>
      <c r="AP1385" s="663"/>
      <c r="AQ1385" s="683"/>
      <c r="AT1385" s="1"/>
    </row>
    <row r="1386" spans="1:46" s="44" customFormat="1" ht="18.600000000000001" thickBot="1">
      <c r="A1386" s="1">
        <v>3</v>
      </c>
      <c r="B1386" s="337" t="str">
        <f t="shared" si="1015"/>
        <v>南多摩</v>
      </c>
      <c r="C1386" s="437" t="str">
        <f t="shared" si="1016"/>
        <v>八王子市</v>
      </c>
      <c r="D1386" s="305"/>
      <c r="E1386" s="632"/>
      <c r="F1386" s="337" t="s">
        <v>448</v>
      </c>
      <c r="G1386" s="689"/>
      <c r="H1386" s="121"/>
      <c r="I1386" s="71"/>
      <c r="J1386" s="71"/>
      <c r="K1386" s="71"/>
      <c r="L1386" s="71"/>
      <c r="M1386" s="71"/>
      <c r="N1386" s="71"/>
      <c r="O1386" s="71"/>
      <c r="P1386" s="71"/>
      <c r="Q1386" s="71"/>
      <c r="R1386" s="71"/>
      <c r="S1386" s="71"/>
      <c r="T1386" s="71"/>
      <c r="U1386" s="71"/>
      <c r="V1386" s="123"/>
      <c r="W1386" s="208"/>
      <c r="X1386" s="75"/>
      <c r="Y1386" s="75"/>
      <c r="Z1386" s="76"/>
      <c r="AA1386" s="76"/>
      <c r="AB1386" s="209"/>
      <c r="AC1386" s="325">
        <f>SUM(AD1386:AJ1386)</f>
        <v>205</v>
      </c>
      <c r="AD1386" s="520"/>
      <c r="AE1386" s="520"/>
      <c r="AF1386" s="520">
        <v>60</v>
      </c>
      <c r="AG1386" s="520">
        <v>145</v>
      </c>
      <c r="AH1386" s="520" t="s">
        <v>3</v>
      </c>
      <c r="AI1386" s="520" t="s">
        <v>3</v>
      </c>
      <c r="AJ1386" s="520" t="s">
        <v>3</v>
      </c>
      <c r="AK1386" s="161">
        <v>0</v>
      </c>
      <c r="AL1386" s="81"/>
      <c r="AM1386" s="187"/>
      <c r="AN1386" s="719"/>
      <c r="AO1386" s="643"/>
      <c r="AP1386" s="663"/>
      <c r="AQ1386" s="683"/>
      <c r="AT1386" s="1"/>
    </row>
    <row r="1387" spans="1:46" s="44" customFormat="1" ht="18.75" customHeight="1">
      <c r="A1387" s="1">
        <v>1</v>
      </c>
      <c r="B1387" s="309" t="s">
        <v>422</v>
      </c>
      <c r="C1387" s="310" t="s">
        <v>423</v>
      </c>
      <c r="D1387" s="567"/>
      <c r="E1387" s="567" t="s">
        <v>951</v>
      </c>
      <c r="F1387" s="733" t="s">
        <v>1166</v>
      </c>
      <c r="G1387" s="691">
        <v>11303045</v>
      </c>
      <c r="H1387" s="221"/>
      <c r="I1387" s="73"/>
      <c r="J1387" s="73"/>
      <c r="K1387" s="73"/>
      <c r="L1387" s="73"/>
      <c r="M1387" s="73"/>
      <c r="N1387" s="73"/>
      <c r="O1387" s="73"/>
      <c r="P1387" s="73"/>
      <c r="Q1387" s="73"/>
      <c r="R1387" s="73"/>
      <c r="S1387" s="73"/>
      <c r="T1387" s="73"/>
      <c r="U1387" s="73"/>
      <c r="V1387" s="222"/>
      <c r="W1387" s="193"/>
      <c r="X1387" s="74"/>
      <c r="Y1387" s="74"/>
      <c r="Z1387" s="74"/>
      <c r="AA1387" s="74"/>
      <c r="AB1387" s="194"/>
      <c r="AC1387" s="323">
        <f t="shared" si="997"/>
        <v>0</v>
      </c>
      <c r="AD1387" s="64"/>
      <c r="AE1387" s="64"/>
      <c r="AF1387" s="64"/>
      <c r="AG1387" s="64"/>
      <c r="AH1387" s="64"/>
      <c r="AI1387" s="80"/>
      <c r="AJ1387" s="80"/>
      <c r="AK1387" s="166">
        <f t="shared" si="998"/>
        <v>0</v>
      </c>
      <c r="AL1387" s="80"/>
      <c r="AM1387" s="186"/>
      <c r="AN1387" s="753" t="s">
        <v>1229</v>
      </c>
      <c r="AO1387" s="15"/>
      <c r="AP1387" s="25"/>
      <c r="AQ1387" s="683"/>
      <c r="AR1387" s="44">
        <v>2</v>
      </c>
      <c r="AT1387" s="1"/>
    </row>
    <row r="1388" spans="1:46" s="44" customFormat="1">
      <c r="A1388" s="1">
        <v>2</v>
      </c>
      <c r="B1388" s="337" t="str">
        <f t="shared" ref="B1388:B1389" si="1017">B1387</f>
        <v>南多摩</v>
      </c>
      <c r="C1388" s="437" t="str">
        <f t="shared" ref="C1388:C1389" si="1018">C1387</f>
        <v>八王子市</v>
      </c>
      <c r="D1388" s="297"/>
      <c r="E1388" s="573"/>
      <c r="F1388" s="361" t="s">
        <v>600</v>
      </c>
      <c r="G1388" s="690"/>
      <c r="H1388" s="109"/>
      <c r="I1388" s="82"/>
      <c r="J1388" s="82"/>
      <c r="K1388" s="82"/>
      <c r="L1388" s="82"/>
      <c r="M1388" s="82"/>
      <c r="N1388" s="82"/>
      <c r="O1388" s="82"/>
      <c r="P1388" s="82"/>
      <c r="Q1388" s="82"/>
      <c r="R1388" s="82"/>
      <c r="S1388" s="82"/>
      <c r="T1388" s="82"/>
      <c r="U1388" s="82"/>
      <c r="V1388" s="102"/>
      <c r="W1388" s="146">
        <f>SUM(X1388:AB1388)</f>
        <v>150</v>
      </c>
      <c r="X1388" s="145"/>
      <c r="Y1388" s="145">
        <v>150</v>
      </c>
      <c r="Z1388" s="69"/>
      <c r="AA1388" s="69"/>
      <c r="AB1388" s="207"/>
      <c r="AC1388" s="324">
        <f t="shared" si="997"/>
        <v>150</v>
      </c>
      <c r="AD1388" s="519"/>
      <c r="AE1388" s="519"/>
      <c r="AF1388" s="519"/>
      <c r="AG1388" s="519">
        <v>150</v>
      </c>
      <c r="AH1388" s="519"/>
      <c r="AI1388" s="519"/>
      <c r="AJ1388" s="601"/>
      <c r="AK1388" s="160">
        <f t="shared" si="998"/>
        <v>0</v>
      </c>
      <c r="AL1388" s="79" t="s">
        <v>3</v>
      </c>
      <c r="AM1388" s="158" t="s">
        <v>3</v>
      </c>
      <c r="AN1388" s="754"/>
      <c r="AO1388" s="643"/>
      <c r="AP1388" s="663"/>
      <c r="AQ1388" s="683"/>
      <c r="AT1388" s="1"/>
    </row>
    <row r="1389" spans="1:46" s="44" customFormat="1" ht="41.25" customHeight="1" thickBot="1">
      <c r="A1389" s="1">
        <v>3</v>
      </c>
      <c r="B1389" s="337" t="str">
        <f t="shared" si="1017"/>
        <v>南多摩</v>
      </c>
      <c r="C1389" s="437" t="str">
        <f t="shared" si="1018"/>
        <v>八王子市</v>
      </c>
      <c r="D1389" s="305"/>
      <c r="E1389" s="632"/>
      <c r="F1389" s="337" t="s">
        <v>600</v>
      </c>
      <c r="G1389" s="689"/>
      <c r="H1389" s="121"/>
      <c r="I1389" s="71"/>
      <c r="J1389" s="71"/>
      <c r="K1389" s="71"/>
      <c r="L1389" s="71"/>
      <c r="M1389" s="71"/>
      <c r="N1389" s="71"/>
      <c r="O1389" s="71"/>
      <c r="P1389" s="71"/>
      <c r="Q1389" s="71"/>
      <c r="R1389" s="71"/>
      <c r="S1389" s="71"/>
      <c r="T1389" s="71"/>
      <c r="U1389" s="71"/>
      <c r="V1389" s="123"/>
      <c r="W1389" s="208"/>
      <c r="X1389" s="75"/>
      <c r="Y1389" s="75"/>
      <c r="Z1389" s="76"/>
      <c r="AA1389" s="76"/>
      <c r="AB1389" s="209"/>
      <c r="AC1389" s="325">
        <f t="shared" si="997"/>
        <v>198</v>
      </c>
      <c r="AD1389" s="520"/>
      <c r="AE1389" s="520" t="s">
        <v>3</v>
      </c>
      <c r="AF1389" s="520" t="s">
        <v>3</v>
      </c>
      <c r="AG1389" s="520">
        <v>198</v>
      </c>
      <c r="AH1389" s="520" t="s">
        <v>3</v>
      </c>
      <c r="AI1389" s="520" t="s">
        <v>3</v>
      </c>
      <c r="AJ1389" s="520" t="s">
        <v>3</v>
      </c>
      <c r="AK1389" s="161">
        <f t="shared" si="998"/>
        <v>0</v>
      </c>
      <c r="AL1389" s="81"/>
      <c r="AM1389" s="187"/>
      <c r="AN1389" s="755"/>
      <c r="AO1389" s="643"/>
      <c r="AP1389" s="663"/>
      <c r="AQ1389" s="683"/>
      <c r="AT1389" s="1"/>
    </row>
    <row r="1390" spans="1:46" s="44" customFormat="1">
      <c r="A1390" s="1">
        <v>1</v>
      </c>
      <c r="B1390" s="309" t="s">
        <v>422</v>
      </c>
      <c r="C1390" s="310" t="s">
        <v>450</v>
      </c>
      <c r="D1390" s="567"/>
      <c r="E1390" s="567" t="s">
        <v>950</v>
      </c>
      <c r="F1390" s="445" t="s">
        <v>449</v>
      </c>
      <c r="G1390" s="691">
        <v>11301709</v>
      </c>
      <c r="H1390" s="221"/>
      <c r="I1390" s="73"/>
      <c r="J1390" s="73"/>
      <c r="K1390" s="73"/>
      <c r="L1390" s="73"/>
      <c r="M1390" s="73"/>
      <c r="N1390" s="73"/>
      <c r="O1390" s="73"/>
      <c r="P1390" s="73"/>
      <c r="Q1390" s="73"/>
      <c r="R1390" s="73"/>
      <c r="S1390" s="73"/>
      <c r="T1390" s="73"/>
      <c r="U1390" s="73"/>
      <c r="V1390" s="222"/>
      <c r="W1390" s="193"/>
      <c r="X1390" s="74"/>
      <c r="Y1390" s="74"/>
      <c r="Z1390" s="74"/>
      <c r="AA1390" s="74"/>
      <c r="AB1390" s="194"/>
      <c r="AC1390" s="323">
        <f t="shared" si="997"/>
        <v>316</v>
      </c>
      <c r="AD1390" s="64"/>
      <c r="AE1390" s="64">
        <v>199</v>
      </c>
      <c r="AF1390" s="64">
        <v>117</v>
      </c>
      <c r="AG1390" s="64"/>
      <c r="AH1390" s="64"/>
      <c r="AI1390" s="80"/>
      <c r="AJ1390" s="80"/>
      <c r="AK1390" s="166">
        <f t="shared" si="998"/>
        <v>0</v>
      </c>
      <c r="AL1390" s="80"/>
      <c r="AM1390" s="186"/>
      <c r="AN1390" s="725" t="s">
        <v>1091</v>
      </c>
      <c r="AO1390" s="15"/>
      <c r="AP1390" s="25"/>
      <c r="AQ1390" s="683"/>
      <c r="AT1390" s="1"/>
    </row>
    <row r="1391" spans="1:46" s="44" customFormat="1">
      <c r="A1391" s="1">
        <v>2</v>
      </c>
      <c r="B1391" s="337" t="str">
        <f t="shared" ref="B1391:B1395" si="1019">B1390</f>
        <v>南多摩</v>
      </c>
      <c r="C1391" s="437" t="str">
        <f t="shared" ref="C1391:C1395" si="1020">C1390</f>
        <v>町田市</v>
      </c>
      <c r="D1391" s="297"/>
      <c r="E1391" s="573"/>
      <c r="F1391" s="361" t="s">
        <v>449</v>
      </c>
      <c r="G1391" s="690"/>
      <c r="H1391" s="109"/>
      <c r="I1391" s="82"/>
      <c r="J1391" s="82"/>
      <c r="K1391" s="82"/>
      <c r="L1391" s="82" t="s">
        <v>629</v>
      </c>
      <c r="M1391" s="82" t="s">
        <v>629</v>
      </c>
      <c r="N1391" s="82" t="s">
        <v>630</v>
      </c>
      <c r="O1391" s="82"/>
      <c r="P1391" s="82"/>
      <c r="Q1391" s="82"/>
      <c r="R1391" s="82"/>
      <c r="S1391" s="82" t="s">
        <v>652</v>
      </c>
      <c r="T1391" s="82"/>
      <c r="U1391" s="82"/>
      <c r="V1391" s="102" t="s">
        <v>1042</v>
      </c>
      <c r="W1391" s="146">
        <f>SUM(X1391:AB1391)</f>
        <v>316</v>
      </c>
      <c r="X1391" s="145">
        <v>199</v>
      </c>
      <c r="Y1391" s="145">
        <v>117</v>
      </c>
      <c r="Z1391" s="69"/>
      <c r="AA1391" s="69"/>
      <c r="AB1391" s="207"/>
      <c r="AC1391" s="324">
        <f t="shared" si="997"/>
        <v>199</v>
      </c>
      <c r="AD1391" s="519"/>
      <c r="AE1391" s="519">
        <v>199</v>
      </c>
      <c r="AF1391" s="519">
        <v>0</v>
      </c>
      <c r="AG1391" s="519"/>
      <c r="AH1391" s="519"/>
      <c r="AI1391" s="519"/>
      <c r="AJ1391" s="601"/>
      <c r="AK1391" s="160">
        <f t="shared" si="998"/>
        <v>6</v>
      </c>
      <c r="AL1391" s="79">
        <v>6</v>
      </c>
      <c r="AM1391" s="158" t="s">
        <v>3</v>
      </c>
      <c r="AN1391" s="718" t="s">
        <v>1092</v>
      </c>
      <c r="AO1391" s="643"/>
      <c r="AP1391" s="663">
        <v>1</v>
      </c>
      <c r="AQ1391" s="683"/>
      <c r="AT1391" s="1"/>
    </row>
    <row r="1392" spans="1:46" s="44" customFormat="1" ht="18.600000000000001" thickBot="1">
      <c r="A1392" s="1">
        <v>3</v>
      </c>
      <c r="B1392" s="337" t="str">
        <f t="shared" si="1019"/>
        <v>南多摩</v>
      </c>
      <c r="C1392" s="437" t="str">
        <f t="shared" si="1020"/>
        <v>町田市</v>
      </c>
      <c r="D1392" s="305"/>
      <c r="E1392" s="632"/>
      <c r="F1392" s="337" t="s">
        <v>449</v>
      </c>
      <c r="G1392" s="689"/>
      <c r="H1392" s="121"/>
      <c r="I1392" s="71"/>
      <c r="J1392" s="71"/>
      <c r="K1392" s="71"/>
      <c r="L1392" s="82" t="s">
        <v>629</v>
      </c>
      <c r="M1392" s="82" t="s">
        <v>629</v>
      </c>
      <c r="N1392" s="82" t="s">
        <v>630</v>
      </c>
      <c r="O1392" s="82"/>
      <c r="P1392" s="82"/>
      <c r="Q1392" s="82"/>
      <c r="R1392" s="82"/>
      <c r="S1392" s="82" t="s">
        <v>652</v>
      </c>
      <c r="T1392" s="71"/>
      <c r="U1392" s="71"/>
      <c r="V1392" s="123" t="s">
        <v>910</v>
      </c>
      <c r="W1392" s="208"/>
      <c r="X1392" s="75"/>
      <c r="Y1392" s="75"/>
      <c r="Z1392" s="76"/>
      <c r="AA1392" s="76"/>
      <c r="AB1392" s="209"/>
      <c r="AC1392" s="325">
        <f t="shared" si="997"/>
        <v>199</v>
      </c>
      <c r="AD1392" s="520"/>
      <c r="AE1392" s="520">
        <v>199</v>
      </c>
      <c r="AF1392" s="520">
        <v>0</v>
      </c>
      <c r="AG1392" s="520" t="s">
        <v>3</v>
      </c>
      <c r="AH1392" s="520" t="s">
        <v>3</v>
      </c>
      <c r="AI1392" s="520" t="s">
        <v>3</v>
      </c>
      <c r="AJ1392" s="520" t="s">
        <v>3</v>
      </c>
      <c r="AK1392" s="161">
        <f t="shared" si="998"/>
        <v>0</v>
      </c>
      <c r="AL1392" s="81"/>
      <c r="AM1392" s="187"/>
      <c r="AN1392" s="719" t="s">
        <v>1093</v>
      </c>
      <c r="AO1392" s="643"/>
      <c r="AP1392" s="663"/>
      <c r="AQ1392" s="683"/>
      <c r="AT1392" s="1"/>
    </row>
    <row r="1393" spans="1:46" s="44" customFormat="1">
      <c r="A1393" s="1">
        <v>1</v>
      </c>
      <c r="B1393" s="309" t="s">
        <v>422</v>
      </c>
      <c r="C1393" s="567" t="s">
        <v>450</v>
      </c>
      <c r="D1393" s="567"/>
      <c r="E1393" s="567" t="s">
        <v>950</v>
      </c>
      <c r="F1393" s="445" t="s">
        <v>1090</v>
      </c>
      <c r="G1393" s="691"/>
      <c r="H1393" s="676"/>
      <c r="I1393" s="677"/>
      <c r="J1393" s="677"/>
      <c r="K1393" s="677"/>
      <c r="L1393" s="677"/>
      <c r="M1393" s="677"/>
      <c r="N1393" s="677"/>
      <c r="O1393" s="677"/>
      <c r="P1393" s="677"/>
      <c r="Q1393" s="677"/>
      <c r="R1393" s="677"/>
      <c r="S1393" s="677"/>
      <c r="T1393" s="677"/>
      <c r="U1393" s="677"/>
      <c r="V1393" s="678"/>
      <c r="W1393" s="679"/>
      <c r="X1393" s="536"/>
      <c r="Y1393" s="536"/>
      <c r="Z1393" s="536"/>
      <c r="AA1393" s="536"/>
      <c r="AB1393" s="680"/>
      <c r="AC1393" s="568">
        <f t="shared" ref="AC1393:AC1395" si="1021">SUM(AD1393:AJ1393)</f>
        <v>0</v>
      </c>
      <c r="AD1393" s="536"/>
      <c r="AE1393" s="536"/>
      <c r="AF1393" s="536"/>
      <c r="AG1393" s="536"/>
      <c r="AH1393" s="536"/>
      <c r="AI1393" s="544" t="s">
        <v>3</v>
      </c>
      <c r="AJ1393" s="544"/>
      <c r="AK1393" s="556">
        <f t="shared" ref="AK1393:AK1395" si="1022">SUM(AL1393:AM1393)</f>
        <v>0</v>
      </c>
      <c r="AL1393" s="544"/>
      <c r="AM1393" s="557"/>
      <c r="AN1393" s="725" t="s">
        <v>1091</v>
      </c>
      <c r="AO1393" s="15"/>
      <c r="AP1393" s="25"/>
      <c r="AQ1393" s="683"/>
      <c r="AT1393" s="1"/>
    </row>
    <row r="1394" spans="1:46" s="44" customFormat="1">
      <c r="A1394" s="1">
        <v>2</v>
      </c>
      <c r="B1394" s="571" t="str">
        <f t="shared" si="1019"/>
        <v>南多摩</v>
      </c>
      <c r="C1394" s="437" t="str">
        <f t="shared" si="1020"/>
        <v>町田市</v>
      </c>
      <c r="D1394" s="297"/>
      <c r="E1394" s="573"/>
      <c r="F1394" s="572" t="s">
        <v>449</v>
      </c>
      <c r="G1394" s="690"/>
      <c r="H1394" s="671"/>
      <c r="I1394" s="670"/>
      <c r="J1394" s="670"/>
      <c r="K1394" s="670"/>
      <c r="L1394" s="670"/>
      <c r="M1394" s="670"/>
      <c r="N1394" s="670"/>
      <c r="O1394" s="670"/>
      <c r="P1394" s="670"/>
      <c r="Q1394" s="670"/>
      <c r="R1394" s="670"/>
      <c r="S1394" s="670"/>
      <c r="T1394" s="670"/>
      <c r="U1394" s="670"/>
      <c r="V1394" s="547"/>
      <c r="W1394" s="658">
        <f>SUM(X1394:AB1394)</f>
        <v>0</v>
      </c>
      <c r="X1394" s="580"/>
      <c r="Y1394" s="580"/>
      <c r="Z1394" s="537"/>
      <c r="AA1394" s="537"/>
      <c r="AB1394" s="561"/>
      <c r="AC1394" s="569">
        <f t="shared" si="1021"/>
        <v>0</v>
      </c>
      <c r="AD1394" s="519"/>
      <c r="AE1394" s="519"/>
      <c r="AF1394" s="519"/>
      <c r="AG1394" s="519"/>
      <c r="AH1394" s="519"/>
      <c r="AI1394" s="519"/>
      <c r="AJ1394" s="601"/>
      <c r="AK1394" s="554">
        <f t="shared" si="1022"/>
        <v>0</v>
      </c>
      <c r="AL1394" s="543"/>
      <c r="AM1394" s="553" t="s">
        <v>3</v>
      </c>
      <c r="AN1394" s="718" t="s">
        <v>1092</v>
      </c>
      <c r="AO1394" s="643"/>
      <c r="AP1394" s="663">
        <v>1</v>
      </c>
      <c r="AQ1394" s="683"/>
      <c r="AT1394" s="1"/>
    </row>
    <row r="1395" spans="1:46" s="44" customFormat="1" ht="18.600000000000001" thickBot="1">
      <c r="A1395" s="1">
        <v>3</v>
      </c>
      <c r="B1395" s="571" t="str">
        <f t="shared" si="1019"/>
        <v>南多摩</v>
      </c>
      <c r="C1395" s="437" t="str">
        <f t="shared" si="1020"/>
        <v>町田市</v>
      </c>
      <c r="D1395" s="305"/>
      <c r="E1395" s="632"/>
      <c r="F1395" s="571" t="s">
        <v>449</v>
      </c>
      <c r="G1395" s="689"/>
      <c r="H1395" s="672"/>
      <c r="I1395" s="669"/>
      <c r="J1395" s="669"/>
      <c r="K1395" s="669"/>
      <c r="L1395" s="670"/>
      <c r="M1395" s="670"/>
      <c r="N1395" s="670"/>
      <c r="O1395" s="670"/>
      <c r="P1395" s="670"/>
      <c r="Q1395" s="670"/>
      <c r="R1395" s="670"/>
      <c r="S1395" s="670"/>
      <c r="T1395" s="669"/>
      <c r="U1395" s="669"/>
      <c r="V1395" s="550"/>
      <c r="W1395" s="562"/>
      <c r="X1395" s="541"/>
      <c r="Y1395" s="541"/>
      <c r="Z1395" s="542"/>
      <c r="AA1395" s="542"/>
      <c r="AB1395" s="563"/>
      <c r="AC1395" s="570">
        <f t="shared" si="1021"/>
        <v>117</v>
      </c>
      <c r="AD1395" s="520" t="s">
        <v>3</v>
      </c>
      <c r="AE1395" s="520" t="s">
        <v>3</v>
      </c>
      <c r="AF1395" s="520">
        <v>117</v>
      </c>
      <c r="AG1395" s="520"/>
      <c r="AH1395" s="520" t="s">
        <v>3</v>
      </c>
      <c r="AI1395" s="520" t="s">
        <v>3</v>
      </c>
      <c r="AJ1395" s="520" t="s">
        <v>3</v>
      </c>
      <c r="AK1395" s="555">
        <f t="shared" si="1022"/>
        <v>0</v>
      </c>
      <c r="AL1395" s="545"/>
      <c r="AM1395" s="558"/>
      <c r="AN1395" s="719" t="s">
        <v>1093</v>
      </c>
      <c r="AO1395" s="643"/>
      <c r="AP1395" s="663"/>
      <c r="AQ1395" s="683"/>
      <c r="AT1395" s="1"/>
    </row>
    <row r="1396" spans="1:46" s="44" customFormat="1">
      <c r="A1396" s="1">
        <v>1</v>
      </c>
      <c r="B1396" s="309" t="s">
        <v>422</v>
      </c>
      <c r="C1396" s="310" t="s">
        <v>450</v>
      </c>
      <c r="D1396" s="567"/>
      <c r="E1396" s="567" t="s">
        <v>960</v>
      </c>
      <c r="F1396" s="445" t="s">
        <v>451</v>
      </c>
      <c r="G1396" s="691" t="s">
        <v>894</v>
      </c>
      <c r="H1396" s="221"/>
      <c r="I1396" s="73"/>
      <c r="J1396" s="73"/>
      <c r="K1396" s="73"/>
      <c r="L1396" s="73"/>
      <c r="M1396" s="73"/>
      <c r="N1396" s="73"/>
      <c r="O1396" s="73"/>
      <c r="P1396" s="73"/>
      <c r="Q1396" s="73"/>
      <c r="R1396" s="73"/>
      <c r="S1396" s="73"/>
      <c r="T1396" s="73"/>
      <c r="U1396" s="73"/>
      <c r="V1396" s="222"/>
      <c r="W1396" s="193"/>
      <c r="X1396" s="74"/>
      <c r="Y1396" s="74"/>
      <c r="Z1396" s="74"/>
      <c r="AA1396" s="74"/>
      <c r="AB1396" s="194"/>
      <c r="AC1396" s="323">
        <f t="shared" si="997"/>
        <v>78</v>
      </c>
      <c r="AD1396" s="64"/>
      <c r="AE1396" s="64"/>
      <c r="AF1396" s="64"/>
      <c r="AG1396" s="64">
        <v>78</v>
      </c>
      <c r="AH1396" s="64"/>
      <c r="AI1396" s="80"/>
      <c r="AJ1396" s="80"/>
      <c r="AK1396" s="166">
        <f t="shared" si="998"/>
        <v>0</v>
      </c>
      <c r="AL1396" s="80"/>
      <c r="AM1396" s="186"/>
      <c r="AN1396" s="725"/>
      <c r="AO1396" s="15"/>
      <c r="AP1396" s="25"/>
      <c r="AQ1396" s="683"/>
      <c r="AT1396" s="1"/>
    </row>
    <row r="1397" spans="1:46" s="44" customFormat="1">
      <c r="A1397" s="1">
        <v>2</v>
      </c>
      <c r="B1397" s="337" t="str">
        <f t="shared" ref="B1397:B1398" si="1023">B1396</f>
        <v>南多摩</v>
      </c>
      <c r="C1397" s="437" t="str">
        <f t="shared" ref="C1397:C1398" si="1024">C1396</f>
        <v>町田市</v>
      </c>
      <c r="D1397" s="297"/>
      <c r="E1397" s="573"/>
      <c r="F1397" s="361" t="s">
        <v>451</v>
      </c>
      <c r="G1397" s="690"/>
      <c r="H1397" s="109"/>
      <c r="I1397" s="82"/>
      <c r="J1397" s="82"/>
      <c r="K1397" s="82"/>
      <c r="L1397" s="82"/>
      <c r="M1397" s="82"/>
      <c r="N1397" s="82"/>
      <c r="O1397" s="82"/>
      <c r="P1397" s="82"/>
      <c r="Q1397" s="82"/>
      <c r="R1397" s="82"/>
      <c r="S1397" s="82"/>
      <c r="T1397" s="82"/>
      <c r="U1397" s="82" t="s">
        <v>629</v>
      </c>
      <c r="V1397" s="102"/>
      <c r="W1397" s="146">
        <f>SUM(X1397:AB1397)</f>
        <v>78</v>
      </c>
      <c r="X1397" s="145"/>
      <c r="Y1397" s="145">
        <v>78</v>
      </c>
      <c r="Z1397" s="69"/>
      <c r="AA1397" s="69"/>
      <c r="AB1397" s="207"/>
      <c r="AC1397" s="324">
        <f t="shared" si="997"/>
        <v>78</v>
      </c>
      <c r="AD1397" s="519"/>
      <c r="AE1397" s="519"/>
      <c r="AF1397" s="519"/>
      <c r="AG1397" s="519">
        <v>78</v>
      </c>
      <c r="AH1397" s="519"/>
      <c r="AI1397" s="519"/>
      <c r="AJ1397" s="601"/>
      <c r="AK1397" s="160">
        <f t="shared" si="998"/>
        <v>0</v>
      </c>
      <c r="AL1397" s="79" t="s">
        <v>3</v>
      </c>
      <c r="AM1397" s="158" t="s">
        <v>3</v>
      </c>
      <c r="AN1397" s="718"/>
      <c r="AO1397" s="643"/>
      <c r="AP1397" s="663"/>
      <c r="AQ1397" s="683"/>
      <c r="AT1397" s="1"/>
    </row>
    <row r="1398" spans="1:46" s="44" customFormat="1" ht="18.600000000000001" thickBot="1">
      <c r="A1398" s="1">
        <v>3</v>
      </c>
      <c r="B1398" s="337" t="str">
        <f t="shared" si="1023"/>
        <v>南多摩</v>
      </c>
      <c r="C1398" s="437" t="str">
        <f t="shared" si="1024"/>
        <v>町田市</v>
      </c>
      <c r="D1398" s="305"/>
      <c r="E1398" s="632"/>
      <c r="F1398" s="337" t="s">
        <v>451</v>
      </c>
      <c r="G1398" s="689"/>
      <c r="H1398" s="121"/>
      <c r="I1398" s="71"/>
      <c r="J1398" s="71"/>
      <c r="K1398" s="71"/>
      <c r="L1398" s="71"/>
      <c r="M1398" s="71"/>
      <c r="N1398" s="71"/>
      <c r="O1398" s="71"/>
      <c r="P1398" s="71"/>
      <c r="Q1398" s="71"/>
      <c r="R1398" s="71"/>
      <c r="S1398" s="71"/>
      <c r="T1398" s="71"/>
      <c r="U1398" s="82" t="s">
        <v>629</v>
      </c>
      <c r="V1398" s="123"/>
      <c r="W1398" s="208"/>
      <c r="X1398" s="75"/>
      <c r="Y1398" s="75"/>
      <c r="Z1398" s="76"/>
      <c r="AA1398" s="76"/>
      <c r="AB1398" s="209"/>
      <c r="AC1398" s="325">
        <f t="shared" si="997"/>
        <v>78</v>
      </c>
      <c r="AD1398" s="520"/>
      <c r="AE1398" s="520" t="s">
        <v>3</v>
      </c>
      <c r="AF1398" s="520" t="s">
        <v>3</v>
      </c>
      <c r="AG1398" s="520">
        <v>78</v>
      </c>
      <c r="AH1398" s="520" t="s">
        <v>3</v>
      </c>
      <c r="AI1398" s="520" t="s">
        <v>3</v>
      </c>
      <c r="AJ1398" s="520" t="s">
        <v>3</v>
      </c>
      <c r="AK1398" s="161">
        <f t="shared" si="998"/>
        <v>0</v>
      </c>
      <c r="AL1398" s="81"/>
      <c r="AM1398" s="187"/>
      <c r="AN1398" s="719"/>
      <c r="AO1398" s="643"/>
      <c r="AP1398" s="663"/>
      <c r="AQ1398" s="683"/>
      <c r="AT1398" s="1"/>
    </row>
    <row r="1399" spans="1:46" s="44" customFormat="1">
      <c r="A1399" s="1">
        <v>1</v>
      </c>
      <c r="B1399" s="309" t="s">
        <v>422</v>
      </c>
      <c r="C1399" s="310" t="s">
        <v>450</v>
      </c>
      <c r="D1399" s="567"/>
      <c r="E1399" s="567" t="s">
        <v>1087</v>
      </c>
      <c r="F1399" s="445" t="s">
        <v>452</v>
      </c>
      <c r="G1399" s="691">
        <v>11301711</v>
      </c>
      <c r="H1399" s="221"/>
      <c r="I1399" s="73"/>
      <c r="J1399" s="73"/>
      <c r="K1399" s="73"/>
      <c r="L1399" s="73"/>
      <c r="M1399" s="73"/>
      <c r="N1399" s="73"/>
      <c r="O1399" s="73"/>
      <c r="P1399" s="73"/>
      <c r="Q1399" s="73"/>
      <c r="R1399" s="73"/>
      <c r="S1399" s="73"/>
      <c r="T1399" s="73"/>
      <c r="U1399" s="73"/>
      <c r="V1399" s="222"/>
      <c r="W1399" s="193"/>
      <c r="X1399" s="74"/>
      <c r="Y1399" s="74"/>
      <c r="Z1399" s="74"/>
      <c r="AA1399" s="74"/>
      <c r="AB1399" s="194"/>
      <c r="AC1399" s="323">
        <f t="shared" si="997"/>
        <v>138</v>
      </c>
      <c r="AD1399" s="606"/>
      <c r="AE1399" s="606">
        <v>50</v>
      </c>
      <c r="AF1399" s="606">
        <v>47</v>
      </c>
      <c r="AG1399" s="606">
        <v>41</v>
      </c>
      <c r="AH1399" s="606"/>
      <c r="AI1399" s="607"/>
      <c r="AJ1399" s="607"/>
      <c r="AK1399" s="166">
        <f t="shared" si="998"/>
        <v>0</v>
      </c>
      <c r="AL1399" s="80"/>
      <c r="AM1399" s="186"/>
      <c r="AN1399" s="725"/>
      <c r="AO1399" s="15"/>
      <c r="AP1399" s="25"/>
      <c r="AQ1399" s="683"/>
      <c r="AT1399" s="1"/>
    </row>
    <row r="1400" spans="1:46" s="44" customFormat="1">
      <c r="A1400" s="1">
        <v>2</v>
      </c>
      <c r="B1400" s="337" t="str">
        <f t="shared" ref="B1400:B1401" si="1025">B1399</f>
        <v>南多摩</v>
      </c>
      <c r="C1400" s="437" t="str">
        <f t="shared" ref="C1400:C1401" si="1026">C1399</f>
        <v>町田市</v>
      </c>
      <c r="D1400" s="297"/>
      <c r="E1400" s="573"/>
      <c r="F1400" s="361" t="s">
        <v>452</v>
      </c>
      <c r="G1400" s="690"/>
      <c r="H1400" s="109"/>
      <c r="I1400" s="82"/>
      <c r="J1400" s="82"/>
      <c r="K1400" s="82"/>
      <c r="L1400" s="82" t="s">
        <v>629</v>
      </c>
      <c r="M1400" s="82" t="s">
        <v>629</v>
      </c>
      <c r="N1400" s="82" t="s">
        <v>630</v>
      </c>
      <c r="O1400" s="82"/>
      <c r="P1400" s="82"/>
      <c r="Q1400" s="82"/>
      <c r="R1400" s="82"/>
      <c r="S1400" s="82" t="s">
        <v>629</v>
      </c>
      <c r="T1400" s="82"/>
      <c r="U1400" s="82" t="s">
        <v>629</v>
      </c>
      <c r="V1400" s="102"/>
      <c r="W1400" s="146">
        <f>SUM(X1400:AB1400)</f>
        <v>155</v>
      </c>
      <c r="X1400" s="675">
        <v>61</v>
      </c>
      <c r="Y1400" s="675">
        <v>94</v>
      </c>
      <c r="Z1400" s="69"/>
      <c r="AA1400" s="69"/>
      <c r="AB1400" s="207"/>
      <c r="AC1400" s="324">
        <f t="shared" si="997"/>
        <v>155</v>
      </c>
      <c r="AD1400" s="519"/>
      <c r="AE1400" s="519">
        <v>61</v>
      </c>
      <c r="AF1400" s="519">
        <v>47</v>
      </c>
      <c r="AG1400" s="519">
        <v>47</v>
      </c>
      <c r="AH1400" s="519"/>
      <c r="AI1400" s="519"/>
      <c r="AJ1400" s="601"/>
      <c r="AK1400" s="160">
        <f t="shared" si="998"/>
        <v>0</v>
      </c>
      <c r="AL1400" s="79" t="s">
        <v>3</v>
      </c>
      <c r="AM1400" s="158" t="s">
        <v>3</v>
      </c>
      <c r="AN1400" s="718"/>
      <c r="AO1400" s="643"/>
      <c r="AP1400" s="663">
        <v>1</v>
      </c>
      <c r="AQ1400" s="683"/>
      <c r="AT1400" s="1"/>
    </row>
    <row r="1401" spans="1:46" s="44" customFormat="1" ht="18.600000000000001" thickBot="1">
      <c r="A1401" s="1">
        <v>3</v>
      </c>
      <c r="B1401" s="337" t="str">
        <f t="shared" si="1025"/>
        <v>南多摩</v>
      </c>
      <c r="C1401" s="437" t="str">
        <f t="shared" si="1026"/>
        <v>町田市</v>
      </c>
      <c r="D1401" s="305"/>
      <c r="E1401" s="632"/>
      <c r="F1401" s="337" t="s">
        <v>452</v>
      </c>
      <c r="G1401" s="689"/>
      <c r="H1401" s="121"/>
      <c r="I1401" s="71"/>
      <c r="J1401" s="71"/>
      <c r="K1401" s="71"/>
      <c r="L1401" s="82" t="s">
        <v>629</v>
      </c>
      <c r="M1401" s="82" t="s">
        <v>629</v>
      </c>
      <c r="N1401" s="82" t="s">
        <v>630</v>
      </c>
      <c r="O1401" s="82"/>
      <c r="P1401" s="82"/>
      <c r="Q1401" s="82"/>
      <c r="R1401" s="82"/>
      <c r="S1401" s="82" t="s">
        <v>629</v>
      </c>
      <c r="T1401" s="82"/>
      <c r="U1401" s="82" t="s">
        <v>629</v>
      </c>
      <c r="V1401" s="123"/>
      <c r="W1401" s="208"/>
      <c r="X1401" s="75"/>
      <c r="Y1401" s="75"/>
      <c r="Z1401" s="76"/>
      <c r="AA1401" s="76"/>
      <c r="AB1401" s="209"/>
      <c r="AC1401" s="325">
        <f t="shared" si="997"/>
        <v>155</v>
      </c>
      <c r="AD1401" s="520"/>
      <c r="AE1401" s="520">
        <v>61</v>
      </c>
      <c r="AF1401" s="520">
        <v>47</v>
      </c>
      <c r="AG1401" s="520">
        <v>47</v>
      </c>
      <c r="AH1401" s="520" t="s">
        <v>3</v>
      </c>
      <c r="AI1401" s="520" t="s">
        <v>3</v>
      </c>
      <c r="AJ1401" s="520" t="s">
        <v>3</v>
      </c>
      <c r="AK1401" s="161">
        <f t="shared" si="998"/>
        <v>0</v>
      </c>
      <c r="AL1401" s="81"/>
      <c r="AM1401" s="187"/>
      <c r="AN1401" s="719"/>
      <c r="AO1401" s="643"/>
      <c r="AP1401" s="663"/>
      <c r="AQ1401" s="683"/>
      <c r="AT1401" s="1"/>
    </row>
    <row r="1402" spans="1:46" s="44" customFormat="1">
      <c r="A1402" s="1">
        <v>1</v>
      </c>
      <c r="B1402" s="309" t="s">
        <v>422</v>
      </c>
      <c r="C1402" s="310" t="s">
        <v>450</v>
      </c>
      <c r="D1402" s="567"/>
      <c r="E1402" s="567" t="s">
        <v>788</v>
      </c>
      <c r="F1402" s="445" t="s">
        <v>842</v>
      </c>
      <c r="G1402" s="691">
        <v>11301712</v>
      </c>
      <c r="H1402" s="221"/>
      <c r="I1402" s="73"/>
      <c r="J1402" s="73"/>
      <c r="K1402" s="73"/>
      <c r="L1402" s="73"/>
      <c r="M1402" s="73"/>
      <c r="N1402" s="73"/>
      <c r="O1402" s="73"/>
      <c r="P1402" s="73"/>
      <c r="Q1402" s="73"/>
      <c r="R1402" s="73"/>
      <c r="S1402" s="73"/>
      <c r="T1402" s="73"/>
      <c r="U1402" s="73"/>
      <c r="V1402" s="222"/>
      <c r="W1402" s="193"/>
      <c r="X1402" s="74"/>
      <c r="Y1402" s="74"/>
      <c r="Z1402" s="74"/>
      <c r="AA1402" s="74"/>
      <c r="AB1402" s="194"/>
      <c r="AC1402" s="323">
        <v>120</v>
      </c>
      <c r="AD1402" s="64"/>
      <c r="AE1402" s="64">
        <v>60</v>
      </c>
      <c r="AF1402" s="64">
        <v>60</v>
      </c>
      <c r="AG1402" s="64"/>
      <c r="AH1402" s="64"/>
      <c r="AI1402" s="80"/>
      <c r="AJ1402" s="80"/>
      <c r="AK1402" s="166">
        <v>0</v>
      </c>
      <c r="AL1402" s="80"/>
      <c r="AM1402" s="186"/>
      <c r="AN1402" s="753" t="s">
        <v>1187</v>
      </c>
      <c r="AO1402" s="15"/>
      <c r="AP1402" s="25"/>
      <c r="AQ1402" s="683"/>
      <c r="AT1402" s="1"/>
    </row>
    <row r="1403" spans="1:46" s="44" customFormat="1">
      <c r="A1403" s="1">
        <v>2</v>
      </c>
      <c r="B1403" s="337" t="str">
        <f t="shared" ref="B1403:B1404" si="1027">B1402</f>
        <v>南多摩</v>
      </c>
      <c r="C1403" s="437" t="str">
        <f t="shared" ref="C1403:C1404" si="1028">C1402</f>
        <v>町田市</v>
      </c>
      <c r="D1403" s="297"/>
      <c r="E1403" s="573"/>
      <c r="F1403" s="361" t="s">
        <v>842</v>
      </c>
      <c r="G1403" s="690"/>
      <c r="H1403" s="109"/>
      <c r="I1403" s="82"/>
      <c r="J1403" s="82"/>
      <c r="K1403" s="82"/>
      <c r="L1403" s="82" t="s">
        <v>629</v>
      </c>
      <c r="M1403" s="82" t="s">
        <v>629</v>
      </c>
      <c r="N1403" s="82" t="s">
        <v>1047</v>
      </c>
      <c r="O1403" s="82"/>
      <c r="P1403" s="82"/>
      <c r="Q1403" s="82"/>
      <c r="R1403" s="82"/>
      <c r="S1403" s="82"/>
      <c r="T1403" s="82"/>
      <c r="U1403" s="82" t="s">
        <v>629</v>
      </c>
      <c r="V1403" s="102"/>
      <c r="W1403" s="146">
        <f>SUM(X1403:AB1403)</f>
        <v>120</v>
      </c>
      <c r="X1403" s="145">
        <v>120</v>
      </c>
      <c r="Y1403" s="145"/>
      <c r="Z1403" s="69"/>
      <c r="AA1403" s="69"/>
      <c r="AB1403" s="207"/>
      <c r="AC1403" s="324">
        <f>SUM(AD1403:AJ1403)</f>
        <v>120</v>
      </c>
      <c r="AD1403" s="519"/>
      <c r="AE1403" s="519">
        <v>60</v>
      </c>
      <c r="AF1403" s="519">
        <v>60</v>
      </c>
      <c r="AG1403" s="519"/>
      <c r="AH1403" s="519"/>
      <c r="AI1403" s="519"/>
      <c r="AJ1403" s="601"/>
      <c r="AK1403" s="160">
        <v>0</v>
      </c>
      <c r="AL1403" s="79"/>
      <c r="AM1403" s="158"/>
      <c r="AN1403" s="754"/>
      <c r="AO1403" s="643"/>
      <c r="AP1403" s="663"/>
      <c r="AQ1403" s="683"/>
      <c r="AT1403" s="1"/>
    </row>
    <row r="1404" spans="1:46" s="44" customFormat="1" ht="18.600000000000001" thickBot="1">
      <c r="A1404" s="1">
        <v>3</v>
      </c>
      <c r="B1404" s="337" t="str">
        <f t="shared" si="1027"/>
        <v>南多摩</v>
      </c>
      <c r="C1404" s="437" t="str">
        <f t="shared" si="1028"/>
        <v>町田市</v>
      </c>
      <c r="D1404" s="305"/>
      <c r="E1404" s="632"/>
      <c r="F1404" s="337" t="s">
        <v>842</v>
      </c>
      <c r="G1404" s="689"/>
      <c r="H1404" s="121"/>
      <c r="I1404" s="71"/>
      <c r="J1404" s="71"/>
      <c r="K1404" s="71"/>
      <c r="L1404" s="82" t="s">
        <v>629</v>
      </c>
      <c r="M1404" s="82" t="s">
        <v>629</v>
      </c>
      <c r="N1404" s="82" t="s">
        <v>1047</v>
      </c>
      <c r="O1404" s="82"/>
      <c r="P1404" s="82"/>
      <c r="Q1404" s="82"/>
      <c r="R1404" s="82"/>
      <c r="S1404" s="82"/>
      <c r="T1404" s="82"/>
      <c r="U1404" s="82" t="s">
        <v>629</v>
      </c>
      <c r="V1404" s="123"/>
      <c r="W1404" s="208"/>
      <c r="X1404" s="75"/>
      <c r="Y1404" s="75"/>
      <c r="Z1404" s="76"/>
      <c r="AA1404" s="76"/>
      <c r="AB1404" s="209"/>
      <c r="AC1404" s="325">
        <f>SUM(AD1404:AJ1404)</f>
        <v>120</v>
      </c>
      <c r="AD1404" s="520"/>
      <c r="AE1404" s="520">
        <v>60</v>
      </c>
      <c r="AF1404" s="520">
        <v>60</v>
      </c>
      <c r="AG1404" s="520" t="s">
        <v>3</v>
      </c>
      <c r="AH1404" s="520" t="s">
        <v>3</v>
      </c>
      <c r="AI1404" s="520" t="s">
        <v>3</v>
      </c>
      <c r="AJ1404" s="520" t="s">
        <v>3</v>
      </c>
      <c r="AK1404" s="161">
        <v>0</v>
      </c>
      <c r="AL1404" s="81"/>
      <c r="AM1404" s="187"/>
      <c r="AN1404" s="755"/>
      <c r="AO1404" s="643"/>
      <c r="AP1404" s="663"/>
      <c r="AQ1404" s="683"/>
      <c r="AT1404" s="1"/>
    </row>
    <row r="1405" spans="1:46" s="44" customFormat="1">
      <c r="A1405" s="1">
        <v>1</v>
      </c>
      <c r="B1405" s="309" t="s">
        <v>422</v>
      </c>
      <c r="C1405" s="310" t="s">
        <v>450</v>
      </c>
      <c r="D1405" s="567"/>
      <c r="E1405" s="567" t="s">
        <v>914</v>
      </c>
      <c r="F1405" s="734" t="s">
        <v>1180</v>
      </c>
      <c r="G1405" s="691" t="s">
        <v>1179</v>
      </c>
      <c r="H1405" s="221"/>
      <c r="I1405" s="73"/>
      <c r="J1405" s="73"/>
      <c r="K1405" s="73"/>
      <c r="L1405" s="73"/>
      <c r="M1405" s="73"/>
      <c r="N1405" s="73"/>
      <c r="O1405" s="73"/>
      <c r="P1405" s="73"/>
      <c r="Q1405" s="73"/>
      <c r="R1405" s="73"/>
      <c r="S1405" s="73"/>
      <c r="T1405" s="73"/>
      <c r="U1405" s="73"/>
      <c r="V1405" s="222"/>
      <c r="W1405" s="193"/>
      <c r="X1405" s="74"/>
      <c r="Y1405" s="74"/>
      <c r="Z1405" s="74"/>
      <c r="AA1405" s="74"/>
      <c r="AB1405" s="194"/>
      <c r="AC1405" s="323">
        <f t="shared" si="997"/>
        <v>120</v>
      </c>
      <c r="AD1405" s="606"/>
      <c r="AE1405" s="606"/>
      <c r="AF1405" s="606"/>
      <c r="AG1405" s="606">
        <v>120</v>
      </c>
      <c r="AH1405" s="606"/>
      <c r="AI1405" s="607"/>
      <c r="AJ1405" s="607"/>
      <c r="AK1405" s="166">
        <f t="shared" si="998"/>
        <v>0</v>
      </c>
      <c r="AL1405" s="80"/>
      <c r="AM1405" s="186"/>
      <c r="AN1405" s="725" t="s">
        <v>1222</v>
      </c>
      <c r="AO1405" s="15"/>
      <c r="AP1405" s="25"/>
      <c r="AQ1405" s="683"/>
      <c r="AR1405" s="44">
        <v>1</v>
      </c>
      <c r="AT1405" s="1"/>
    </row>
    <row r="1406" spans="1:46" s="44" customFormat="1">
      <c r="A1406" s="1">
        <v>2</v>
      </c>
      <c r="B1406" s="337" t="str">
        <f t="shared" ref="B1406:B1407" si="1029">B1405</f>
        <v>南多摩</v>
      </c>
      <c r="C1406" s="437" t="str">
        <f t="shared" ref="C1406:C1407" si="1030">C1405</f>
        <v>町田市</v>
      </c>
      <c r="D1406" s="297"/>
      <c r="E1406" s="573"/>
      <c r="F1406" s="361" t="s">
        <v>453</v>
      </c>
      <c r="G1406" s="690"/>
      <c r="H1406" s="109"/>
      <c r="I1406" s="82"/>
      <c r="J1406" s="82"/>
      <c r="K1406" s="82"/>
      <c r="L1406" s="82"/>
      <c r="M1406" s="82"/>
      <c r="N1406" s="82"/>
      <c r="O1406" s="82"/>
      <c r="P1406" s="82"/>
      <c r="Q1406" s="82"/>
      <c r="R1406" s="82"/>
      <c r="S1406" s="82"/>
      <c r="T1406" s="82"/>
      <c r="U1406" s="82"/>
      <c r="V1406" s="102"/>
      <c r="W1406" s="146">
        <f>SUM(X1406:AB1406)</f>
        <v>120</v>
      </c>
      <c r="X1406" s="145"/>
      <c r="Y1406" s="145">
        <v>120</v>
      </c>
      <c r="Z1406" s="69"/>
      <c r="AA1406" s="69"/>
      <c r="AB1406" s="207"/>
      <c r="AC1406" s="324">
        <f t="shared" si="997"/>
        <v>120</v>
      </c>
      <c r="AD1406" s="519"/>
      <c r="AE1406" s="519"/>
      <c r="AF1406" s="519">
        <v>60</v>
      </c>
      <c r="AG1406" s="519">
        <v>60</v>
      </c>
      <c r="AH1406" s="519"/>
      <c r="AI1406" s="519"/>
      <c r="AJ1406" s="601"/>
      <c r="AK1406" s="160">
        <f t="shared" si="998"/>
        <v>0</v>
      </c>
      <c r="AL1406" s="79" t="s">
        <v>3</v>
      </c>
      <c r="AM1406" s="158" t="s">
        <v>3</v>
      </c>
      <c r="AN1406" s="718"/>
      <c r="AO1406" s="643"/>
      <c r="AP1406" s="663"/>
      <c r="AQ1406" s="683"/>
      <c r="AT1406" s="1"/>
    </row>
    <row r="1407" spans="1:46" s="44" customFormat="1" ht="18.600000000000001" thickBot="1">
      <c r="A1407" s="1">
        <v>3</v>
      </c>
      <c r="B1407" s="337" t="str">
        <f t="shared" si="1029"/>
        <v>南多摩</v>
      </c>
      <c r="C1407" s="437" t="str">
        <f t="shared" si="1030"/>
        <v>町田市</v>
      </c>
      <c r="D1407" s="305"/>
      <c r="E1407" s="632"/>
      <c r="F1407" s="337" t="s">
        <v>453</v>
      </c>
      <c r="G1407" s="689"/>
      <c r="H1407" s="121"/>
      <c r="I1407" s="71"/>
      <c r="J1407" s="71"/>
      <c r="K1407" s="71"/>
      <c r="L1407" s="71"/>
      <c r="M1407" s="71"/>
      <c r="N1407" s="71"/>
      <c r="O1407" s="71"/>
      <c r="P1407" s="71"/>
      <c r="Q1407" s="71"/>
      <c r="R1407" s="71"/>
      <c r="S1407" s="71"/>
      <c r="T1407" s="71"/>
      <c r="U1407" s="71"/>
      <c r="V1407" s="123"/>
      <c r="W1407" s="208"/>
      <c r="X1407" s="75"/>
      <c r="Y1407" s="75"/>
      <c r="Z1407" s="76"/>
      <c r="AA1407" s="76"/>
      <c r="AB1407" s="209"/>
      <c r="AC1407" s="325">
        <f t="shared" si="997"/>
        <v>120</v>
      </c>
      <c r="AD1407" s="520"/>
      <c r="AE1407" s="520" t="s">
        <v>3</v>
      </c>
      <c r="AF1407" s="520">
        <v>60</v>
      </c>
      <c r="AG1407" s="520">
        <v>60</v>
      </c>
      <c r="AH1407" s="520" t="s">
        <v>3</v>
      </c>
      <c r="AI1407" s="520" t="s">
        <v>3</v>
      </c>
      <c r="AJ1407" s="520" t="s">
        <v>3</v>
      </c>
      <c r="AK1407" s="161">
        <f t="shared" si="998"/>
        <v>0</v>
      </c>
      <c r="AL1407" s="81"/>
      <c r="AM1407" s="187"/>
      <c r="AN1407" s="719"/>
      <c r="AO1407" s="643"/>
      <c r="AP1407" s="663"/>
      <c r="AQ1407" s="683"/>
      <c r="AT1407" s="1"/>
    </row>
    <row r="1408" spans="1:46" s="44" customFormat="1">
      <c r="A1408" s="1">
        <v>1</v>
      </c>
      <c r="B1408" s="309" t="s">
        <v>422</v>
      </c>
      <c r="C1408" s="310" t="s">
        <v>450</v>
      </c>
      <c r="D1408" s="567"/>
      <c r="E1408" s="567" t="s">
        <v>914</v>
      </c>
      <c r="F1408" s="445" t="s">
        <v>454</v>
      </c>
      <c r="G1408" s="691">
        <v>11301714</v>
      </c>
      <c r="H1408" s="221"/>
      <c r="I1408" s="73"/>
      <c r="J1408" s="73"/>
      <c r="K1408" s="73"/>
      <c r="L1408" s="73"/>
      <c r="M1408" s="73"/>
      <c r="N1408" s="73"/>
      <c r="O1408" s="73"/>
      <c r="P1408" s="73"/>
      <c r="Q1408" s="73"/>
      <c r="R1408" s="73"/>
      <c r="S1408" s="73"/>
      <c r="T1408" s="73"/>
      <c r="U1408" s="73"/>
      <c r="V1408" s="222"/>
      <c r="W1408" s="193"/>
      <c r="X1408" s="74"/>
      <c r="Y1408" s="74"/>
      <c r="Z1408" s="74"/>
      <c r="AA1408" s="74"/>
      <c r="AB1408" s="194"/>
      <c r="AC1408" s="323">
        <f t="shared" si="997"/>
        <v>98</v>
      </c>
      <c r="AD1408" s="606"/>
      <c r="AE1408" s="606">
        <v>49</v>
      </c>
      <c r="AF1408" s="606"/>
      <c r="AG1408" s="606">
        <v>49</v>
      </c>
      <c r="AH1408" s="606"/>
      <c r="AI1408" s="607"/>
      <c r="AJ1408" s="607"/>
      <c r="AK1408" s="166">
        <f>SUM(AL1408:AM1408)</f>
        <v>0</v>
      </c>
      <c r="AL1408" s="80"/>
      <c r="AM1408" s="186"/>
      <c r="AN1408" s="725"/>
      <c r="AO1408" s="15"/>
      <c r="AP1408" s="25"/>
      <c r="AQ1408" s="683"/>
      <c r="AT1408" s="1"/>
    </row>
    <row r="1409" spans="1:46" s="44" customFormat="1">
      <c r="A1409" s="1">
        <v>2</v>
      </c>
      <c r="B1409" s="337" t="str">
        <f t="shared" ref="B1409:B1410" si="1031">B1408</f>
        <v>南多摩</v>
      </c>
      <c r="C1409" s="437" t="str">
        <f t="shared" ref="C1409:C1410" si="1032">C1408</f>
        <v>町田市</v>
      </c>
      <c r="D1409" s="297"/>
      <c r="E1409" s="573"/>
      <c r="F1409" s="361" t="s">
        <v>454</v>
      </c>
      <c r="G1409" s="690"/>
      <c r="H1409" s="109"/>
      <c r="I1409" s="82"/>
      <c r="J1409" s="82"/>
      <c r="K1409" s="82"/>
      <c r="L1409" s="82"/>
      <c r="M1409" s="82" t="s">
        <v>629</v>
      </c>
      <c r="N1409" s="82"/>
      <c r="O1409" s="82"/>
      <c r="P1409" s="82"/>
      <c r="Q1409" s="82"/>
      <c r="R1409" s="82"/>
      <c r="S1409" s="82"/>
      <c r="T1409" s="82"/>
      <c r="U1409" s="82" t="s">
        <v>629</v>
      </c>
      <c r="V1409" s="102"/>
      <c r="W1409" s="146">
        <f>SUM(X1409:AB1409)</f>
        <v>98</v>
      </c>
      <c r="X1409" s="145">
        <v>49</v>
      </c>
      <c r="Y1409" s="145">
        <v>49</v>
      </c>
      <c r="Z1409" s="69"/>
      <c r="AA1409" s="69"/>
      <c r="AB1409" s="207"/>
      <c r="AC1409" s="324">
        <f t="shared" si="997"/>
        <v>98</v>
      </c>
      <c r="AD1409" s="519"/>
      <c r="AE1409" s="519">
        <v>49</v>
      </c>
      <c r="AF1409" s="519"/>
      <c r="AG1409" s="519">
        <v>49</v>
      </c>
      <c r="AH1409" s="519"/>
      <c r="AI1409" s="519"/>
      <c r="AJ1409" s="601"/>
      <c r="AK1409" s="160">
        <f t="shared" si="998"/>
        <v>0</v>
      </c>
      <c r="AL1409" s="79" t="s">
        <v>3</v>
      </c>
      <c r="AM1409" s="158" t="s">
        <v>3</v>
      </c>
      <c r="AN1409" s="718"/>
      <c r="AO1409" s="643"/>
      <c r="AP1409" s="663">
        <v>1</v>
      </c>
      <c r="AQ1409" s="683"/>
      <c r="AT1409" s="1"/>
    </row>
    <row r="1410" spans="1:46" s="44" customFormat="1" ht="18.600000000000001" thickBot="1">
      <c r="A1410" s="1">
        <v>3</v>
      </c>
      <c r="B1410" s="337" t="str">
        <f t="shared" si="1031"/>
        <v>南多摩</v>
      </c>
      <c r="C1410" s="437" t="str">
        <f t="shared" si="1032"/>
        <v>町田市</v>
      </c>
      <c r="D1410" s="305"/>
      <c r="E1410" s="632"/>
      <c r="F1410" s="337" t="s">
        <v>454</v>
      </c>
      <c r="G1410" s="689"/>
      <c r="H1410" s="121"/>
      <c r="I1410" s="71"/>
      <c r="J1410" s="71"/>
      <c r="K1410" s="71"/>
      <c r="L1410" s="71"/>
      <c r="M1410" s="37" t="s">
        <v>629</v>
      </c>
      <c r="N1410" s="37"/>
      <c r="O1410" s="37"/>
      <c r="P1410" s="37"/>
      <c r="Q1410" s="37"/>
      <c r="R1410" s="37"/>
      <c r="S1410" s="37"/>
      <c r="T1410" s="37"/>
      <c r="U1410" s="37" t="s">
        <v>629</v>
      </c>
      <c r="V1410" s="123"/>
      <c r="W1410" s="208"/>
      <c r="X1410" s="75"/>
      <c r="Y1410" s="75"/>
      <c r="Z1410" s="76"/>
      <c r="AA1410" s="76"/>
      <c r="AB1410" s="209"/>
      <c r="AC1410" s="325">
        <f t="shared" si="997"/>
        <v>98</v>
      </c>
      <c r="AD1410" s="520"/>
      <c r="AE1410" s="520">
        <v>49</v>
      </c>
      <c r="AF1410" s="520" t="s">
        <v>3</v>
      </c>
      <c r="AG1410" s="520">
        <v>49</v>
      </c>
      <c r="AH1410" s="520" t="s">
        <v>3</v>
      </c>
      <c r="AI1410" s="520" t="s">
        <v>3</v>
      </c>
      <c r="AJ1410" s="520" t="s">
        <v>3</v>
      </c>
      <c r="AK1410" s="161">
        <f t="shared" si="998"/>
        <v>0</v>
      </c>
      <c r="AL1410" s="81"/>
      <c r="AM1410" s="187"/>
      <c r="AN1410" s="719"/>
      <c r="AO1410" s="643"/>
      <c r="AP1410" s="663"/>
      <c r="AQ1410" s="683"/>
      <c r="AT1410" s="1"/>
    </row>
    <row r="1411" spans="1:46" s="44" customFormat="1">
      <c r="A1411" s="1">
        <v>1</v>
      </c>
      <c r="B1411" s="309" t="s">
        <v>422</v>
      </c>
      <c r="C1411" s="310" t="s">
        <v>450</v>
      </c>
      <c r="D1411" s="567"/>
      <c r="E1411" s="567" t="s">
        <v>914</v>
      </c>
      <c r="F1411" s="445" t="s">
        <v>455</v>
      </c>
      <c r="G1411" s="691">
        <v>11301715</v>
      </c>
      <c r="H1411" s="221"/>
      <c r="I1411" s="73"/>
      <c r="J1411" s="73"/>
      <c r="K1411" s="73"/>
      <c r="L1411" s="73"/>
      <c r="M1411" s="73"/>
      <c r="N1411" s="73"/>
      <c r="O1411" s="73"/>
      <c r="P1411" s="73"/>
      <c r="Q1411" s="73"/>
      <c r="R1411" s="73"/>
      <c r="S1411" s="73"/>
      <c r="T1411" s="73"/>
      <c r="U1411" s="73"/>
      <c r="V1411" s="222"/>
      <c r="W1411" s="193"/>
      <c r="X1411" s="74"/>
      <c r="Y1411" s="74"/>
      <c r="Z1411" s="74"/>
      <c r="AA1411" s="74"/>
      <c r="AB1411" s="194"/>
      <c r="AC1411" s="323">
        <f t="shared" si="997"/>
        <v>274</v>
      </c>
      <c r="AD1411" s="64"/>
      <c r="AE1411" s="64"/>
      <c r="AF1411" s="64"/>
      <c r="AG1411" s="64">
        <v>274</v>
      </c>
      <c r="AH1411" s="64"/>
      <c r="AI1411" s="80"/>
      <c r="AJ1411" s="80"/>
      <c r="AK1411" s="166">
        <f t="shared" si="998"/>
        <v>0</v>
      </c>
      <c r="AL1411" s="80"/>
      <c r="AM1411" s="186"/>
      <c r="AN1411" s="725"/>
      <c r="AO1411" s="15"/>
      <c r="AP1411" s="25"/>
      <c r="AQ1411" s="683"/>
      <c r="AT1411" s="1"/>
    </row>
    <row r="1412" spans="1:46" s="44" customFormat="1">
      <c r="A1412" s="1">
        <v>2</v>
      </c>
      <c r="B1412" s="337" t="str">
        <f t="shared" ref="B1412:B1413" si="1033">B1411</f>
        <v>南多摩</v>
      </c>
      <c r="C1412" s="437" t="str">
        <f t="shared" ref="C1412:C1413" si="1034">C1411</f>
        <v>町田市</v>
      </c>
      <c r="D1412" s="297"/>
      <c r="E1412" s="573"/>
      <c r="F1412" s="361" t="s">
        <v>455</v>
      </c>
      <c r="G1412" s="690"/>
      <c r="H1412" s="109"/>
      <c r="I1412" s="82"/>
      <c r="J1412" s="82"/>
      <c r="K1412" s="82"/>
      <c r="L1412" s="82"/>
      <c r="M1412" s="82"/>
      <c r="N1412" s="82"/>
      <c r="O1412" s="82"/>
      <c r="P1412" s="82"/>
      <c r="Q1412" s="82"/>
      <c r="R1412" s="82"/>
      <c r="S1412" s="82"/>
      <c r="T1412" s="82"/>
      <c r="U1412" s="82"/>
      <c r="V1412" s="102"/>
      <c r="W1412" s="146">
        <f>SUM(X1412:AB1412)</f>
        <v>164</v>
      </c>
      <c r="X1412" s="145"/>
      <c r="Y1412" s="145">
        <v>164</v>
      </c>
      <c r="Z1412" s="69"/>
      <c r="AA1412" s="69"/>
      <c r="AB1412" s="207"/>
      <c r="AC1412" s="324">
        <f t="shared" si="997"/>
        <v>164</v>
      </c>
      <c r="AD1412" s="519"/>
      <c r="AE1412" s="519"/>
      <c r="AF1412" s="519"/>
      <c r="AG1412" s="519">
        <v>164</v>
      </c>
      <c r="AH1412" s="519"/>
      <c r="AI1412" s="519"/>
      <c r="AJ1412" s="601"/>
      <c r="AK1412" s="160">
        <f t="shared" si="998"/>
        <v>0</v>
      </c>
      <c r="AL1412" s="79" t="s">
        <v>3</v>
      </c>
      <c r="AM1412" s="158" t="s">
        <v>3</v>
      </c>
      <c r="AN1412" s="718"/>
      <c r="AO1412" s="643"/>
      <c r="AP1412" s="663"/>
      <c r="AQ1412" s="683"/>
      <c r="AT1412" s="1"/>
    </row>
    <row r="1413" spans="1:46" s="44" customFormat="1" ht="18.600000000000001" thickBot="1">
      <c r="A1413" s="1">
        <v>3</v>
      </c>
      <c r="B1413" s="337" t="str">
        <f t="shared" si="1033"/>
        <v>南多摩</v>
      </c>
      <c r="C1413" s="437" t="str">
        <f t="shared" si="1034"/>
        <v>町田市</v>
      </c>
      <c r="D1413" s="305"/>
      <c r="E1413" s="632"/>
      <c r="F1413" s="337" t="s">
        <v>455</v>
      </c>
      <c r="G1413" s="689"/>
      <c r="H1413" s="121"/>
      <c r="I1413" s="71"/>
      <c r="J1413" s="71"/>
      <c r="K1413" s="71"/>
      <c r="L1413" s="71"/>
      <c r="M1413" s="71"/>
      <c r="N1413" s="71"/>
      <c r="O1413" s="71"/>
      <c r="P1413" s="71"/>
      <c r="Q1413" s="71"/>
      <c r="R1413" s="71"/>
      <c r="S1413" s="71"/>
      <c r="T1413" s="71"/>
      <c r="U1413" s="71"/>
      <c r="V1413" s="123"/>
      <c r="W1413" s="208"/>
      <c r="X1413" s="75"/>
      <c r="Y1413" s="75"/>
      <c r="Z1413" s="76"/>
      <c r="AA1413" s="76"/>
      <c r="AB1413" s="209"/>
      <c r="AC1413" s="325">
        <f t="shared" si="997"/>
        <v>164</v>
      </c>
      <c r="AD1413" s="520"/>
      <c r="AE1413" s="520" t="s">
        <v>3</v>
      </c>
      <c r="AF1413" s="520" t="s">
        <v>3</v>
      </c>
      <c r="AG1413" s="520">
        <v>164</v>
      </c>
      <c r="AH1413" s="520" t="s">
        <v>3</v>
      </c>
      <c r="AI1413" s="520" t="s">
        <v>3</v>
      </c>
      <c r="AJ1413" s="520" t="s">
        <v>3</v>
      </c>
      <c r="AK1413" s="161">
        <f t="shared" si="998"/>
        <v>0</v>
      </c>
      <c r="AL1413" s="81"/>
      <c r="AM1413" s="187"/>
      <c r="AN1413" s="719"/>
      <c r="AO1413" s="643"/>
      <c r="AP1413" s="663"/>
      <c r="AQ1413" s="683"/>
      <c r="AT1413" s="1"/>
    </row>
    <row r="1414" spans="1:46" s="44" customFormat="1">
      <c r="A1414" s="1">
        <v>1</v>
      </c>
      <c r="B1414" s="309" t="s">
        <v>422</v>
      </c>
      <c r="C1414" s="310" t="s">
        <v>450</v>
      </c>
      <c r="D1414" s="567"/>
      <c r="E1414" s="567" t="s">
        <v>951</v>
      </c>
      <c r="F1414" s="445" t="s">
        <v>456</v>
      </c>
      <c r="G1414" s="691">
        <v>11301716</v>
      </c>
      <c r="H1414" s="221"/>
      <c r="I1414" s="73"/>
      <c r="J1414" s="73"/>
      <c r="K1414" s="73"/>
      <c r="L1414" s="73"/>
      <c r="M1414" s="73"/>
      <c r="N1414" s="73"/>
      <c r="O1414" s="73"/>
      <c r="P1414" s="73"/>
      <c r="Q1414" s="73"/>
      <c r="R1414" s="73"/>
      <c r="S1414" s="73"/>
      <c r="T1414" s="73"/>
      <c r="U1414" s="73"/>
      <c r="V1414" s="222"/>
      <c r="W1414" s="193"/>
      <c r="X1414" s="74"/>
      <c r="Y1414" s="74"/>
      <c r="Z1414" s="74"/>
      <c r="AA1414" s="74"/>
      <c r="AB1414" s="194"/>
      <c r="AC1414" s="323">
        <f t="shared" si="997"/>
        <v>222</v>
      </c>
      <c r="AD1414" s="64"/>
      <c r="AE1414" s="64">
        <v>188</v>
      </c>
      <c r="AF1414" s="64">
        <v>34</v>
      </c>
      <c r="AG1414" s="64"/>
      <c r="AH1414" s="64"/>
      <c r="AI1414" s="80"/>
      <c r="AJ1414" s="80"/>
      <c r="AK1414" s="166">
        <f t="shared" si="998"/>
        <v>0</v>
      </c>
      <c r="AL1414" s="80"/>
      <c r="AM1414" s="186"/>
      <c r="AN1414" s="725"/>
      <c r="AO1414" s="15"/>
      <c r="AP1414" s="25"/>
      <c r="AQ1414" s="683"/>
      <c r="AT1414" s="1"/>
    </row>
    <row r="1415" spans="1:46" s="44" customFormat="1">
      <c r="A1415" s="1">
        <v>2</v>
      </c>
      <c r="B1415" s="337" t="str">
        <f t="shared" ref="B1415:B1416" si="1035">B1414</f>
        <v>南多摩</v>
      </c>
      <c r="C1415" s="437" t="str">
        <f t="shared" ref="C1415:C1416" si="1036">C1414</f>
        <v>町田市</v>
      </c>
      <c r="D1415" s="297"/>
      <c r="E1415" s="573"/>
      <c r="F1415" s="361" t="s">
        <v>456</v>
      </c>
      <c r="G1415" s="690"/>
      <c r="H1415" s="109" t="s">
        <v>628</v>
      </c>
      <c r="I1415" s="82"/>
      <c r="J1415" s="82"/>
      <c r="K1415" s="82"/>
      <c r="L1415" s="82" t="s">
        <v>629</v>
      </c>
      <c r="M1415" s="82" t="s">
        <v>629</v>
      </c>
      <c r="N1415" s="82" t="s">
        <v>826</v>
      </c>
      <c r="O1415" s="82"/>
      <c r="P1415" s="82"/>
      <c r="Q1415" s="82"/>
      <c r="R1415" s="82"/>
      <c r="S1415" s="82" t="s">
        <v>652</v>
      </c>
      <c r="T1415" s="82"/>
      <c r="U1415" s="82"/>
      <c r="V1415" s="102" t="s">
        <v>629</v>
      </c>
      <c r="W1415" s="146">
        <f>SUM(X1415:AB1415)</f>
        <v>222</v>
      </c>
      <c r="X1415" s="145">
        <v>222</v>
      </c>
      <c r="Y1415" s="145"/>
      <c r="Z1415" s="69"/>
      <c r="AA1415" s="69"/>
      <c r="AB1415" s="207"/>
      <c r="AC1415" s="324">
        <f t="shared" si="997"/>
        <v>222</v>
      </c>
      <c r="AD1415" s="519"/>
      <c r="AE1415" s="519">
        <v>188</v>
      </c>
      <c r="AF1415" s="519">
        <v>34</v>
      </c>
      <c r="AG1415" s="519"/>
      <c r="AH1415" s="519"/>
      <c r="AI1415" s="519"/>
      <c r="AJ1415" s="601"/>
      <c r="AK1415" s="160">
        <f t="shared" si="998"/>
        <v>56</v>
      </c>
      <c r="AL1415" s="79">
        <v>52</v>
      </c>
      <c r="AM1415" s="158">
        <v>4</v>
      </c>
      <c r="AN1415" s="718"/>
      <c r="AO1415" s="643"/>
      <c r="AP1415" s="663"/>
      <c r="AQ1415" s="683"/>
      <c r="AT1415" s="1"/>
    </row>
    <row r="1416" spans="1:46" s="44" customFormat="1" ht="18.600000000000001" thickBot="1">
      <c r="A1416" s="1">
        <v>3</v>
      </c>
      <c r="B1416" s="337" t="str">
        <f t="shared" si="1035"/>
        <v>南多摩</v>
      </c>
      <c r="C1416" s="437" t="str">
        <f t="shared" si="1036"/>
        <v>町田市</v>
      </c>
      <c r="D1416" s="305"/>
      <c r="E1416" s="632"/>
      <c r="F1416" s="337" t="s">
        <v>456</v>
      </c>
      <c r="G1416" s="689"/>
      <c r="H1416" s="109" t="s">
        <v>628</v>
      </c>
      <c r="I1416" s="82"/>
      <c r="J1416" s="82"/>
      <c r="K1416" s="82"/>
      <c r="L1416" s="82" t="s">
        <v>629</v>
      </c>
      <c r="M1416" s="82" t="s">
        <v>629</v>
      </c>
      <c r="N1416" s="82" t="s">
        <v>826</v>
      </c>
      <c r="O1416" s="82"/>
      <c r="P1416" s="82"/>
      <c r="Q1416" s="82"/>
      <c r="R1416" s="82"/>
      <c r="S1416" s="82" t="s">
        <v>652</v>
      </c>
      <c r="T1416" s="82"/>
      <c r="U1416" s="82"/>
      <c r="V1416" s="102" t="s">
        <v>629</v>
      </c>
      <c r="W1416" s="208"/>
      <c r="X1416" s="75"/>
      <c r="Y1416" s="75"/>
      <c r="Z1416" s="76"/>
      <c r="AA1416" s="76"/>
      <c r="AB1416" s="209"/>
      <c r="AC1416" s="325">
        <f t="shared" si="997"/>
        <v>222</v>
      </c>
      <c r="AD1416" s="520"/>
      <c r="AE1416" s="520">
        <v>188</v>
      </c>
      <c r="AF1416" s="520">
        <v>34</v>
      </c>
      <c r="AG1416" s="520" t="s">
        <v>3</v>
      </c>
      <c r="AH1416" s="520" t="s">
        <v>3</v>
      </c>
      <c r="AI1416" s="520" t="s">
        <v>3</v>
      </c>
      <c r="AJ1416" s="520" t="s">
        <v>3</v>
      </c>
      <c r="AK1416" s="161">
        <f t="shared" si="998"/>
        <v>0</v>
      </c>
      <c r="AL1416" s="81"/>
      <c r="AM1416" s="187"/>
      <c r="AN1416" s="719"/>
      <c r="AO1416" s="643"/>
      <c r="AP1416" s="663"/>
      <c r="AQ1416" s="683"/>
      <c r="AT1416" s="1"/>
    </row>
    <row r="1417" spans="1:46" s="44" customFormat="1">
      <c r="A1417" s="1">
        <v>1</v>
      </c>
      <c r="B1417" s="309" t="s">
        <v>422</v>
      </c>
      <c r="C1417" s="310" t="s">
        <v>450</v>
      </c>
      <c r="D1417" s="567"/>
      <c r="E1417" s="567" t="s">
        <v>914</v>
      </c>
      <c r="F1417" s="445" t="s">
        <v>457</v>
      </c>
      <c r="G1417" s="691">
        <v>11301717</v>
      </c>
      <c r="H1417" s="221"/>
      <c r="I1417" s="73"/>
      <c r="J1417" s="73"/>
      <c r="K1417" s="73"/>
      <c r="L1417" s="73"/>
      <c r="M1417" s="73"/>
      <c r="N1417" s="73"/>
      <c r="O1417" s="73"/>
      <c r="P1417" s="73"/>
      <c r="Q1417" s="73"/>
      <c r="R1417" s="73"/>
      <c r="S1417" s="73"/>
      <c r="T1417" s="73"/>
      <c r="U1417" s="73"/>
      <c r="V1417" s="222"/>
      <c r="W1417" s="193"/>
      <c r="X1417" s="74"/>
      <c r="Y1417" s="74"/>
      <c r="Z1417" s="74"/>
      <c r="AA1417" s="74"/>
      <c r="AB1417" s="194"/>
      <c r="AC1417" s="323">
        <f t="shared" si="997"/>
        <v>199</v>
      </c>
      <c r="AD1417" s="64"/>
      <c r="AE1417" s="64">
        <v>50</v>
      </c>
      <c r="AF1417" s="64">
        <v>50</v>
      </c>
      <c r="AG1417" s="64">
        <v>99</v>
      </c>
      <c r="AH1417" s="64"/>
      <c r="AI1417" s="80"/>
      <c r="AJ1417" s="80"/>
      <c r="AK1417" s="166">
        <f t="shared" si="998"/>
        <v>0</v>
      </c>
      <c r="AL1417" s="80"/>
      <c r="AM1417" s="186"/>
      <c r="AN1417" s="725"/>
      <c r="AO1417" s="15"/>
      <c r="AP1417" s="25"/>
      <c r="AQ1417" s="683"/>
      <c r="AT1417" s="1"/>
    </row>
    <row r="1418" spans="1:46" s="44" customFormat="1">
      <c r="A1418" s="1">
        <v>2</v>
      </c>
      <c r="B1418" s="337" t="str">
        <f t="shared" ref="B1418:B1419" si="1037">B1417</f>
        <v>南多摩</v>
      </c>
      <c r="C1418" s="437" t="str">
        <f t="shared" ref="C1418:C1419" si="1038">C1417</f>
        <v>町田市</v>
      </c>
      <c r="D1418" s="297"/>
      <c r="E1418" s="573"/>
      <c r="F1418" s="361" t="s">
        <v>457</v>
      </c>
      <c r="G1418" s="690"/>
      <c r="H1418" s="109"/>
      <c r="I1418" s="82"/>
      <c r="J1418" s="82"/>
      <c r="K1418" s="82"/>
      <c r="L1418" s="82"/>
      <c r="M1418" s="82" t="s">
        <v>629</v>
      </c>
      <c r="N1418" s="82"/>
      <c r="O1418" s="82"/>
      <c r="P1418" s="82"/>
      <c r="Q1418" s="82"/>
      <c r="R1418" s="82"/>
      <c r="S1418" s="82"/>
      <c r="T1418" s="82"/>
      <c r="U1418" s="82" t="s">
        <v>629</v>
      </c>
      <c r="V1418" s="102"/>
      <c r="W1418" s="146">
        <f>SUM(X1418:AB1418)</f>
        <v>199</v>
      </c>
      <c r="X1418" s="145">
        <v>199</v>
      </c>
      <c r="Y1418" s="145"/>
      <c r="Z1418" s="69"/>
      <c r="AA1418" s="69"/>
      <c r="AB1418" s="207"/>
      <c r="AC1418" s="324">
        <f t="shared" si="997"/>
        <v>199</v>
      </c>
      <c r="AD1418" s="519"/>
      <c r="AE1418" s="519">
        <v>50</v>
      </c>
      <c r="AF1418" s="519">
        <v>50</v>
      </c>
      <c r="AG1418" s="519">
        <v>99</v>
      </c>
      <c r="AH1418" s="519"/>
      <c r="AI1418" s="519"/>
      <c r="AJ1418" s="601"/>
      <c r="AK1418" s="160">
        <f t="shared" si="998"/>
        <v>0</v>
      </c>
      <c r="AL1418" s="79" t="s">
        <v>3</v>
      </c>
      <c r="AM1418" s="158" t="s">
        <v>3</v>
      </c>
      <c r="AN1418" s="718"/>
      <c r="AO1418" s="643"/>
      <c r="AP1418" s="663"/>
      <c r="AQ1418" s="683"/>
      <c r="AT1418" s="1"/>
    </row>
    <row r="1419" spans="1:46" s="44" customFormat="1" ht="18.600000000000001" thickBot="1">
      <c r="A1419" s="1">
        <v>3</v>
      </c>
      <c r="B1419" s="337" t="str">
        <f t="shared" si="1037"/>
        <v>南多摩</v>
      </c>
      <c r="C1419" s="437" t="str">
        <f t="shared" si="1038"/>
        <v>町田市</v>
      </c>
      <c r="D1419" s="305"/>
      <c r="E1419" s="632"/>
      <c r="F1419" s="337" t="s">
        <v>457</v>
      </c>
      <c r="G1419" s="689"/>
      <c r="H1419" s="121"/>
      <c r="I1419" s="71"/>
      <c r="J1419" s="71"/>
      <c r="K1419" s="71"/>
      <c r="L1419" s="71"/>
      <c r="M1419" s="82" t="s">
        <v>629</v>
      </c>
      <c r="N1419" s="82"/>
      <c r="O1419" s="82"/>
      <c r="P1419" s="82"/>
      <c r="Q1419" s="82"/>
      <c r="R1419" s="82"/>
      <c r="S1419" s="82"/>
      <c r="T1419" s="82"/>
      <c r="U1419" s="82" t="s">
        <v>629</v>
      </c>
      <c r="V1419" s="123"/>
      <c r="W1419" s="208"/>
      <c r="X1419" s="75"/>
      <c r="Y1419" s="75"/>
      <c r="Z1419" s="76"/>
      <c r="AA1419" s="76"/>
      <c r="AB1419" s="209"/>
      <c r="AC1419" s="325">
        <f t="shared" si="997"/>
        <v>199</v>
      </c>
      <c r="AD1419" s="520"/>
      <c r="AE1419" s="520">
        <v>50</v>
      </c>
      <c r="AF1419" s="520">
        <v>50</v>
      </c>
      <c r="AG1419" s="520">
        <v>99</v>
      </c>
      <c r="AH1419" s="520" t="s">
        <v>3</v>
      </c>
      <c r="AI1419" s="520" t="s">
        <v>3</v>
      </c>
      <c r="AJ1419" s="520" t="s">
        <v>3</v>
      </c>
      <c r="AK1419" s="161">
        <f t="shared" si="998"/>
        <v>0</v>
      </c>
      <c r="AL1419" s="81"/>
      <c r="AM1419" s="187"/>
      <c r="AN1419" s="719"/>
      <c r="AO1419" s="643"/>
      <c r="AP1419" s="663"/>
      <c r="AQ1419" s="683"/>
      <c r="AT1419" s="1"/>
    </row>
    <row r="1420" spans="1:46" s="44" customFormat="1">
      <c r="A1420" s="1">
        <v>1</v>
      </c>
      <c r="B1420" s="309" t="s">
        <v>422</v>
      </c>
      <c r="C1420" s="310" t="s">
        <v>450</v>
      </c>
      <c r="D1420" s="567"/>
      <c r="E1420" s="567" t="s">
        <v>914</v>
      </c>
      <c r="F1420" s="734" t="s">
        <v>1178</v>
      </c>
      <c r="G1420" s="691" t="s">
        <v>1177</v>
      </c>
      <c r="H1420" s="221"/>
      <c r="I1420" s="73"/>
      <c r="J1420" s="73"/>
      <c r="K1420" s="73"/>
      <c r="L1420" s="73"/>
      <c r="M1420" s="73"/>
      <c r="N1420" s="73"/>
      <c r="O1420" s="73"/>
      <c r="P1420" s="73"/>
      <c r="Q1420" s="73"/>
      <c r="R1420" s="73"/>
      <c r="S1420" s="73"/>
      <c r="T1420" s="73"/>
      <c r="U1420" s="73"/>
      <c r="V1420" s="222"/>
      <c r="W1420" s="193"/>
      <c r="X1420" s="74"/>
      <c r="Y1420" s="74"/>
      <c r="Z1420" s="74"/>
      <c r="AA1420" s="74"/>
      <c r="AB1420" s="194"/>
      <c r="AC1420" s="323">
        <f t="shared" si="997"/>
        <v>0</v>
      </c>
      <c r="AD1420" s="606"/>
      <c r="AE1420" s="606"/>
      <c r="AF1420" s="606"/>
      <c r="AG1420" s="606"/>
      <c r="AH1420" s="606"/>
      <c r="AI1420" s="607"/>
      <c r="AJ1420" s="607"/>
      <c r="AK1420" s="166">
        <f t="shared" si="998"/>
        <v>0</v>
      </c>
      <c r="AL1420" s="80"/>
      <c r="AM1420" s="186"/>
      <c r="AN1420" s="725" t="s">
        <v>1222</v>
      </c>
      <c r="AO1420" s="15"/>
      <c r="AP1420" s="25"/>
      <c r="AQ1420" s="683"/>
      <c r="AR1420" s="44">
        <v>1</v>
      </c>
      <c r="AT1420" s="1"/>
    </row>
    <row r="1421" spans="1:46" s="44" customFormat="1">
      <c r="A1421" s="1">
        <v>2</v>
      </c>
      <c r="B1421" s="337" t="str">
        <f t="shared" ref="B1421:B1422" si="1039">B1420</f>
        <v>南多摩</v>
      </c>
      <c r="C1421" s="437" t="str">
        <f t="shared" ref="C1421:C1422" si="1040">C1420</f>
        <v>町田市</v>
      </c>
      <c r="D1421" s="297"/>
      <c r="E1421" s="573"/>
      <c r="F1421" s="361" t="s">
        <v>458</v>
      </c>
      <c r="G1421" s="690"/>
      <c r="H1421" s="109"/>
      <c r="I1421" s="82"/>
      <c r="J1421" s="82"/>
      <c r="K1421" s="82"/>
      <c r="L1421" s="82"/>
      <c r="M1421" s="82" t="s">
        <v>629</v>
      </c>
      <c r="N1421" s="82" t="s">
        <v>1084</v>
      </c>
      <c r="O1421" s="82"/>
      <c r="P1421" s="82"/>
      <c r="Q1421" s="82"/>
      <c r="R1421" s="82"/>
      <c r="S1421" s="82"/>
      <c r="T1421" s="82"/>
      <c r="U1421" s="82" t="s">
        <v>629</v>
      </c>
      <c r="V1421" s="102"/>
      <c r="W1421" s="146">
        <f>SUM(X1421:AB1421)</f>
        <v>180</v>
      </c>
      <c r="X1421" s="145">
        <v>120</v>
      </c>
      <c r="Y1421" s="145">
        <v>60</v>
      </c>
      <c r="Z1421" s="69"/>
      <c r="AA1421" s="69"/>
      <c r="AB1421" s="207"/>
      <c r="AC1421" s="324">
        <f t="shared" ref="AC1421:AC1482" si="1041">SUM(AD1421:AJ1421)</f>
        <v>180</v>
      </c>
      <c r="AD1421" s="519"/>
      <c r="AE1421" s="519"/>
      <c r="AF1421" s="519">
        <v>20</v>
      </c>
      <c r="AG1421" s="519">
        <v>160</v>
      </c>
      <c r="AH1421" s="519"/>
      <c r="AI1421" s="519"/>
      <c r="AJ1421" s="601"/>
      <c r="AK1421" s="160">
        <f t="shared" si="998"/>
        <v>0</v>
      </c>
      <c r="AL1421" s="79" t="s">
        <v>3</v>
      </c>
      <c r="AM1421" s="158" t="s">
        <v>3</v>
      </c>
      <c r="AN1421" s="718"/>
      <c r="AO1421" s="643"/>
      <c r="AP1421" s="663"/>
      <c r="AQ1421" s="683"/>
      <c r="AT1421" s="1"/>
    </row>
    <row r="1422" spans="1:46" s="44" customFormat="1" ht="18.600000000000001" thickBot="1">
      <c r="A1422" s="1">
        <v>3</v>
      </c>
      <c r="B1422" s="337" t="str">
        <f t="shared" si="1039"/>
        <v>南多摩</v>
      </c>
      <c r="C1422" s="437" t="str">
        <f t="shared" si="1040"/>
        <v>町田市</v>
      </c>
      <c r="D1422" s="305"/>
      <c r="E1422" s="632"/>
      <c r="F1422" s="337" t="s">
        <v>458</v>
      </c>
      <c r="G1422" s="689"/>
      <c r="H1422" s="121"/>
      <c r="I1422" s="71"/>
      <c r="J1422" s="71"/>
      <c r="K1422" s="71"/>
      <c r="L1422" s="71"/>
      <c r="M1422" s="82" t="s">
        <v>629</v>
      </c>
      <c r="N1422" s="82" t="s">
        <v>1084</v>
      </c>
      <c r="O1422" s="82"/>
      <c r="P1422" s="82"/>
      <c r="Q1422" s="82"/>
      <c r="R1422" s="82"/>
      <c r="S1422" s="82"/>
      <c r="T1422" s="82"/>
      <c r="U1422" s="82" t="s">
        <v>629</v>
      </c>
      <c r="V1422" s="123"/>
      <c r="W1422" s="208"/>
      <c r="X1422" s="75"/>
      <c r="Y1422" s="75"/>
      <c r="Z1422" s="76"/>
      <c r="AA1422" s="76"/>
      <c r="AB1422" s="209"/>
      <c r="AC1422" s="325">
        <f t="shared" si="1041"/>
        <v>180</v>
      </c>
      <c r="AD1422" s="520"/>
      <c r="AE1422" s="520" t="s">
        <v>3</v>
      </c>
      <c r="AF1422" s="520">
        <v>20</v>
      </c>
      <c r="AG1422" s="520">
        <v>160</v>
      </c>
      <c r="AH1422" s="520" t="s">
        <v>3</v>
      </c>
      <c r="AI1422" s="520" t="s">
        <v>3</v>
      </c>
      <c r="AJ1422" s="520" t="s">
        <v>3</v>
      </c>
      <c r="AK1422" s="161">
        <f t="shared" ref="AK1422:AK1482" si="1042">SUM(AL1422:AM1422)</f>
        <v>0</v>
      </c>
      <c r="AL1422" s="81"/>
      <c r="AM1422" s="187"/>
      <c r="AN1422" s="719"/>
      <c r="AO1422" s="643"/>
      <c r="AP1422" s="663"/>
      <c r="AQ1422" s="683"/>
      <c r="AT1422" s="1"/>
    </row>
    <row r="1423" spans="1:46" s="44" customFormat="1">
      <c r="A1423" s="1">
        <v>1</v>
      </c>
      <c r="B1423" s="309" t="s">
        <v>422</v>
      </c>
      <c r="C1423" s="310" t="s">
        <v>450</v>
      </c>
      <c r="D1423" s="567"/>
      <c r="E1423" s="567" t="s">
        <v>914</v>
      </c>
      <c r="F1423" s="445" t="s">
        <v>459</v>
      </c>
      <c r="G1423" s="691">
        <v>11301719</v>
      </c>
      <c r="H1423" s="221"/>
      <c r="I1423" s="73"/>
      <c r="J1423" s="73"/>
      <c r="K1423" s="73"/>
      <c r="L1423" s="73"/>
      <c r="M1423" s="73"/>
      <c r="N1423" s="73"/>
      <c r="O1423" s="73"/>
      <c r="P1423" s="73"/>
      <c r="Q1423" s="73"/>
      <c r="R1423" s="73"/>
      <c r="S1423" s="73"/>
      <c r="T1423" s="73"/>
      <c r="U1423" s="73"/>
      <c r="V1423" s="222"/>
      <c r="W1423" s="193"/>
      <c r="X1423" s="74"/>
      <c r="Y1423" s="74"/>
      <c r="Z1423" s="74"/>
      <c r="AA1423" s="74"/>
      <c r="AB1423" s="194"/>
      <c r="AC1423" s="323">
        <f t="shared" si="1041"/>
        <v>50</v>
      </c>
      <c r="AD1423" s="64"/>
      <c r="AE1423" s="64">
        <v>50</v>
      </c>
      <c r="AF1423" s="64"/>
      <c r="AG1423" s="64"/>
      <c r="AH1423" s="64"/>
      <c r="AI1423" s="80"/>
      <c r="AJ1423" s="80"/>
      <c r="AK1423" s="166">
        <f t="shared" si="1042"/>
        <v>0</v>
      </c>
      <c r="AL1423" s="80"/>
      <c r="AM1423" s="186"/>
      <c r="AN1423" s="725"/>
      <c r="AO1423" s="15"/>
      <c r="AP1423" s="25"/>
      <c r="AQ1423" s="683"/>
      <c r="AT1423" s="1"/>
    </row>
    <row r="1424" spans="1:46" s="44" customFormat="1">
      <c r="A1424" s="1">
        <v>2</v>
      </c>
      <c r="B1424" s="337" t="str">
        <f t="shared" ref="B1424:B1425" si="1043">B1423</f>
        <v>南多摩</v>
      </c>
      <c r="C1424" s="437" t="str">
        <f t="shared" ref="C1424:C1425" si="1044">C1423</f>
        <v>町田市</v>
      </c>
      <c r="D1424" s="297"/>
      <c r="E1424" s="573"/>
      <c r="F1424" s="361" t="s">
        <v>459</v>
      </c>
      <c r="G1424" s="690"/>
      <c r="H1424" s="109"/>
      <c r="I1424" s="82"/>
      <c r="J1424" s="82"/>
      <c r="K1424" s="82"/>
      <c r="L1424" s="82"/>
      <c r="M1424" s="82"/>
      <c r="N1424" s="82" t="s">
        <v>916</v>
      </c>
      <c r="O1424" s="82"/>
      <c r="P1424" s="82"/>
      <c r="Q1424" s="82"/>
      <c r="R1424" s="82"/>
      <c r="S1424" s="82"/>
      <c r="T1424" s="82"/>
      <c r="U1424" s="82" t="s">
        <v>629</v>
      </c>
      <c r="V1424" s="102"/>
      <c r="W1424" s="146">
        <f>SUM(X1424:AB1424)</f>
        <v>50</v>
      </c>
      <c r="X1424" s="145">
        <v>50</v>
      </c>
      <c r="Y1424" s="145"/>
      <c r="Z1424" s="69"/>
      <c r="AA1424" s="69"/>
      <c r="AB1424" s="207"/>
      <c r="AC1424" s="324">
        <f t="shared" si="1041"/>
        <v>50</v>
      </c>
      <c r="AD1424" s="519"/>
      <c r="AE1424" s="519">
        <v>50</v>
      </c>
      <c r="AF1424" s="519"/>
      <c r="AG1424" s="519"/>
      <c r="AH1424" s="519"/>
      <c r="AI1424" s="519"/>
      <c r="AJ1424" s="601"/>
      <c r="AK1424" s="160">
        <f t="shared" si="1042"/>
        <v>0</v>
      </c>
      <c r="AL1424" s="79">
        <v>0</v>
      </c>
      <c r="AM1424" s="158">
        <v>0</v>
      </c>
      <c r="AN1424" s="718"/>
      <c r="AO1424" s="643"/>
      <c r="AP1424" s="663"/>
      <c r="AQ1424" s="683"/>
      <c r="AT1424" s="1"/>
    </row>
    <row r="1425" spans="1:46" s="44" customFormat="1" ht="18.600000000000001" thickBot="1">
      <c r="A1425" s="1">
        <v>3</v>
      </c>
      <c r="B1425" s="337" t="str">
        <f t="shared" si="1043"/>
        <v>南多摩</v>
      </c>
      <c r="C1425" s="437" t="str">
        <f t="shared" si="1044"/>
        <v>町田市</v>
      </c>
      <c r="D1425" s="305"/>
      <c r="E1425" s="632"/>
      <c r="F1425" s="337" t="s">
        <v>459</v>
      </c>
      <c r="G1425" s="689"/>
      <c r="H1425" s="121"/>
      <c r="I1425" s="71"/>
      <c r="J1425" s="71"/>
      <c r="K1425" s="71"/>
      <c r="L1425" s="71"/>
      <c r="M1425" s="71"/>
      <c r="N1425" s="82" t="s">
        <v>916</v>
      </c>
      <c r="O1425" s="82"/>
      <c r="P1425" s="82"/>
      <c r="Q1425" s="82"/>
      <c r="R1425" s="82"/>
      <c r="S1425" s="82"/>
      <c r="T1425" s="82"/>
      <c r="U1425" s="82" t="s">
        <v>629</v>
      </c>
      <c r="V1425" s="123"/>
      <c r="W1425" s="208"/>
      <c r="X1425" s="75"/>
      <c r="Y1425" s="75"/>
      <c r="Z1425" s="76"/>
      <c r="AA1425" s="76"/>
      <c r="AB1425" s="209"/>
      <c r="AC1425" s="325">
        <f t="shared" si="1041"/>
        <v>50</v>
      </c>
      <c r="AD1425" s="520"/>
      <c r="AE1425" s="520">
        <v>50</v>
      </c>
      <c r="AF1425" s="520" t="s">
        <v>3</v>
      </c>
      <c r="AG1425" s="520" t="s">
        <v>3</v>
      </c>
      <c r="AH1425" s="520" t="s">
        <v>3</v>
      </c>
      <c r="AI1425" s="520" t="s">
        <v>3</v>
      </c>
      <c r="AJ1425" s="520" t="s">
        <v>3</v>
      </c>
      <c r="AK1425" s="161">
        <f t="shared" si="1042"/>
        <v>0</v>
      </c>
      <c r="AL1425" s="81"/>
      <c r="AM1425" s="187"/>
      <c r="AN1425" s="719"/>
      <c r="AO1425" s="643"/>
      <c r="AP1425" s="663"/>
      <c r="AQ1425" s="683"/>
      <c r="AT1425" s="1"/>
    </row>
    <row r="1426" spans="1:46" s="44" customFormat="1">
      <c r="A1426" s="1">
        <v>1</v>
      </c>
      <c r="B1426" s="309" t="s">
        <v>422</v>
      </c>
      <c r="C1426" s="310" t="s">
        <v>450</v>
      </c>
      <c r="D1426" s="567"/>
      <c r="E1426" s="567" t="s">
        <v>914</v>
      </c>
      <c r="F1426" s="445" t="s">
        <v>460</v>
      </c>
      <c r="G1426" s="691">
        <v>11301720</v>
      </c>
      <c r="H1426" s="221"/>
      <c r="I1426" s="73"/>
      <c r="J1426" s="73"/>
      <c r="K1426" s="73"/>
      <c r="L1426" s="73"/>
      <c r="M1426" s="73"/>
      <c r="N1426" s="73"/>
      <c r="O1426" s="73"/>
      <c r="P1426" s="73"/>
      <c r="Q1426" s="73"/>
      <c r="R1426" s="73"/>
      <c r="S1426" s="73"/>
      <c r="T1426" s="73"/>
      <c r="U1426" s="73"/>
      <c r="V1426" s="222"/>
      <c r="W1426" s="193"/>
      <c r="X1426" s="74"/>
      <c r="Y1426" s="74"/>
      <c r="Z1426" s="74"/>
      <c r="AA1426" s="74"/>
      <c r="AB1426" s="194"/>
      <c r="AC1426" s="323">
        <f t="shared" si="1041"/>
        <v>208</v>
      </c>
      <c r="AD1426" s="64"/>
      <c r="AE1426" s="64"/>
      <c r="AF1426" s="64"/>
      <c r="AG1426" s="64">
        <v>208</v>
      </c>
      <c r="AH1426" s="64"/>
      <c r="AI1426" s="80"/>
      <c r="AJ1426" s="80"/>
      <c r="AK1426" s="166">
        <f t="shared" si="1042"/>
        <v>0</v>
      </c>
      <c r="AL1426" s="80"/>
      <c r="AM1426" s="186"/>
      <c r="AN1426" s="725"/>
      <c r="AO1426" s="15"/>
      <c r="AP1426" s="25"/>
      <c r="AQ1426" s="683"/>
      <c r="AT1426" s="1"/>
    </row>
    <row r="1427" spans="1:46" s="44" customFormat="1">
      <c r="A1427" s="1">
        <v>2</v>
      </c>
      <c r="B1427" s="337" t="str">
        <f t="shared" ref="B1427:B1428" si="1045">B1426</f>
        <v>南多摩</v>
      </c>
      <c r="C1427" s="437" t="str">
        <f t="shared" ref="C1427:C1428" si="1046">C1426</f>
        <v>町田市</v>
      </c>
      <c r="D1427" s="297"/>
      <c r="E1427" s="573"/>
      <c r="F1427" s="361" t="s">
        <v>460</v>
      </c>
      <c r="G1427" s="690"/>
      <c r="H1427" s="109"/>
      <c r="I1427" s="82"/>
      <c r="J1427" s="82"/>
      <c r="K1427" s="82"/>
      <c r="L1427" s="82"/>
      <c r="M1427" s="82"/>
      <c r="N1427" s="82" t="s">
        <v>916</v>
      </c>
      <c r="O1427" s="82"/>
      <c r="P1427" s="82"/>
      <c r="Q1427" s="82"/>
      <c r="R1427" s="82"/>
      <c r="S1427" s="82"/>
      <c r="T1427" s="82"/>
      <c r="U1427" s="82"/>
      <c r="V1427" s="102"/>
      <c r="W1427" s="146">
        <f>SUM(X1427:AB1427)</f>
        <v>587</v>
      </c>
      <c r="X1427" s="145">
        <v>81</v>
      </c>
      <c r="Y1427" s="145">
        <v>127</v>
      </c>
      <c r="Z1427" s="69">
        <v>379</v>
      </c>
      <c r="AA1427" s="69"/>
      <c r="AB1427" s="207"/>
      <c r="AC1427" s="324">
        <f t="shared" si="1041"/>
        <v>208</v>
      </c>
      <c r="AD1427" s="519"/>
      <c r="AE1427" s="519"/>
      <c r="AF1427" s="519"/>
      <c r="AG1427" s="519">
        <v>208</v>
      </c>
      <c r="AH1427" s="519"/>
      <c r="AI1427" s="519"/>
      <c r="AJ1427" s="601"/>
      <c r="AK1427" s="160">
        <f t="shared" si="1042"/>
        <v>0</v>
      </c>
      <c r="AL1427" s="79" t="s">
        <v>3</v>
      </c>
      <c r="AM1427" s="158" t="s">
        <v>3</v>
      </c>
      <c r="AN1427" s="718"/>
      <c r="AO1427" s="643"/>
      <c r="AP1427" s="663"/>
      <c r="AQ1427" s="683"/>
      <c r="AT1427" s="1"/>
    </row>
    <row r="1428" spans="1:46" s="44" customFormat="1" ht="18.600000000000001" thickBot="1">
      <c r="A1428" s="1">
        <v>3</v>
      </c>
      <c r="B1428" s="337" t="str">
        <f t="shared" si="1045"/>
        <v>南多摩</v>
      </c>
      <c r="C1428" s="437" t="str">
        <f t="shared" si="1046"/>
        <v>町田市</v>
      </c>
      <c r="D1428" s="305"/>
      <c r="E1428" s="632"/>
      <c r="F1428" s="337" t="s">
        <v>460</v>
      </c>
      <c r="G1428" s="689"/>
      <c r="H1428" s="121"/>
      <c r="I1428" s="71"/>
      <c r="J1428" s="71"/>
      <c r="K1428" s="71"/>
      <c r="L1428" s="71"/>
      <c r="M1428" s="71"/>
      <c r="N1428" s="82" t="s">
        <v>916</v>
      </c>
      <c r="O1428" s="71"/>
      <c r="P1428" s="71"/>
      <c r="Q1428" s="71"/>
      <c r="R1428" s="71"/>
      <c r="S1428" s="71"/>
      <c r="T1428" s="71"/>
      <c r="U1428" s="71"/>
      <c r="V1428" s="123"/>
      <c r="W1428" s="208"/>
      <c r="X1428" s="75"/>
      <c r="Y1428" s="75"/>
      <c r="Z1428" s="76"/>
      <c r="AA1428" s="76"/>
      <c r="AB1428" s="209"/>
      <c r="AC1428" s="325">
        <f t="shared" si="1041"/>
        <v>208</v>
      </c>
      <c r="AD1428" s="520"/>
      <c r="AE1428" s="520" t="s">
        <v>3</v>
      </c>
      <c r="AF1428" s="520">
        <v>42</v>
      </c>
      <c r="AG1428" s="520">
        <v>166</v>
      </c>
      <c r="AH1428" s="520" t="s">
        <v>3</v>
      </c>
      <c r="AI1428" s="520" t="s">
        <v>3</v>
      </c>
      <c r="AJ1428" s="520" t="s">
        <v>3</v>
      </c>
      <c r="AK1428" s="161">
        <f t="shared" si="1042"/>
        <v>0</v>
      </c>
      <c r="AL1428" s="81"/>
      <c r="AM1428" s="187"/>
      <c r="AN1428" s="719"/>
      <c r="AO1428" s="643"/>
      <c r="AP1428" s="663"/>
      <c r="AQ1428" s="683"/>
      <c r="AT1428" s="1"/>
    </row>
    <row r="1429" spans="1:46" s="44" customFormat="1">
      <c r="A1429" s="1">
        <v>1</v>
      </c>
      <c r="B1429" s="309" t="s">
        <v>422</v>
      </c>
      <c r="C1429" s="310" t="s">
        <v>450</v>
      </c>
      <c r="D1429" s="567"/>
      <c r="E1429" s="567" t="s">
        <v>914</v>
      </c>
      <c r="F1429" s="445" t="s">
        <v>461</v>
      </c>
      <c r="G1429" s="691">
        <v>11301721</v>
      </c>
      <c r="H1429" s="221"/>
      <c r="I1429" s="73"/>
      <c r="J1429" s="73"/>
      <c r="K1429" s="73"/>
      <c r="L1429" s="73"/>
      <c r="M1429" s="73"/>
      <c r="N1429" s="73"/>
      <c r="O1429" s="73"/>
      <c r="P1429" s="73"/>
      <c r="Q1429" s="73"/>
      <c r="R1429" s="73"/>
      <c r="S1429" s="73"/>
      <c r="T1429" s="73"/>
      <c r="U1429" s="73"/>
      <c r="V1429" s="222"/>
      <c r="W1429" s="193"/>
      <c r="X1429" s="74"/>
      <c r="Y1429" s="74"/>
      <c r="Z1429" s="74"/>
      <c r="AA1429" s="74"/>
      <c r="AB1429" s="194"/>
      <c r="AC1429" s="323">
        <v>92</v>
      </c>
      <c r="AD1429" s="64"/>
      <c r="AE1429" s="64"/>
      <c r="AF1429" s="64"/>
      <c r="AG1429" s="64">
        <v>92</v>
      </c>
      <c r="AH1429" s="64"/>
      <c r="AI1429" s="80"/>
      <c r="AJ1429" s="80"/>
      <c r="AK1429" s="166">
        <f t="shared" si="1042"/>
        <v>0</v>
      </c>
      <c r="AL1429" s="80"/>
      <c r="AM1429" s="186"/>
      <c r="AN1429" s="725"/>
      <c r="AO1429" s="15"/>
      <c r="AP1429" s="25"/>
      <c r="AQ1429" s="683"/>
      <c r="AT1429" s="1"/>
    </row>
    <row r="1430" spans="1:46" s="44" customFormat="1">
      <c r="A1430" s="1">
        <v>2</v>
      </c>
      <c r="B1430" s="337" t="str">
        <f t="shared" ref="B1430:B1431" si="1047">B1429</f>
        <v>南多摩</v>
      </c>
      <c r="C1430" s="437" t="str">
        <f t="shared" ref="C1430:C1431" si="1048">C1429</f>
        <v>町田市</v>
      </c>
      <c r="D1430" s="297"/>
      <c r="E1430" s="573"/>
      <c r="F1430" s="361" t="s">
        <v>461</v>
      </c>
      <c r="G1430" s="690"/>
      <c r="H1430" s="109"/>
      <c r="I1430" s="82"/>
      <c r="J1430" s="82"/>
      <c r="K1430" s="82"/>
      <c r="L1430" s="82"/>
      <c r="M1430" s="82"/>
      <c r="N1430" s="82"/>
      <c r="O1430" s="82"/>
      <c r="P1430" s="82"/>
      <c r="Q1430" s="82"/>
      <c r="R1430" s="82"/>
      <c r="S1430" s="82"/>
      <c r="T1430" s="82"/>
      <c r="U1430" s="82"/>
      <c r="V1430" s="102"/>
      <c r="W1430" s="146">
        <f>SUM(X1430:AB1430)</f>
        <v>92</v>
      </c>
      <c r="X1430" s="145"/>
      <c r="Y1430" s="145">
        <v>92</v>
      </c>
      <c r="Z1430" s="69"/>
      <c r="AA1430" s="69"/>
      <c r="AB1430" s="207"/>
      <c r="AC1430" s="324">
        <f t="shared" ref="AC1430:AC1431" si="1049">SUM(AD1430:AJ1430)</f>
        <v>92</v>
      </c>
      <c r="AD1430" s="519"/>
      <c r="AE1430" s="519"/>
      <c r="AF1430" s="519"/>
      <c r="AG1430" s="519">
        <v>92</v>
      </c>
      <c r="AH1430" s="519"/>
      <c r="AI1430" s="519"/>
      <c r="AJ1430" s="601"/>
      <c r="AK1430" s="160">
        <f t="shared" si="1042"/>
        <v>0</v>
      </c>
      <c r="AL1430" s="79" t="s">
        <v>3</v>
      </c>
      <c r="AM1430" s="158" t="s">
        <v>3</v>
      </c>
      <c r="AN1430" s="718"/>
      <c r="AO1430" s="643"/>
      <c r="AP1430" s="663"/>
      <c r="AQ1430" s="683"/>
      <c r="AT1430" s="1"/>
    </row>
    <row r="1431" spans="1:46" s="44" customFormat="1" ht="18.600000000000001" thickBot="1">
      <c r="A1431" s="1">
        <v>3</v>
      </c>
      <c r="B1431" s="337" t="str">
        <f t="shared" si="1047"/>
        <v>南多摩</v>
      </c>
      <c r="C1431" s="437" t="str">
        <f t="shared" si="1048"/>
        <v>町田市</v>
      </c>
      <c r="D1431" s="305"/>
      <c r="E1431" s="632"/>
      <c r="F1431" s="337" t="s">
        <v>461</v>
      </c>
      <c r="G1431" s="689"/>
      <c r="H1431" s="121"/>
      <c r="I1431" s="71"/>
      <c r="J1431" s="71"/>
      <c r="K1431" s="71"/>
      <c r="L1431" s="71"/>
      <c r="M1431" s="71"/>
      <c r="N1431" s="71"/>
      <c r="O1431" s="71"/>
      <c r="P1431" s="71"/>
      <c r="Q1431" s="71"/>
      <c r="R1431" s="71"/>
      <c r="S1431" s="71"/>
      <c r="T1431" s="71"/>
      <c r="U1431" s="71"/>
      <c r="V1431" s="123"/>
      <c r="W1431" s="208"/>
      <c r="X1431" s="75"/>
      <c r="Y1431" s="75"/>
      <c r="Z1431" s="76"/>
      <c r="AA1431" s="76"/>
      <c r="AB1431" s="209"/>
      <c r="AC1431" s="325">
        <f t="shared" si="1049"/>
        <v>92</v>
      </c>
      <c r="AD1431" s="520"/>
      <c r="AE1431" s="520" t="s">
        <v>3</v>
      </c>
      <c r="AF1431" s="520" t="s">
        <v>3</v>
      </c>
      <c r="AG1431" s="520">
        <v>92</v>
      </c>
      <c r="AH1431" s="520" t="s">
        <v>3</v>
      </c>
      <c r="AI1431" s="520" t="s">
        <v>3</v>
      </c>
      <c r="AJ1431" s="520" t="s">
        <v>3</v>
      </c>
      <c r="AK1431" s="161">
        <f t="shared" si="1042"/>
        <v>0</v>
      </c>
      <c r="AL1431" s="81"/>
      <c r="AM1431" s="187"/>
      <c r="AN1431" s="719"/>
      <c r="AO1431" s="643"/>
      <c r="AP1431" s="663"/>
      <c r="AQ1431" s="683"/>
      <c r="AT1431" s="1"/>
    </row>
    <row r="1432" spans="1:46" s="44" customFormat="1">
      <c r="A1432" s="1">
        <v>1</v>
      </c>
      <c r="B1432" s="309" t="s">
        <v>422</v>
      </c>
      <c r="C1432" s="310" t="s">
        <v>450</v>
      </c>
      <c r="D1432" s="567" t="s">
        <v>848</v>
      </c>
      <c r="E1432" s="567" t="s">
        <v>997</v>
      </c>
      <c r="F1432" s="445" t="s">
        <v>462</v>
      </c>
      <c r="G1432" s="691">
        <v>11301722</v>
      </c>
      <c r="H1432" s="221"/>
      <c r="I1432" s="73"/>
      <c r="J1432" s="73"/>
      <c r="K1432" s="73"/>
      <c r="L1432" s="73"/>
      <c r="M1432" s="73"/>
      <c r="N1432" s="73"/>
      <c r="O1432" s="73"/>
      <c r="P1432" s="73"/>
      <c r="Q1432" s="73"/>
      <c r="R1432" s="73"/>
      <c r="S1432" s="73"/>
      <c r="T1432" s="73"/>
      <c r="U1432" s="73"/>
      <c r="V1432" s="222"/>
      <c r="W1432" s="193"/>
      <c r="X1432" s="74"/>
      <c r="Y1432" s="74"/>
      <c r="Z1432" s="74"/>
      <c r="AA1432" s="74"/>
      <c r="AB1432" s="194"/>
      <c r="AC1432" s="323">
        <f t="shared" si="1041"/>
        <v>447</v>
      </c>
      <c r="AD1432" s="64">
        <v>12</v>
      </c>
      <c r="AE1432" s="64">
        <v>417</v>
      </c>
      <c r="AF1432" s="64"/>
      <c r="AG1432" s="64">
        <v>18</v>
      </c>
      <c r="AH1432" s="64"/>
      <c r="AI1432" s="80"/>
      <c r="AJ1432" s="80"/>
      <c r="AK1432" s="166">
        <f t="shared" si="1042"/>
        <v>0</v>
      </c>
      <c r="AL1432" s="80"/>
      <c r="AM1432" s="186"/>
      <c r="AN1432" s="725"/>
      <c r="AO1432" s="15"/>
      <c r="AP1432" s="25"/>
      <c r="AQ1432" s="683"/>
      <c r="AT1432" s="1"/>
    </row>
    <row r="1433" spans="1:46" s="44" customFormat="1">
      <c r="A1433" s="1">
        <v>2</v>
      </c>
      <c r="B1433" s="337" t="str">
        <f t="shared" ref="B1433:B1434" si="1050">B1432</f>
        <v>南多摩</v>
      </c>
      <c r="C1433" s="437" t="str">
        <f t="shared" ref="C1433:C1434" si="1051">C1432</f>
        <v>町田市</v>
      </c>
      <c r="D1433" s="297"/>
      <c r="E1433" s="573"/>
      <c r="F1433" s="361" t="s">
        <v>462</v>
      </c>
      <c r="G1433" s="690"/>
      <c r="H1433" s="109" t="s">
        <v>628</v>
      </c>
      <c r="I1433" s="82"/>
      <c r="J1433" s="82" t="s">
        <v>629</v>
      </c>
      <c r="K1433" s="82"/>
      <c r="L1433" s="82" t="s">
        <v>629</v>
      </c>
      <c r="M1433" s="82" t="s">
        <v>629</v>
      </c>
      <c r="N1433" s="82" t="s">
        <v>826</v>
      </c>
      <c r="O1433" s="82"/>
      <c r="P1433" s="82" t="s">
        <v>636</v>
      </c>
      <c r="Q1433" s="82" t="s">
        <v>638</v>
      </c>
      <c r="R1433" s="82"/>
      <c r="S1433" s="82" t="s">
        <v>652</v>
      </c>
      <c r="T1433" s="82" t="s">
        <v>629</v>
      </c>
      <c r="U1433" s="82"/>
      <c r="V1433" s="102"/>
      <c r="W1433" s="146">
        <f>SUM(X1433:AB1433)</f>
        <v>447</v>
      </c>
      <c r="X1433" s="145">
        <v>447</v>
      </c>
      <c r="Y1433" s="145"/>
      <c r="Z1433" s="69"/>
      <c r="AA1433" s="69"/>
      <c r="AB1433" s="207"/>
      <c r="AC1433" s="324">
        <f t="shared" si="1041"/>
        <v>447</v>
      </c>
      <c r="AD1433" s="519">
        <v>12</v>
      </c>
      <c r="AE1433" s="519">
        <v>417</v>
      </c>
      <c r="AF1433" s="519"/>
      <c r="AG1433" s="519">
        <v>18</v>
      </c>
      <c r="AH1433" s="519"/>
      <c r="AI1433" s="519"/>
      <c r="AJ1433" s="601"/>
      <c r="AK1433" s="160">
        <f t="shared" si="1042"/>
        <v>78</v>
      </c>
      <c r="AL1433" s="79">
        <v>25</v>
      </c>
      <c r="AM1433" s="158">
        <v>53</v>
      </c>
      <c r="AN1433" s="718"/>
      <c r="AO1433" s="643"/>
      <c r="AP1433" s="663"/>
      <c r="AQ1433" s="683"/>
      <c r="AT1433" s="1"/>
    </row>
    <row r="1434" spans="1:46" s="44" customFormat="1" ht="18.600000000000001" thickBot="1">
      <c r="A1434" s="1">
        <v>3</v>
      </c>
      <c r="B1434" s="337" t="str">
        <f t="shared" si="1050"/>
        <v>南多摩</v>
      </c>
      <c r="C1434" s="437" t="str">
        <f t="shared" si="1051"/>
        <v>町田市</v>
      </c>
      <c r="D1434" s="305"/>
      <c r="E1434" s="632"/>
      <c r="F1434" s="337" t="s">
        <v>462</v>
      </c>
      <c r="G1434" s="689"/>
      <c r="H1434" s="109" t="s">
        <v>628</v>
      </c>
      <c r="I1434" s="82"/>
      <c r="J1434" s="82" t="s">
        <v>629</v>
      </c>
      <c r="K1434" s="82"/>
      <c r="L1434" s="82" t="s">
        <v>629</v>
      </c>
      <c r="M1434" s="82" t="s">
        <v>629</v>
      </c>
      <c r="N1434" s="82" t="s">
        <v>826</v>
      </c>
      <c r="O1434" s="82"/>
      <c r="P1434" s="82" t="s">
        <v>636</v>
      </c>
      <c r="Q1434" s="82" t="s">
        <v>638</v>
      </c>
      <c r="R1434" s="82"/>
      <c r="S1434" s="82" t="s">
        <v>652</v>
      </c>
      <c r="T1434" s="82" t="s">
        <v>629</v>
      </c>
      <c r="U1434" s="71"/>
      <c r="V1434" s="123"/>
      <c r="W1434" s="208"/>
      <c r="X1434" s="75"/>
      <c r="Y1434" s="75"/>
      <c r="Z1434" s="76"/>
      <c r="AA1434" s="76"/>
      <c r="AB1434" s="209"/>
      <c r="AC1434" s="325">
        <f t="shared" si="1041"/>
        <v>440</v>
      </c>
      <c r="AD1434" s="520">
        <v>26</v>
      </c>
      <c r="AE1434" s="520">
        <v>396</v>
      </c>
      <c r="AF1434" s="520" t="s">
        <v>3</v>
      </c>
      <c r="AG1434" s="520">
        <v>18</v>
      </c>
      <c r="AH1434" s="520" t="s">
        <v>3</v>
      </c>
      <c r="AI1434" s="520" t="s">
        <v>3</v>
      </c>
      <c r="AJ1434" s="520" t="s">
        <v>3</v>
      </c>
      <c r="AK1434" s="161">
        <f t="shared" si="1042"/>
        <v>0</v>
      </c>
      <c r="AL1434" s="81"/>
      <c r="AM1434" s="187"/>
      <c r="AN1434" s="719"/>
      <c r="AO1434" s="643"/>
      <c r="AP1434" s="663"/>
      <c r="AQ1434" s="683"/>
      <c r="AT1434" s="1"/>
    </row>
    <row r="1435" spans="1:46" s="44" customFormat="1">
      <c r="A1435" s="1">
        <v>1</v>
      </c>
      <c r="B1435" s="309" t="s">
        <v>422</v>
      </c>
      <c r="C1435" s="310" t="s">
        <v>450</v>
      </c>
      <c r="D1435" s="567"/>
      <c r="E1435" s="567"/>
      <c r="F1435" s="368" t="s">
        <v>595</v>
      </c>
      <c r="G1435" s="691"/>
      <c r="H1435" s="221"/>
      <c r="I1435" s="73"/>
      <c r="J1435" s="73"/>
      <c r="K1435" s="73"/>
      <c r="L1435" s="73"/>
      <c r="M1435" s="73"/>
      <c r="N1435" s="73"/>
      <c r="O1435" s="73"/>
      <c r="P1435" s="73"/>
      <c r="Q1435" s="73"/>
      <c r="R1435" s="73"/>
      <c r="S1435" s="73"/>
      <c r="T1435" s="73"/>
      <c r="U1435" s="73"/>
      <c r="V1435" s="222"/>
      <c r="W1435" s="193"/>
      <c r="X1435" s="74"/>
      <c r="Y1435" s="74"/>
      <c r="Z1435" s="74"/>
      <c r="AA1435" s="74"/>
      <c r="AB1435" s="194"/>
      <c r="AC1435" s="323">
        <f t="shared" si="1041"/>
        <v>0</v>
      </c>
      <c r="AD1435" s="606"/>
      <c r="AE1435" s="606"/>
      <c r="AF1435" s="606"/>
      <c r="AG1435" s="606"/>
      <c r="AH1435" s="606"/>
      <c r="AI1435" s="607"/>
      <c r="AJ1435" s="607"/>
      <c r="AK1435" s="166">
        <f t="shared" si="1042"/>
        <v>0</v>
      </c>
      <c r="AL1435" s="80"/>
      <c r="AM1435" s="186"/>
      <c r="AN1435" s="725"/>
      <c r="AO1435" s="15"/>
      <c r="AP1435" s="25"/>
      <c r="AQ1435" s="683"/>
      <c r="AT1435" s="1"/>
    </row>
    <row r="1436" spans="1:46" s="44" customFormat="1">
      <c r="A1436" s="1">
        <v>2</v>
      </c>
      <c r="B1436" s="337" t="str">
        <f t="shared" ref="B1436:B1437" si="1052">B1435</f>
        <v>南多摩</v>
      </c>
      <c r="C1436" s="437" t="str">
        <f t="shared" ref="C1436:C1437" si="1053">C1435</f>
        <v>町田市</v>
      </c>
      <c r="D1436" s="297"/>
      <c r="E1436" s="573"/>
      <c r="F1436" s="361" t="s">
        <v>595</v>
      </c>
      <c r="G1436" s="690"/>
      <c r="H1436" s="109"/>
      <c r="I1436" s="82"/>
      <c r="J1436" s="82"/>
      <c r="K1436" s="82"/>
      <c r="L1436" s="82"/>
      <c r="M1436" s="82"/>
      <c r="N1436" s="82"/>
      <c r="O1436" s="82"/>
      <c r="P1436" s="82"/>
      <c r="Q1436" s="82"/>
      <c r="R1436" s="82"/>
      <c r="S1436" s="82"/>
      <c r="T1436" s="82"/>
      <c r="U1436" s="82"/>
      <c r="V1436" s="102"/>
      <c r="W1436" s="146">
        <f>SUM(X1436:AB1436)</f>
        <v>42</v>
      </c>
      <c r="X1436" s="145">
        <v>42</v>
      </c>
      <c r="Y1436" s="145"/>
      <c r="Z1436" s="69"/>
      <c r="AA1436" s="69"/>
      <c r="AB1436" s="207"/>
      <c r="AC1436" s="324">
        <f t="shared" si="1041"/>
        <v>0</v>
      </c>
      <c r="AD1436" s="519"/>
      <c r="AE1436" s="519"/>
      <c r="AF1436" s="519"/>
      <c r="AG1436" s="519"/>
      <c r="AH1436" s="519"/>
      <c r="AI1436" s="519"/>
      <c r="AJ1436" s="601"/>
      <c r="AK1436" s="160">
        <f t="shared" si="1042"/>
        <v>0</v>
      </c>
      <c r="AL1436" s="79" t="s">
        <v>3</v>
      </c>
      <c r="AM1436" s="158" t="s">
        <v>3</v>
      </c>
      <c r="AN1436" s="718"/>
      <c r="AO1436" s="643"/>
      <c r="AP1436" s="663"/>
      <c r="AQ1436" s="683"/>
      <c r="AT1436" s="1"/>
    </row>
    <row r="1437" spans="1:46" s="44" customFormat="1" ht="18.600000000000001" thickBot="1">
      <c r="A1437" s="1">
        <v>3</v>
      </c>
      <c r="B1437" s="337" t="str">
        <f t="shared" si="1052"/>
        <v>南多摩</v>
      </c>
      <c r="C1437" s="437" t="str">
        <f t="shared" si="1053"/>
        <v>町田市</v>
      </c>
      <c r="D1437" s="305"/>
      <c r="E1437" s="632"/>
      <c r="F1437" s="337" t="s">
        <v>595</v>
      </c>
      <c r="G1437" s="689"/>
      <c r="H1437" s="121"/>
      <c r="I1437" s="71"/>
      <c r="J1437" s="71"/>
      <c r="K1437" s="71"/>
      <c r="L1437" s="71"/>
      <c r="M1437" s="71"/>
      <c r="N1437" s="71"/>
      <c r="O1437" s="71"/>
      <c r="P1437" s="71"/>
      <c r="Q1437" s="71"/>
      <c r="R1437" s="71"/>
      <c r="S1437" s="71"/>
      <c r="T1437" s="71"/>
      <c r="U1437" s="71"/>
      <c r="V1437" s="123"/>
      <c r="W1437" s="208"/>
      <c r="X1437" s="75"/>
      <c r="Y1437" s="75"/>
      <c r="Z1437" s="76"/>
      <c r="AA1437" s="76"/>
      <c r="AB1437" s="209"/>
      <c r="AC1437" s="325">
        <f t="shared" si="1041"/>
        <v>0</v>
      </c>
      <c r="AD1437" s="520"/>
      <c r="AE1437" s="520"/>
      <c r="AF1437" s="520" t="s">
        <v>3</v>
      </c>
      <c r="AG1437" s="520" t="s">
        <v>3</v>
      </c>
      <c r="AH1437" s="520" t="s">
        <v>3</v>
      </c>
      <c r="AI1437" s="520" t="s">
        <v>3</v>
      </c>
      <c r="AJ1437" s="520" t="s">
        <v>3</v>
      </c>
      <c r="AK1437" s="161">
        <f t="shared" si="1042"/>
        <v>0</v>
      </c>
      <c r="AL1437" s="81"/>
      <c r="AM1437" s="187"/>
      <c r="AN1437" s="719"/>
      <c r="AO1437" s="643"/>
      <c r="AP1437" s="663"/>
      <c r="AQ1437" s="683"/>
      <c r="AT1437" s="1"/>
    </row>
    <row r="1438" spans="1:46" s="44" customFormat="1">
      <c r="A1438" s="1">
        <v>1</v>
      </c>
      <c r="B1438" s="309" t="s">
        <v>422</v>
      </c>
      <c r="C1438" s="310" t="s">
        <v>464</v>
      </c>
      <c r="D1438" s="567"/>
      <c r="E1438" s="567" t="s">
        <v>914</v>
      </c>
      <c r="F1438" s="445" t="s">
        <v>463</v>
      </c>
      <c r="G1438" s="691">
        <v>11301732</v>
      </c>
      <c r="H1438" s="221"/>
      <c r="I1438" s="73"/>
      <c r="J1438" s="73"/>
      <c r="K1438" s="73"/>
      <c r="L1438" s="73"/>
      <c r="M1438" s="73"/>
      <c r="N1438" s="73"/>
      <c r="O1438" s="73"/>
      <c r="P1438" s="73"/>
      <c r="Q1438" s="73"/>
      <c r="R1438" s="73"/>
      <c r="S1438" s="73"/>
      <c r="T1438" s="73"/>
      <c r="U1438" s="73"/>
      <c r="V1438" s="222"/>
      <c r="W1438" s="193"/>
      <c r="X1438" s="74"/>
      <c r="Y1438" s="74"/>
      <c r="Z1438" s="74"/>
      <c r="AA1438" s="74"/>
      <c r="AB1438" s="194"/>
      <c r="AC1438" s="323">
        <f t="shared" si="1041"/>
        <v>120</v>
      </c>
      <c r="AD1438" s="64"/>
      <c r="AE1438" s="64"/>
      <c r="AF1438" s="64"/>
      <c r="AG1438" s="64">
        <v>120</v>
      </c>
      <c r="AH1438" s="64"/>
      <c r="AI1438" s="80"/>
      <c r="AJ1438" s="80"/>
      <c r="AK1438" s="166">
        <f t="shared" si="1042"/>
        <v>0</v>
      </c>
      <c r="AL1438" s="80"/>
      <c r="AM1438" s="186"/>
      <c r="AN1438" s="725"/>
      <c r="AO1438" s="15"/>
      <c r="AP1438" s="25"/>
      <c r="AQ1438" s="683"/>
      <c r="AT1438" s="1"/>
    </row>
    <row r="1439" spans="1:46" s="44" customFormat="1">
      <c r="A1439" s="1">
        <v>2</v>
      </c>
      <c r="B1439" s="337" t="str">
        <f t="shared" ref="B1439:B1440" si="1054">B1438</f>
        <v>南多摩</v>
      </c>
      <c r="C1439" s="437" t="str">
        <f t="shared" ref="C1439:C1440" si="1055">C1438</f>
        <v>日野市</v>
      </c>
      <c r="D1439" s="297"/>
      <c r="E1439" s="573"/>
      <c r="F1439" s="361" t="s">
        <v>463</v>
      </c>
      <c r="G1439" s="690"/>
      <c r="H1439" s="109"/>
      <c r="I1439" s="82"/>
      <c r="J1439" s="82"/>
      <c r="K1439" s="82"/>
      <c r="L1439" s="82"/>
      <c r="M1439" s="82"/>
      <c r="N1439" s="82"/>
      <c r="O1439" s="82"/>
      <c r="P1439" s="82"/>
      <c r="Q1439" s="82"/>
      <c r="R1439" s="82"/>
      <c r="S1439" s="82"/>
      <c r="T1439" s="82"/>
      <c r="U1439" s="82"/>
      <c r="V1439" s="102"/>
      <c r="W1439" s="146">
        <f>SUM(X1439:AB1439)</f>
        <v>120</v>
      </c>
      <c r="X1439" s="145">
        <v>60</v>
      </c>
      <c r="Y1439" s="145">
        <v>60</v>
      </c>
      <c r="Z1439" s="69"/>
      <c r="AA1439" s="69"/>
      <c r="AB1439" s="207"/>
      <c r="AC1439" s="324">
        <f t="shared" si="1041"/>
        <v>120</v>
      </c>
      <c r="AD1439" s="519"/>
      <c r="AE1439" s="519"/>
      <c r="AF1439" s="519"/>
      <c r="AG1439" s="519">
        <v>120</v>
      </c>
      <c r="AH1439" s="519"/>
      <c r="AI1439" s="519"/>
      <c r="AJ1439" s="601"/>
      <c r="AK1439" s="160">
        <f t="shared" si="1042"/>
        <v>0</v>
      </c>
      <c r="AL1439" s="79" t="s">
        <v>3</v>
      </c>
      <c r="AM1439" s="158" t="s">
        <v>3</v>
      </c>
      <c r="AN1439" s="718"/>
      <c r="AO1439" s="643"/>
      <c r="AP1439" s="663"/>
      <c r="AQ1439" s="683"/>
      <c r="AT1439" s="1"/>
    </row>
    <row r="1440" spans="1:46" s="44" customFormat="1" ht="18.600000000000001" thickBot="1">
      <c r="A1440" s="1">
        <v>3</v>
      </c>
      <c r="B1440" s="337" t="str">
        <f t="shared" si="1054"/>
        <v>南多摩</v>
      </c>
      <c r="C1440" s="437" t="str">
        <f t="shared" si="1055"/>
        <v>日野市</v>
      </c>
      <c r="D1440" s="305"/>
      <c r="E1440" s="632"/>
      <c r="F1440" s="337" t="s">
        <v>463</v>
      </c>
      <c r="G1440" s="689"/>
      <c r="H1440" s="121"/>
      <c r="I1440" s="71"/>
      <c r="J1440" s="71"/>
      <c r="K1440" s="71"/>
      <c r="L1440" s="71"/>
      <c r="M1440" s="71"/>
      <c r="N1440" s="71"/>
      <c r="O1440" s="71"/>
      <c r="P1440" s="71"/>
      <c r="Q1440" s="71"/>
      <c r="R1440" s="71"/>
      <c r="S1440" s="71"/>
      <c r="T1440" s="71"/>
      <c r="U1440" s="71"/>
      <c r="V1440" s="123"/>
      <c r="W1440" s="208"/>
      <c r="X1440" s="75"/>
      <c r="Y1440" s="75"/>
      <c r="Z1440" s="76"/>
      <c r="AA1440" s="76"/>
      <c r="AB1440" s="209"/>
      <c r="AC1440" s="325">
        <f t="shared" si="1041"/>
        <v>120</v>
      </c>
      <c r="AD1440" s="520"/>
      <c r="AE1440" s="520" t="s">
        <v>3</v>
      </c>
      <c r="AF1440" s="520" t="s">
        <v>3</v>
      </c>
      <c r="AG1440" s="520">
        <v>120</v>
      </c>
      <c r="AH1440" s="520" t="s">
        <v>3</v>
      </c>
      <c r="AI1440" s="520" t="s">
        <v>3</v>
      </c>
      <c r="AJ1440" s="520" t="s">
        <v>3</v>
      </c>
      <c r="AK1440" s="161">
        <f t="shared" si="1042"/>
        <v>0</v>
      </c>
      <c r="AL1440" s="81"/>
      <c r="AM1440" s="187"/>
      <c r="AN1440" s="719"/>
      <c r="AO1440" s="643"/>
      <c r="AP1440" s="663"/>
      <c r="AQ1440" s="683"/>
      <c r="AT1440" s="1"/>
    </row>
    <row r="1441" spans="1:46" s="44" customFormat="1">
      <c r="A1441" s="1">
        <v>1</v>
      </c>
      <c r="B1441" s="309" t="s">
        <v>422</v>
      </c>
      <c r="C1441" s="310" t="s">
        <v>464</v>
      </c>
      <c r="D1441" s="567"/>
      <c r="E1441" s="567" t="s">
        <v>1045</v>
      </c>
      <c r="F1441" s="445" t="s">
        <v>465</v>
      </c>
      <c r="G1441" s="691">
        <v>11301733</v>
      </c>
      <c r="H1441" s="221"/>
      <c r="I1441" s="73"/>
      <c r="J1441" s="73"/>
      <c r="K1441" s="73"/>
      <c r="L1441" s="73"/>
      <c r="M1441" s="73"/>
      <c r="N1441" s="73"/>
      <c r="O1441" s="73"/>
      <c r="P1441" s="73"/>
      <c r="Q1441" s="73"/>
      <c r="R1441" s="73"/>
      <c r="S1441" s="73"/>
      <c r="T1441" s="73"/>
      <c r="U1441" s="73"/>
      <c r="V1441" s="222"/>
      <c r="W1441" s="193"/>
      <c r="X1441" s="74"/>
      <c r="Y1441" s="74"/>
      <c r="Z1441" s="74"/>
      <c r="AA1441" s="74"/>
      <c r="AB1441" s="194"/>
      <c r="AC1441" s="323">
        <f t="shared" si="1041"/>
        <v>48</v>
      </c>
      <c r="AD1441" s="606"/>
      <c r="AE1441" s="606"/>
      <c r="AF1441" s="606">
        <v>48</v>
      </c>
      <c r="AG1441" s="606"/>
      <c r="AH1441" s="606"/>
      <c r="AI1441" s="607"/>
      <c r="AJ1441" s="607"/>
      <c r="AK1441" s="166">
        <f t="shared" si="1042"/>
        <v>0</v>
      </c>
      <c r="AL1441" s="80"/>
      <c r="AM1441" s="186"/>
      <c r="AN1441" s="725"/>
      <c r="AO1441" s="15"/>
      <c r="AP1441" s="25"/>
      <c r="AQ1441" s="683">
        <v>1</v>
      </c>
      <c r="AT1441" s="1"/>
    </row>
    <row r="1442" spans="1:46" s="44" customFormat="1">
      <c r="A1442" s="1">
        <v>2</v>
      </c>
      <c r="B1442" s="337" t="str">
        <f t="shared" ref="B1442:B1443" si="1056">B1441</f>
        <v>南多摩</v>
      </c>
      <c r="C1442" s="437" t="str">
        <f t="shared" ref="C1442:C1443" si="1057">C1441</f>
        <v>日野市</v>
      </c>
      <c r="D1442" s="297"/>
      <c r="E1442" s="573"/>
      <c r="F1442" s="361" t="s">
        <v>465</v>
      </c>
      <c r="G1442" s="690"/>
      <c r="H1442" s="109"/>
      <c r="I1442" s="82"/>
      <c r="J1442" s="82"/>
      <c r="K1442" s="82"/>
      <c r="L1442" s="82"/>
      <c r="M1442" s="82"/>
      <c r="N1442" s="82"/>
      <c r="O1442" s="82"/>
      <c r="P1442" s="82"/>
      <c r="Q1442" s="82"/>
      <c r="R1442" s="82"/>
      <c r="S1442" s="82"/>
      <c r="T1442" s="82"/>
      <c r="U1442" s="82"/>
      <c r="V1442" s="102"/>
      <c r="W1442" s="146">
        <f>SUM(X1442:AB1442)</f>
        <v>126</v>
      </c>
      <c r="X1442" s="145"/>
      <c r="Y1442" s="145">
        <v>48</v>
      </c>
      <c r="Z1442" s="69">
        <v>78</v>
      </c>
      <c r="AA1442" s="69"/>
      <c r="AB1442" s="207"/>
      <c r="AC1442" s="324">
        <f t="shared" si="1041"/>
        <v>48</v>
      </c>
      <c r="AD1442" s="519"/>
      <c r="AE1442" s="519"/>
      <c r="AF1442" s="519">
        <v>48</v>
      </c>
      <c r="AG1442" s="519"/>
      <c r="AH1442" s="519"/>
      <c r="AI1442" s="519"/>
      <c r="AJ1442" s="601"/>
      <c r="AK1442" s="160">
        <f t="shared" si="1042"/>
        <v>0</v>
      </c>
      <c r="AL1442" s="79" t="s">
        <v>3</v>
      </c>
      <c r="AM1442" s="158" t="s">
        <v>3</v>
      </c>
      <c r="AN1442" s="718"/>
      <c r="AO1442" s="643"/>
      <c r="AP1442" s="663"/>
      <c r="AQ1442" s="683"/>
      <c r="AT1442" s="1"/>
    </row>
    <row r="1443" spans="1:46" s="44" customFormat="1" ht="18.600000000000001" thickBot="1">
      <c r="A1443" s="1">
        <v>3</v>
      </c>
      <c r="B1443" s="337" t="str">
        <f t="shared" si="1056"/>
        <v>南多摩</v>
      </c>
      <c r="C1443" s="437" t="str">
        <f t="shared" si="1057"/>
        <v>日野市</v>
      </c>
      <c r="D1443" s="305"/>
      <c r="E1443" s="632"/>
      <c r="F1443" s="337" t="s">
        <v>465</v>
      </c>
      <c r="G1443" s="689"/>
      <c r="H1443" s="121"/>
      <c r="I1443" s="71"/>
      <c r="J1443" s="71"/>
      <c r="K1443" s="71"/>
      <c r="L1443" s="71"/>
      <c r="M1443" s="71"/>
      <c r="N1443" s="71"/>
      <c r="O1443" s="71"/>
      <c r="P1443" s="71"/>
      <c r="Q1443" s="71"/>
      <c r="R1443" s="71"/>
      <c r="S1443" s="71"/>
      <c r="T1443" s="71"/>
      <c r="U1443" s="71"/>
      <c r="V1443" s="123"/>
      <c r="W1443" s="208"/>
      <c r="X1443" s="75"/>
      <c r="Y1443" s="75"/>
      <c r="Z1443" s="76"/>
      <c r="AA1443" s="76"/>
      <c r="AB1443" s="209"/>
      <c r="AC1443" s="325">
        <f t="shared" si="1041"/>
        <v>48</v>
      </c>
      <c r="AD1443" s="520"/>
      <c r="AE1443" s="520" t="s">
        <v>3</v>
      </c>
      <c r="AF1443" s="520">
        <v>48</v>
      </c>
      <c r="AG1443" s="520" t="s">
        <v>3</v>
      </c>
      <c r="AH1443" s="520" t="s">
        <v>3</v>
      </c>
      <c r="AI1443" s="520" t="s">
        <v>3</v>
      </c>
      <c r="AJ1443" s="520" t="s">
        <v>3</v>
      </c>
      <c r="AK1443" s="161">
        <f t="shared" si="1042"/>
        <v>0</v>
      </c>
      <c r="AL1443" s="81"/>
      <c r="AM1443" s="187"/>
      <c r="AN1443" s="719"/>
      <c r="AO1443" s="643"/>
      <c r="AP1443" s="663"/>
      <c r="AQ1443" s="683"/>
      <c r="AT1443" s="1"/>
    </row>
    <row r="1444" spans="1:46" s="44" customFormat="1">
      <c r="A1444" s="1">
        <v>1</v>
      </c>
      <c r="B1444" s="309" t="s">
        <v>422</v>
      </c>
      <c r="C1444" s="310" t="s">
        <v>464</v>
      </c>
      <c r="D1444" s="567"/>
      <c r="E1444" s="567" t="s">
        <v>951</v>
      </c>
      <c r="F1444" s="445" t="s">
        <v>466</v>
      </c>
      <c r="G1444" s="691">
        <v>11301734</v>
      </c>
      <c r="H1444" s="221"/>
      <c r="I1444" s="73"/>
      <c r="J1444" s="73"/>
      <c r="K1444" s="73"/>
      <c r="L1444" s="73"/>
      <c r="M1444" s="73"/>
      <c r="N1444" s="73"/>
      <c r="O1444" s="73"/>
      <c r="P1444" s="73"/>
      <c r="Q1444" s="73"/>
      <c r="R1444" s="73"/>
      <c r="S1444" s="73"/>
      <c r="T1444" s="73"/>
      <c r="U1444" s="73"/>
      <c r="V1444" s="222"/>
      <c r="W1444" s="193"/>
      <c r="X1444" s="74"/>
      <c r="Y1444" s="74"/>
      <c r="Z1444" s="74"/>
      <c r="AA1444" s="74"/>
      <c r="AB1444" s="194"/>
      <c r="AC1444" s="323">
        <f t="shared" si="1041"/>
        <v>60</v>
      </c>
      <c r="AD1444" s="64"/>
      <c r="AE1444" s="64">
        <v>60</v>
      </c>
      <c r="AF1444" s="64"/>
      <c r="AG1444" s="64"/>
      <c r="AH1444" s="64"/>
      <c r="AI1444" s="80"/>
      <c r="AJ1444" s="80"/>
      <c r="AK1444" s="166">
        <f t="shared" si="1042"/>
        <v>0</v>
      </c>
      <c r="AL1444" s="80"/>
      <c r="AM1444" s="186"/>
      <c r="AN1444" s="725"/>
      <c r="AO1444" s="15"/>
      <c r="AP1444" s="25"/>
      <c r="AQ1444" s="683"/>
      <c r="AR1444" s="574"/>
      <c r="AT1444" s="1"/>
    </row>
    <row r="1445" spans="1:46" s="44" customFormat="1">
      <c r="A1445" s="1">
        <v>2</v>
      </c>
      <c r="B1445" s="337" t="str">
        <f t="shared" ref="B1445:B1446" si="1058">B1444</f>
        <v>南多摩</v>
      </c>
      <c r="C1445" s="437" t="str">
        <f t="shared" ref="C1445:C1446" si="1059">C1444</f>
        <v>日野市</v>
      </c>
      <c r="D1445" s="297"/>
      <c r="E1445" s="573"/>
      <c r="F1445" s="361" t="s">
        <v>466</v>
      </c>
      <c r="G1445" s="690"/>
      <c r="H1445" s="109"/>
      <c r="I1445" s="82"/>
      <c r="J1445" s="82"/>
      <c r="K1445" s="82"/>
      <c r="L1445" s="82" t="s">
        <v>629</v>
      </c>
      <c r="M1445" s="82" t="s">
        <v>629</v>
      </c>
      <c r="N1445" s="82"/>
      <c r="O1445" s="82"/>
      <c r="P1445" s="82"/>
      <c r="Q1445" s="82"/>
      <c r="R1445" s="82"/>
      <c r="S1445" s="82"/>
      <c r="T1445" s="82"/>
      <c r="U1445" s="82" t="s">
        <v>629</v>
      </c>
      <c r="V1445" s="102"/>
      <c r="W1445" s="146">
        <f>SUM(X1445:AB1445)</f>
        <v>60</v>
      </c>
      <c r="X1445" s="145">
        <v>60</v>
      </c>
      <c r="Y1445" s="145"/>
      <c r="Z1445" s="69"/>
      <c r="AA1445" s="69"/>
      <c r="AB1445" s="207"/>
      <c r="AC1445" s="324">
        <f t="shared" si="1041"/>
        <v>60</v>
      </c>
      <c r="AD1445" s="519"/>
      <c r="AE1445" s="519">
        <v>60</v>
      </c>
      <c r="AF1445" s="519"/>
      <c r="AG1445" s="519"/>
      <c r="AH1445" s="519"/>
      <c r="AI1445" s="519"/>
      <c r="AJ1445" s="601"/>
      <c r="AK1445" s="160">
        <f t="shared" si="1042"/>
        <v>3</v>
      </c>
      <c r="AL1445" s="79">
        <v>3</v>
      </c>
      <c r="AM1445" s="158" t="s">
        <v>3</v>
      </c>
      <c r="AN1445" s="718"/>
      <c r="AO1445" s="643"/>
      <c r="AP1445" s="663"/>
      <c r="AQ1445" s="683"/>
      <c r="AT1445" s="1"/>
    </row>
    <row r="1446" spans="1:46" s="44" customFormat="1" ht="18.600000000000001" thickBot="1">
      <c r="A1446" s="1">
        <v>3</v>
      </c>
      <c r="B1446" s="337" t="str">
        <f t="shared" si="1058"/>
        <v>南多摩</v>
      </c>
      <c r="C1446" s="437" t="str">
        <f t="shared" si="1059"/>
        <v>日野市</v>
      </c>
      <c r="D1446" s="305"/>
      <c r="E1446" s="632"/>
      <c r="F1446" s="337" t="s">
        <v>466</v>
      </c>
      <c r="G1446" s="689"/>
      <c r="H1446" s="121"/>
      <c r="I1446" s="71"/>
      <c r="J1446" s="71"/>
      <c r="K1446" s="71"/>
      <c r="L1446" s="82" t="s">
        <v>629</v>
      </c>
      <c r="M1446" s="82" t="s">
        <v>629</v>
      </c>
      <c r="N1446" s="82"/>
      <c r="O1446" s="82"/>
      <c r="P1446" s="82"/>
      <c r="Q1446" s="82"/>
      <c r="R1446" s="82"/>
      <c r="S1446" s="82"/>
      <c r="T1446" s="82"/>
      <c r="U1446" s="82" t="s">
        <v>629</v>
      </c>
      <c r="V1446" s="123"/>
      <c r="W1446" s="208"/>
      <c r="X1446" s="75"/>
      <c r="Y1446" s="75"/>
      <c r="Z1446" s="76"/>
      <c r="AA1446" s="76"/>
      <c r="AB1446" s="209"/>
      <c r="AC1446" s="325">
        <f t="shared" si="1041"/>
        <v>70</v>
      </c>
      <c r="AD1446" s="520"/>
      <c r="AE1446" s="520">
        <v>60</v>
      </c>
      <c r="AF1446" s="520">
        <v>10</v>
      </c>
      <c r="AG1446" s="520"/>
      <c r="AH1446" s="520" t="s">
        <v>3</v>
      </c>
      <c r="AI1446" s="520" t="s">
        <v>3</v>
      </c>
      <c r="AJ1446" s="520" t="s">
        <v>3</v>
      </c>
      <c r="AK1446" s="161">
        <f t="shared" si="1042"/>
        <v>0</v>
      </c>
      <c r="AL1446" s="81"/>
      <c r="AM1446" s="187"/>
      <c r="AN1446" s="719"/>
      <c r="AO1446" s="643"/>
      <c r="AP1446" s="663"/>
      <c r="AQ1446" s="683"/>
      <c r="AT1446" s="1"/>
    </row>
    <row r="1447" spans="1:46" s="44" customFormat="1">
      <c r="A1447" s="1">
        <v>1</v>
      </c>
      <c r="B1447" s="309" t="s">
        <v>422</v>
      </c>
      <c r="C1447" s="310" t="s">
        <v>464</v>
      </c>
      <c r="D1447" s="567"/>
      <c r="E1447" s="567" t="s">
        <v>914</v>
      </c>
      <c r="F1447" s="445" t="s">
        <v>467</v>
      </c>
      <c r="G1447" s="691">
        <v>11301735</v>
      </c>
      <c r="H1447" s="221"/>
      <c r="I1447" s="73"/>
      <c r="J1447" s="73"/>
      <c r="K1447" s="73"/>
      <c r="L1447" s="73"/>
      <c r="M1447" s="73"/>
      <c r="N1447" s="73"/>
      <c r="O1447" s="73"/>
      <c r="P1447" s="73"/>
      <c r="Q1447" s="73"/>
      <c r="R1447" s="73"/>
      <c r="S1447" s="73"/>
      <c r="T1447" s="73"/>
      <c r="U1447" s="73"/>
      <c r="V1447" s="222"/>
      <c r="W1447" s="193"/>
      <c r="X1447" s="74"/>
      <c r="Y1447" s="74"/>
      <c r="Z1447" s="74"/>
      <c r="AA1447" s="74"/>
      <c r="AB1447" s="194"/>
      <c r="AC1447" s="323">
        <f t="shared" si="1041"/>
        <v>240</v>
      </c>
      <c r="AD1447" s="64"/>
      <c r="AE1447" s="64"/>
      <c r="AF1447" s="64"/>
      <c r="AG1447" s="64">
        <v>240</v>
      </c>
      <c r="AH1447" s="64"/>
      <c r="AI1447" s="80"/>
      <c r="AJ1447" s="80"/>
      <c r="AK1447" s="166">
        <f t="shared" si="1042"/>
        <v>0</v>
      </c>
      <c r="AL1447" s="80"/>
      <c r="AM1447" s="186"/>
      <c r="AN1447" s="725"/>
      <c r="AO1447" s="15"/>
      <c r="AP1447" s="25"/>
      <c r="AQ1447" s="683"/>
      <c r="AT1447" s="1"/>
    </row>
    <row r="1448" spans="1:46" s="44" customFormat="1">
      <c r="A1448" s="1">
        <v>2</v>
      </c>
      <c r="B1448" s="337" t="str">
        <f t="shared" ref="B1448:B1449" si="1060">B1447</f>
        <v>南多摩</v>
      </c>
      <c r="C1448" s="437" t="str">
        <f t="shared" ref="C1448:C1449" si="1061">C1447</f>
        <v>日野市</v>
      </c>
      <c r="D1448" s="297"/>
      <c r="E1448" s="573"/>
      <c r="F1448" s="361" t="s">
        <v>467</v>
      </c>
      <c r="G1448" s="690"/>
      <c r="H1448" s="109"/>
      <c r="I1448" s="82"/>
      <c r="J1448" s="82"/>
      <c r="K1448" s="82"/>
      <c r="L1448" s="82"/>
      <c r="M1448" s="82"/>
      <c r="N1448" s="82"/>
      <c r="O1448" s="82"/>
      <c r="P1448" s="82"/>
      <c r="Q1448" s="82"/>
      <c r="R1448" s="82"/>
      <c r="S1448" s="82"/>
      <c r="T1448" s="82"/>
      <c r="U1448" s="82"/>
      <c r="V1448" s="102"/>
      <c r="W1448" s="146">
        <f>SUM(X1448:AB1448)</f>
        <v>240</v>
      </c>
      <c r="X1448" s="145">
        <v>28</v>
      </c>
      <c r="Y1448" s="145">
        <v>212</v>
      </c>
      <c r="Z1448" s="69"/>
      <c r="AA1448" s="69"/>
      <c r="AB1448" s="207"/>
      <c r="AC1448" s="324">
        <f t="shared" si="1041"/>
        <v>240</v>
      </c>
      <c r="AD1448" s="519"/>
      <c r="AE1448" s="519"/>
      <c r="AF1448" s="519"/>
      <c r="AG1448" s="519">
        <v>240</v>
      </c>
      <c r="AH1448" s="519"/>
      <c r="AI1448" s="519"/>
      <c r="AJ1448" s="601"/>
      <c r="AK1448" s="160">
        <f t="shared" si="1042"/>
        <v>0</v>
      </c>
      <c r="AL1448" s="79" t="s">
        <v>3</v>
      </c>
      <c r="AM1448" s="158" t="s">
        <v>3</v>
      </c>
      <c r="AN1448" s="718"/>
      <c r="AO1448" s="643"/>
      <c r="AP1448" s="663"/>
      <c r="AQ1448" s="683"/>
      <c r="AT1448" s="1"/>
    </row>
    <row r="1449" spans="1:46" s="44" customFormat="1" ht="18.600000000000001" thickBot="1">
      <c r="A1449" s="1">
        <v>3</v>
      </c>
      <c r="B1449" s="337" t="str">
        <f t="shared" si="1060"/>
        <v>南多摩</v>
      </c>
      <c r="C1449" s="437" t="str">
        <f t="shared" si="1061"/>
        <v>日野市</v>
      </c>
      <c r="D1449" s="305"/>
      <c r="E1449" s="632"/>
      <c r="F1449" s="337" t="s">
        <v>467</v>
      </c>
      <c r="G1449" s="689"/>
      <c r="H1449" s="121"/>
      <c r="I1449" s="71"/>
      <c r="J1449" s="71"/>
      <c r="K1449" s="71"/>
      <c r="L1449" s="71"/>
      <c r="M1449" s="71"/>
      <c r="N1449" s="71"/>
      <c r="O1449" s="71"/>
      <c r="P1449" s="71"/>
      <c r="Q1449" s="71"/>
      <c r="R1449" s="71"/>
      <c r="S1449" s="71"/>
      <c r="T1449" s="71"/>
      <c r="U1449" s="71"/>
      <c r="V1449" s="123"/>
      <c r="W1449" s="208"/>
      <c r="X1449" s="75"/>
      <c r="Y1449" s="75"/>
      <c r="Z1449" s="76"/>
      <c r="AA1449" s="76"/>
      <c r="AB1449" s="209"/>
      <c r="AC1449" s="325">
        <f t="shared" si="1041"/>
        <v>240</v>
      </c>
      <c r="AD1449" s="520"/>
      <c r="AE1449" s="520" t="s">
        <v>3</v>
      </c>
      <c r="AF1449" s="520" t="s">
        <v>3</v>
      </c>
      <c r="AG1449" s="520">
        <v>240</v>
      </c>
      <c r="AH1449" s="520" t="s">
        <v>3</v>
      </c>
      <c r="AI1449" s="520" t="s">
        <v>3</v>
      </c>
      <c r="AJ1449" s="520" t="s">
        <v>3</v>
      </c>
      <c r="AK1449" s="161">
        <f t="shared" si="1042"/>
        <v>0</v>
      </c>
      <c r="AL1449" s="81"/>
      <c r="AM1449" s="187"/>
      <c r="AN1449" s="719"/>
      <c r="AO1449" s="643"/>
      <c r="AP1449" s="663"/>
      <c r="AQ1449" s="683"/>
      <c r="AT1449" s="1"/>
    </row>
    <row r="1450" spans="1:46" s="44" customFormat="1">
      <c r="A1450" s="1">
        <v>1</v>
      </c>
      <c r="B1450" s="309" t="s">
        <v>422</v>
      </c>
      <c r="C1450" s="310" t="s">
        <v>464</v>
      </c>
      <c r="D1450" s="567"/>
      <c r="E1450" s="567" t="s">
        <v>914</v>
      </c>
      <c r="F1450" s="445" t="s">
        <v>468</v>
      </c>
      <c r="G1450" s="691">
        <v>11301736</v>
      </c>
      <c r="H1450" s="221"/>
      <c r="I1450" s="73"/>
      <c r="J1450" s="73"/>
      <c r="K1450" s="73"/>
      <c r="L1450" s="73"/>
      <c r="M1450" s="73"/>
      <c r="N1450" s="73"/>
      <c r="O1450" s="73"/>
      <c r="P1450" s="73"/>
      <c r="Q1450" s="73"/>
      <c r="R1450" s="73"/>
      <c r="S1450" s="73"/>
      <c r="T1450" s="73"/>
      <c r="U1450" s="73"/>
      <c r="V1450" s="222"/>
      <c r="W1450" s="193"/>
      <c r="X1450" s="74"/>
      <c r="Y1450" s="74"/>
      <c r="Z1450" s="74"/>
      <c r="AA1450" s="74"/>
      <c r="AB1450" s="194"/>
      <c r="AC1450" s="323">
        <f t="shared" si="1041"/>
        <v>96</v>
      </c>
      <c r="AD1450" s="64"/>
      <c r="AE1450" s="64"/>
      <c r="AF1450" s="64">
        <v>48</v>
      </c>
      <c r="AG1450" s="64">
        <v>48</v>
      </c>
      <c r="AH1450" s="64"/>
      <c r="AI1450" s="80"/>
      <c r="AJ1450" s="80"/>
      <c r="AK1450" s="166">
        <f t="shared" si="1042"/>
        <v>0</v>
      </c>
      <c r="AL1450" s="80"/>
      <c r="AM1450" s="186"/>
      <c r="AN1450" s="725"/>
      <c r="AO1450" s="15"/>
      <c r="AP1450" s="25"/>
      <c r="AQ1450" s="683"/>
      <c r="AT1450" s="1"/>
    </row>
    <row r="1451" spans="1:46" s="44" customFormat="1">
      <c r="A1451" s="1">
        <v>2</v>
      </c>
      <c r="B1451" s="337" t="str">
        <f t="shared" ref="B1451:B1452" si="1062">B1450</f>
        <v>南多摩</v>
      </c>
      <c r="C1451" s="437" t="str">
        <f t="shared" ref="C1451:C1452" si="1063">C1450</f>
        <v>日野市</v>
      </c>
      <c r="D1451" s="297"/>
      <c r="E1451" s="573"/>
      <c r="F1451" s="361" t="s">
        <v>468</v>
      </c>
      <c r="G1451" s="690"/>
      <c r="H1451" s="109"/>
      <c r="I1451" s="82"/>
      <c r="J1451" s="82"/>
      <c r="K1451" s="82"/>
      <c r="L1451" s="82"/>
      <c r="M1451" s="82"/>
      <c r="N1451" s="82"/>
      <c r="O1451" s="82"/>
      <c r="P1451" s="82"/>
      <c r="Q1451" s="82"/>
      <c r="R1451" s="82"/>
      <c r="S1451" s="82"/>
      <c r="T1451" s="82"/>
      <c r="U1451" s="82" t="s">
        <v>629</v>
      </c>
      <c r="V1451" s="102"/>
      <c r="W1451" s="146">
        <f>SUM(X1451:AB1451)</f>
        <v>96</v>
      </c>
      <c r="X1451" s="145"/>
      <c r="Y1451" s="145">
        <v>96</v>
      </c>
      <c r="Z1451" s="69"/>
      <c r="AA1451" s="69"/>
      <c r="AB1451" s="207"/>
      <c r="AC1451" s="324">
        <f t="shared" si="1041"/>
        <v>96</v>
      </c>
      <c r="AD1451" s="519"/>
      <c r="AE1451" s="519"/>
      <c r="AF1451" s="519">
        <v>48</v>
      </c>
      <c r="AG1451" s="519">
        <v>48</v>
      </c>
      <c r="AH1451" s="519"/>
      <c r="AI1451" s="519"/>
      <c r="AJ1451" s="601"/>
      <c r="AK1451" s="160">
        <f t="shared" si="1042"/>
        <v>0</v>
      </c>
      <c r="AL1451" s="79" t="s">
        <v>3</v>
      </c>
      <c r="AM1451" s="158" t="s">
        <v>3</v>
      </c>
      <c r="AN1451" s="718"/>
      <c r="AO1451" s="643"/>
      <c r="AP1451" s="663"/>
      <c r="AQ1451" s="683"/>
      <c r="AT1451" s="1"/>
    </row>
    <row r="1452" spans="1:46" s="44" customFormat="1" ht="18.600000000000001" thickBot="1">
      <c r="A1452" s="1">
        <v>3</v>
      </c>
      <c r="B1452" s="337" t="str">
        <f t="shared" si="1062"/>
        <v>南多摩</v>
      </c>
      <c r="C1452" s="437" t="str">
        <f t="shared" si="1063"/>
        <v>日野市</v>
      </c>
      <c r="D1452" s="305"/>
      <c r="E1452" s="632"/>
      <c r="F1452" s="337" t="s">
        <v>468</v>
      </c>
      <c r="G1452" s="689"/>
      <c r="H1452" s="121"/>
      <c r="I1452" s="71"/>
      <c r="J1452" s="71"/>
      <c r="K1452" s="71"/>
      <c r="L1452" s="71"/>
      <c r="M1452" s="71"/>
      <c r="N1452" s="71"/>
      <c r="O1452" s="71"/>
      <c r="P1452" s="71"/>
      <c r="Q1452" s="71"/>
      <c r="R1452" s="71"/>
      <c r="S1452" s="71"/>
      <c r="T1452" s="71"/>
      <c r="U1452" s="82" t="s">
        <v>629</v>
      </c>
      <c r="V1452" s="123"/>
      <c r="W1452" s="208"/>
      <c r="X1452" s="75"/>
      <c r="Y1452" s="75"/>
      <c r="Z1452" s="76"/>
      <c r="AA1452" s="76"/>
      <c r="AB1452" s="209"/>
      <c r="AC1452" s="325">
        <f t="shared" si="1041"/>
        <v>96</v>
      </c>
      <c r="AD1452" s="520"/>
      <c r="AE1452" s="520" t="s">
        <v>3</v>
      </c>
      <c r="AF1452" s="520">
        <v>48</v>
      </c>
      <c r="AG1452" s="520">
        <v>48</v>
      </c>
      <c r="AH1452" s="520" t="s">
        <v>3</v>
      </c>
      <c r="AI1452" s="520" t="s">
        <v>3</v>
      </c>
      <c r="AJ1452" s="520" t="s">
        <v>3</v>
      </c>
      <c r="AK1452" s="161">
        <f t="shared" si="1042"/>
        <v>0</v>
      </c>
      <c r="AL1452" s="81"/>
      <c r="AM1452" s="187"/>
      <c r="AN1452" s="719"/>
      <c r="AO1452" s="643"/>
      <c r="AP1452" s="663"/>
      <c r="AQ1452" s="683"/>
      <c r="AT1452" s="1"/>
    </row>
    <row r="1453" spans="1:46" s="44" customFormat="1">
      <c r="A1453" s="1">
        <v>1</v>
      </c>
      <c r="B1453" s="309" t="s">
        <v>422</v>
      </c>
      <c r="C1453" s="310" t="s">
        <v>464</v>
      </c>
      <c r="D1453" s="567" t="s">
        <v>848</v>
      </c>
      <c r="E1453" s="567" t="s">
        <v>959</v>
      </c>
      <c r="F1453" s="445" t="s">
        <v>469</v>
      </c>
      <c r="G1453" s="691">
        <v>11301737</v>
      </c>
      <c r="H1453" s="221"/>
      <c r="I1453" s="73"/>
      <c r="J1453" s="73"/>
      <c r="K1453" s="73"/>
      <c r="L1453" s="73"/>
      <c r="M1453" s="73"/>
      <c r="N1453" s="73"/>
      <c r="O1453" s="73"/>
      <c r="P1453" s="73"/>
      <c r="Q1453" s="73"/>
      <c r="R1453" s="73"/>
      <c r="S1453" s="73"/>
      <c r="T1453" s="73"/>
      <c r="U1453" s="73"/>
      <c r="V1453" s="222"/>
      <c r="W1453" s="193"/>
      <c r="X1453" s="74"/>
      <c r="Y1453" s="74"/>
      <c r="Z1453" s="74"/>
      <c r="AA1453" s="74"/>
      <c r="AB1453" s="194"/>
      <c r="AC1453" s="323">
        <f t="shared" si="1041"/>
        <v>300</v>
      </c>
      <c r="AD1453" s="64"/>
      <c r="AE1453" s="64">
        <v>300</v>
      </c>
      <c r="AF1453" s="64"/>
      <c r="AG1453" s="64"/>
      <c r="AH1453" s="64"/>
      <c r="AI1453" s="80"/>
      <c r="AJ1453" s="80"/>
      <c r="AK1453" s="166">
        <f t="shared" si="1042"/>
        <v>0</v>
      </c>
      <c r="AL1453" s="80"/>
      <c r="AM1453" s="186"/>
      <c r="AN1453" s="725"/>
      <c r="AO1453" s="15"/>
      <c r="AP1453" s="25"/>
      <c r="AQ1453" s="683"/>
      <c r="AT1453" s="1"/>
    </row>
    <row r="1454" spans="1:46" s="44" customFormat="1">
      <c r="A1454" s="1">
        <v>2</v>
      </c>
      <c r="B1454" s="337" t="str">
        <f t="shared" ref="B1454:B1455" si="1064">B1453</f>
        <v>南多摩</v>
      </c>
      <c r="C1454" s="437" t="str">
        <f t="shared" ref="C1454:C1455" si="1065">C1453</f>
        <v>日野市</v>
      </c>
      <c r="D1454" s="297"/>
      <c r="E1454" s="573"/>
      <c r="F1454" s="361" t="s">
        <v>469</v>
      </c>
      <c r="G1454" s="690"/>
      <c r="H1454" s="109" t="s">
        <v>628</v>
      </c>
      <c r="I1454" s="82"/>
      <c r="J1454" s="82" t="s">
        <v>629</v>
      </c>
      <c r="K1454" s="82"/>
      <c r="L1454" s="82" t="s">
        <v>629</v>
      </c>
      <c r="M1454" s="82" t="s">
        <v>629</v>
      </c>
      <c r="N1454" s="82" t="s">
        <v>826</v>
      </c>
      <c r="O1454" s="82"/>
      <c r="P1454" s="82" t="s">
        <v>636</v>
      </c>
      <c r="Q1454" s="82" t="s">
        <v>630</v>
      </c>
      <c r="R1454" s="82"/>
      <c r="S1454" s="82" t="s">
        <v>652</v>
      </c>
      <c r="T1454" s="82"/>
      <c r="U1454" s="82"/>
      <c r="V1454" s="102"/>
      <c r="W1454" s="146">
        <f>SUM(X1454:AB1454)</f>
        <v>300</v>
      </c>
      <c r="X1454" s="145">
        <v>300</v>
      </c>
      <c r="Y1454" s="145"/>
      <c r="Z1454" s="69"/>
      <c r="AA1454" s="69"/>
      <c r="AB1454" s="207"/>
      <c r="AC1454" s="324">
        <f t="shared" si="1041"/>
        <v>300</v>
      </c>
      <c r="AD1454" s="519"/>
      <c r="AE1454" s="519">
        <v>300</v>
      </c>
      <c r="AF1454" s="519"/>
      <c r="AG1454" s="519"/>
      <c r="AH1454" s="519"/>
      <c r="AI1454" s="519"/>
      <c r="AJ1454" s="601"/>
      <c r="AK1454" s="160">
        <f t="shared" si="1042"/>
        <v>29</v>
      </c>
      <c r="AL1454" s="79">
        <v>10</v>
      </c>
      <c r="AM1454" s="158">
        <v>19</v>
      </c>
      <c r="AN1454" s="718"/>
      <c r="AO1454" s="643"/>
      <c r="AP1454" s="663"/>
      <c r="AQ1454" s="683"/>
      <c r="AT1454" s="1"/>
    </row>
    <row r="1455" spans="1:46" s="44" customFormat="1" ht="18.600000000000001" thickBot="1">
      <c r="A1455" s="1">
        <v>3</v>
      </c>
      <c r="B1455" s="337" t="str">
        <f t="shared" si="1064"/>
        <v>南多摩</v>
      </c>
      <c r="C1455" s="437" t="str">
        <f t="shared" si="1065"/>
        <v>日野市</v>
      </c>
      <c r="D1455" s="305"/>
      <c r="E1455" s="632"/>
      <c r="F1455" s="337" t="s">
        <v>469</v>
      </c>
      <c r="G1455" s="689"/>
      <c r="H1455" s="109" t="s">
        <v>628</v>
      </c>
      <c r="I1455" s="82"/>
      <c r="J1455" s="82" t="s">
        <v>629</v>
      </c>
      <c r="K1455" s="82"/>
      <c r="L1455" s="82" t="s">
        <v>629</v>
      </c>
      <c r="M1455" s="82" t="s">
        <v>629</v>
      </c>
      <c r="N1455" s="82" t="s">
        <v>826</v>
      </c>
      <c r="O1455" s="82"/>
      <c r="P1455" s="82" t="s">
        <v>636</v>
      </c>
      <c r="Q1455" s="82" t="s">
        <v>630</v>
      </c>
      <c r="R1455" s="82"/>
      <c r="S1455" s="82" t="s">
        <v>652</v>
      </c>
      <c r="T1455" s="71"/>
      <c r="U1455" s="71"/>
      <c r="V1455" s="123"/>
      <c r="W1455" s="208"/>
      <c r="X1455" s="75"/>
      <c r="Y1455" s="75"/>
      <c r="Z1455" s="76"/>
      <c r="AA1455" s="76"/>
      <c r="AB1455" s="209"/>
      <c r="AC1455" s="325">
        <f t="shared" si="1041"/>
        <v>300</v>
      </c>
      <c r="AD1455" s="520"/>
      <c r="AE1455" s="520">
        <v>300</v>
      </c>
      <c r="AF1455" s="520" t="s">
        <v>3</v>
      </c>
      <c r="AG1455" s="520" t="s">
        <v>3</v>
      </c>
      <c r="AH1455" s="520" t="s">
        <v>3</v>
      </c>
      <c r="AI1455" s="520" t="s">
        <v>3</v>
      </c>
      <c r="AJ1455" s="520" t="s">
        <v>3</v>
      </c>
      <c r="AK1455" s="161">
        <f t="shared" si="1042"/>
        <v>0</v>
      </c>
      <c r="AL1455" s="81"/>
      <c r="AM1455" s="187"/>
      <c r="AN1455" s="719"/>
      <c r="AO1455" s="643"/>
      <c r="AP1455" s="663"/>
      <c r="AQ1455" s="683"/>
      <c r="AT1455" s="1"/>
    </row>
    <row r="1456" spans="1:46" s="44" customFormat="1">
      <c r="A1456" s="1">
        <v>1</v>
      </c>
      <c r="B1456" s="309" t="s">
        <v>422</v>
      </c>
      <c r="C1456" s="310" t="s">
        <v>471</v>
      </c>
      <c r="D1456" s="567" t="s">
        <v>687</v>
      </c>
      <c r="E1456" s="567" t="s">
        <v>926</v>
      </c>
      <c r="F1456" s="445" t="s">
        <v>470</v>
      </c>
      <c r="G1456" s="691">
        <v>11301743</v>
      </c>
      <c r="H1456" s="221"/>
      <c r="I1456" s="73"/>
      <c r="J1456" s="73"/>
      <c r="K1456" s="73"/>
      <c r="L1456" s="73"/>
      <c r="M1456" s="73"/>
      <c r="N1456" s="73"/>
      <c r="O1456" s="73"/>
      <c r="P1456" s="73"/>
      <c r="Q1456" s="73"/>
      <c r="R1456" s="73"/>
      <c r="S1456" s="73"/>
      <c r="T1456" s="73"/>
      <c r="U1456" s="73"/>
      <c r="V1456" s="222"/>
      <c r="W1456" s="193"/>
      <c r="X1456" s="74"/>
      <c r="Y1456" s="74"/>
      <c r="Z1456" s="74"/>
      <c r="AA1456" s="74"/>
      <c r="AB1456" s="194"/>
      <c r="AC1456" s="323">
        <f t="shared" si="1041"/>
        <v>401</v>
      </c>
      <c r="AD1456" s="64">
        <v>401</v>
      </c>
      <c r="AE1456" s="64"/>
      <c r="AF1456" s="64"/>
      <c r="AG1456" s="64"/>
      <c r="AH1456" s="64"/>
      <c r="AI1456" s="80"/>
      <c r="AJ1456" s="80"/>
      <c r="AK1456" s="166">
        <f t="shared" si="1042"/>
        <v>0</v>
      </c>
      <c r="AL1456" s="80"/>
      <c r="AM1456" s="186"/>
      <c r="AN1456" s="725"/>
      <c r="AO1456" s="15"/>
      <c r="AP1456" s="25"/>
      <c r="AQ1456" s="683"/>
      <c r="AT1456" s="1"/>
    </row>
    <row r="1457" spans="1:46" s="44" customFormat="1">
      <c r="A1457" s="1">
        <v>2</v>
      </c>
      <c r="B1457" s="337" t="str">
        <f t="shared" ref="B1457:B1458" si="1066">B1456</f>
        <v>南多摩</v>
      </c>
      <c r="C1457" s="437" t="str">
        <f t="shared" ref="C1457:C1458" si="1067">C1456</f>
        <v>多摩市</v>
      </c>
      <c r="D1457" s="297"/>
      <c r="E1457" s="573"/>
      <c r="F1457" s="361" t="s">
        <v>470</v>
      </c>
      <c r="G1457" s="690"/>
      <c r="H1457" s="109" t="s">
        <v>628</v>
      </c>
      <c r="I1457" s="82"/>
      <c r="J1457" s="82" t="s">
        <v>629</v>
      </c>
      <c r="K1457" s="82" t="s">
        <v>629</v>
      </c>
      <c r="L1457" s="82" t="s">
        <v>629</v>
      </c>
      <c r="M1457" s="82" t="s">
        <v>629</v>
      </c>
      <c r="N1457" s="82" t="s">
        <v>634</v>
      </c>
      <c r="O1457" s="82" t="s">
        <v>629</v>
      </c>
      <c r="P1457" s="82"/>
      <c r="Q1457" s="82" t="s">
        <v>916</v>
      </c>
      <c r="R1457" s="82" t="s">
        <v>927</v>
      </c>
      <c r="S1457" s="82" t="s">
        <v>652</v>
      </c>
      <c r="T1457" s="82" t="s">
        <v>629</v>
      </c>
      <c r="U1457" s="82"/>
      <c r="V1457" s="102"/>
      <c r="W1457" s="146">
        <f>SUM(X1457:AB1457)</f>
        <v>405</v>
      </c>
      <c r="X1457" s="145">
        <v>405</v>
      </c>
      <c r="Y1457" s="145"/>
      <c r="Z1457" s="69"/>
      <c r="AA1457" s="69"/>
      <c r="AB1457" s="207"/>
      <c r="AC1457" s="324">
        <f t="shared" si="1041"/>
        <v>405</v>
      </c>
      <c r="AD1457" s="519">
        <v>405</v>
      </c>
      <c r="AE1457" s="519"/>
      <c r="AF1457" s="519"/>
      <c r="AG1457" s="519"/>
      <c r="AH1457" s="519"/>
      <c r="AI1457" s="519"/>
      <c r="AJ1457" s="601"/>
      <c r="AK1457" s="160">
        <f t="shared" si="1042"/>
        <v>45</v>
      </c>
      <c r="AL1457" s="79">
        <v>37</v>
      </c>
      <c r="AM1457" s="158">
        <v>8</v>
      </c>
      <c r="AN1457" s="718"/>
      <c r="AO1457" s="643"/>
      <c r="AP1457" s="663"/>
      <c r="AQ1457" s="683"/>
      <c r="AT1457" s="1"/>
    </row>
    <row r="1458" spans="1:46" s="44" customFormat="1" ht="18.600000000000001" thickBot="1">
      <c r="A1458" s="1">
        <v>3</v>
      </c>
      <c r="B1458" s="337" t="str">
        <f t="shared" si="1066"/>
        <v>南多摩</v>
      </c>
      <c r="C1458" s="437" t="str">
        <f t="shared" si="1067"/>
        <v>多摩市</v>
      </c>
      <c r="D1458" s="305"/>
      <c r="E1458" s="632"/>
      <c r="F1458" s="337" t="s">
        <v>470</v>
      </c>
      <c r="G1458" s="689"/>
      <c r="H1458" s="109" t="s">
        <v>628</v>
      </c>
      <c r="I1458" s="82"/>
      <c r="J1458" s="82" t="s">
        <v>629</v>
      </c>
      <c r="K1458" s="82" t="s">
        <v>629</v>
      </c>
      <c r="L1458" s="82" t="s">
        <v>629</v>
      </c>
      <c r="M1458" s="82" t="s">
        <v>629</v>
      </c>
      <c r="N1458" s="82" t="s">
        <v>634</v>
      </c>
      <c r="O1458" s="82" t="s">
        <v>629</v>
      </c>
      <c r="P1458" s="82"/>
      <c r="Q1458" s="82" t="s">
        <v>916</v>
      </c>
      <c r="R1458" s="82" t="s">
        <v>927</v>
      </c>
      <c r="S1458" s="82" t="s">
        <v>652</v>
      </c>
      <c r="T1458" s="82" t="s">
        <v>629</v>
      </c>
      <c r="U1458" s="71"/>
      <c r="V1458" s="123"/>
      <c r="W1458" s="208"/>
      <c r="X1458" s="75"/>
      <c r="Y1458" s="75"/>
      <c r="Z1458" s="76"/>
      <c r="AA1458" s="76"/>
      <c r="AB1458" s="209"/>
      <c r="AC1458" s="325">
        <f t="shared" si="1041"/>
        <v>405</v>
      </c>
      <c r="AD1458" s="520">
        <v>405</v>
      </c>
      <c r="AE1458" s="520" t="s">
        <v>3</v>
      </c>
      <c r="AF1458" s="520" t="s">
        <v>3</v>
      </c>
      <c r="AG1458" s="520" t="s">
        <v>3</v>
      </c>
      <c r="AH1458" s="520" t="s">
        <v>3</v>
      </c>
      <c r="AI1458" s="520" t="s">
        <v>3</v>
      </c>
      <c r="AJ1458" s="520" t="s">
        <v>3</v>
      </c>
      <c r="AK1458" s="161">
        <f t="shared" si="1042"/>
        <v>0</v>
      </c>
      <c r="AL1458" s="81"/>
      <c r="AM1458" s="187"/>
      <c r="AN1458" s="719"/>
      <c r="AO1458" s="643"/>
      <c r="AP1458" s="663"/>
      <c r="AQ1458" s="683"/>
      <c r="AT1458" s="1"/>
    </row>
    <row r="1459" spans="1:46" s="44" customFormat="1">
      <c r="A1459" s="1">
        <v>1</v>
      </c>
      <c r="B1459" s="309" t="s">
        <v>422</v>
      </c>
      <c r="C1459" s="310" t="s">
        <v>471</v>
      </c>
      <c r="D1459" s="567"/>
      <c r="E1459" s="567" t="s">
        <v>950</v>
      </c>
      <c r="F1459" s="445" t="s">
        <v>472</v>
      </c>
      <c r="G1459" s="691">
        <v>11301744</v>
      </c>
      <c r="H1459" s="221"/>
      <c r="I1459" s="73"/>
      <c r="J1459" s="73"/>
      <c r="K1459" s="73"/>
      <c r="L1459" s="73"/>
      <c r="M1459" s="73"/>
      <c r="N1459" s="73"/>
      <c r="O1459" s="73"/>
      <c r="P1459" s="73"/>
      <c r="Q1459" s="73"/>
      <c r="R1459" s="73"/>
      <c r="S1459" s="73"/>
      <c r="T1459" s="73"/>
      <c r="U1459" s="73"/>
      <c r="V1459" s="222"/>
      <c r="W1459" s="193"/>
      <c r="X1459" s="74"/>
      <c r="Y1459" s="74"/>
      <c r="Z1459" s="74"/>
      <c r="AA1459" s="74"/>
      <c r="AB1459" s="194"/>
      <c r="AC1459" s="323">
        <f t="shared" si="1041"/>
        <v>143</v>
      </c>
      <c r="AD1459" s="64"/>
      <c r="AE1459" s="64"/>
      <c r="AF1459" s="64">
        <v>93</v>
      </c>
      <c r="AG1459" s="64">
        <v>50</v>
      </c>
      <c r="AH1459" s="64"/>
      <c r="AI1459" s="80"/>
      <c r="AJ1459" s="80"/>
      <c r="AK1459" s="166">
        <f t="shared" si="1042"/>
        <v>0</v>
      </c>
      <c r="AL1459" s="80"/>
      <c r="AM1459" s="186"/>
      <c r="AN1459" s="725"/>
      <c r="AO1459" s="15"/>
      <c r="AP1459" s="25"/>
      <c r="AQ1459" s="683"/>
      <c r="AT1459" s="1"/>
    </row>
    <row r="1460" spans="1:46" s="44" customFormat="1">
      <c r="A1460" s="1">
        <v>2</v>
      </c>
      <c r="B1460" s="337" t="str">
        <f t="shared" ref="B1460:B1461" si="1068">B1459</f>
        <v>南多摩</v>
      </c>
      <c r="C1460" s="437" t="str">
        <f t="shared" ref="C1460:C1461" si="1069">C1459</f>
        <v>多摩市</v>
      </c>
      <c r="D1460" s="297"/>
      <c r="E1460" s="573"/>
      <c r="F1460" s="361" t="s">
        <v>472</v>
      </c>
      <c r="G1460" s="690"/>
      <c r="H1460" s="109"/>
      <c r="I1460" s="82"/>
      <c r="J1460" s="82"/>
      <c r="K1460" s="82"/>
      <c r="L1460" s="82"/>
      <c r="M1460" s="82"/>
      <c r="N1460" s="82"/>
      <c r="O1460" s="82"/>
      <c r="P1460" s="82"/>
      <c r="Q1460" s="82"/>
      <c r="R1460" s="82"/>
      <c r="S1460" s="82"/>
      <c r="T1460" s="82"/>
      <c r="U1460" s="82" t="s">
        <v>629</v>
      </c>
      <c r="V1460" s="102"/>
      <c r="W1460" s="146">
        <f>SUM(X1460:AB1460)</f>
        <v>179</v>
      </c>
      <c r="X1460" s="145">
        <v>131</v>
      </c>
      <c r="Y1460" s="145">
        <v>48</v>
      </c>
      <c r="Z1460" s="69"/>
      <c r="AA1460" s="69"/>
      <c r="AB1460" s="207"/>
      <c r="AC1460" s="324">
        <f t="shared" si="1041"/>
        <v>179</v>
      </c>
      <c r="AD1460" s="519"/>
      <c r="AE1460" s="519"/>
      <c r="AF1460" s="519">
        <v>131</v>
      </c>
      <c r="AG1460" s="519">
        <v>48</v>
      </c>
      <c r="AH1460" s="519"/>
      <c r="AI1460" s="519"/>
      <c r="AJ1460" s="601"/>
      <c r="AK1460" s="160">
        <f t="shared" si="1042"/>
        <v>0</v>
      </c>
      <c r="AL1460" s="79" t="s">
        <v>3</v>
      </c>
      <c r="AM1460" s="158" t="s">
        <v>3</v>
      </c>
      <c r="AN1460" s="718"/>
      <c r="AO1460" s="643"/>
      <c r="AP1460" s="663"/>
      <c r="AQ1460" s="683"/>
      <c r="AT1460" s="1"/>
    </row>
    <row r="1461" spans="1:46" s="44" customFormat="1" ht="18.600000000000001" thickBot="1">
      <c r="A1461" s="1">
        <v>3</v>
      </c>
      <c r="B1461" s="337" t="str">
        <f t="shared" si="1068"/>
        <v>南多摩</v>
      </c>
      <c r="C1461" s="437" t="str">
        <f t="shared" si="1069"/>
        <v>多摩市</v>
      </c>
      <c r="D1461" s="305"/>
      <c r="E1461" s="632"/>
      <c r="F1461" s="337" t="s">
        <v>472</v>
      </c>
      <c r="G1461" s="689"/>
      <c r="H1461" s="121"/>
      <c r="I1461" s="71"/>
      <c r="J1461" s="71"/>
      <c r="K1461" s="71"/>
      <c r="L1461" s="71"/>
      <c r="M1461" s="71"/>
      <c r="N1461" s="71"/>
      <c r="O1461" s="71"/>
      <c r="P1461" s="71"/>
      <c r="Q1461" s="71"/>
      <c r="R1461" s="71"/>
      <c r="S1461" s="71"/>
      <c r="T1461" s="71"/>
      <c r="U1461" s="82" t="s">
        <v>629</v>
      </c>
      <c r="V1461" s="123"/>
      <c r="W1461" s="208"/>
      <c r="X1461" s="75"/>
      <c r="Y1461" s="75"/>
      <c r="Z1461" s="76"/>
      <c r="AA1461" s="76"/>
      <c r="AB1461" s="209"/>
      <c r="AC1461" s="325">
        <f t="shared" si="1041"/>
        <v>179</v>
      </c>
      <c r="AD1461" s="520"/>
      <c r="AE1461" s="520" t="s">
        <v>3</v>
      </c>
      <c r="AF1461" s="520">
        <v>131</v>
      </c>
      <c r="AG1461" s="520">
        <v>48</v>
      </c>
      <c r="AH1461" s="520" t="s">
        <v>3</v>
      </c>
      <c r="AI1461" s="520" t="s">
        <v>3</v>
      </c>
      <c r="AJ1461" s="520" t="s">
        <v>3</v>
      </c>
      <c r="AK1461" s="161">
        <f t="shared" si="1042"/>
        <v>0</v>
      </c>
      <c r="AL1461" s="81"/>
      <c r="AM1461" s="187"/>
      <c r="AN1461" s="719"/>
      <c r="AO1461" s="643"/>
      <c r="AP1461" s="663"/>
      <c r="AQ1461" s="683"/>
      <c r="AT1461" s="1"/>
    </row>
    <row r="1462" spans="1:46" s="44" customFormat="1">
      <c r="A1462" s="1">
        <v>1</v>
      </c>
      <c r="B1462" s="309" t="s">
        <v>422</v>
      </c>
      <c r="C1462" s="310" t="s">
        <v>471</v>
      </c>
      <c r="D1462" s="567"/>
      <c r="E1462" s="567" t="s">
        <v>788</v>
      </c>
      <c r="F1462" s="445" t="s">
        <v>473</v>
      </c>
      <c r="G1462" s="691">
        <v>11301745</v>
      </c>
      <c r="H1462" s="221"/>
      <c r="I1462" s="73"/>
      <c r="J1462" s="73"/>
      <c r="K1462" s="73"/>
      <c r="L1462" s="73"/>
      <c r="M1462" s="73"/>
      <c r="N1462" s="73"/>
      <c r="O1462" s="73"/>
      <c r="P1462" s="73"/>
      <c r="Q1462" s="73"/>
      <c r="R1462" s="73"/>
      <c r="S1462" s="73"/>
      <c r="T1462" s="73"/>
      <c r="U1462" s="73"/>
      <c r="V1462" s="222"/>
      <c r="W1462" s="193"/>
      <c r="X1462" s="74"/>
      <c r="Y1462" s="74"/>
      <c r="Z1462" s="74"/>
      <c r="AA1462" s="74"/>
      <c r="AB1462" s="194"/>
      <c r="AC1462" s="323">
        <f t="shared" si="1041"/>
        <v>48</v>
      </c>
      <c r="AD1462" s="64"/>
      <c r="AE1462" s="64">
        <v>48</v>
      </c>
      <c r="AF1462" s="64"/>
      <c r="AG1462" s="64"/>
      <c r="AH1462" s="64"/>
      <c r="AI1462" s="80"/>
      <c r="AJ1462" s="80"/>
      <c r="AK1462" s="166">
        <f t="shared" si="1042"/>
        <v>0</v>
      </c>
      <c r="AL1462" s="80"/>
      <c r="AM1462" s="186"/>
      <c r="AN1462" s="725"/>
      <c r="AO1462" s="15"/>
      <c r="AP1462" s="25"/>
      <c r="AQ1462" s="683"/>
      <c r="AT1462" s="1"/>
    </row>
    <row r="1463" spans="1:46" s="44" customFormat="1">
      <c r="A1463" s="1">
        <v>2</v>
      </c>
      <c r="B1463" s="337" t="str">
        <f t="shared" ref="B1463:B1464" si="1070">B1462</f>
        <v>南多摩</v>
      </c>
      <c r="C1463" s="437" t="str">
        <f t="shared" ref="C1463:C1464" si="1071">C1462</f>
        <v>多摩市</v>
      </c>
      <c r="D1463" s="297"/>
      <c r="E1463" s="573"/>
      <c r="F1463" s="361" t="s">
        <v>473</v>
      </c>
      <c r="G1463" s="690"/>
      <c r="H1463" s="109"/>
      <c r="I1463" s="82"/>
      <c r="J1463" s="82"/>
      <c r="K1463" s="82"/>
      <c r="L1463" s="82"/>
      <c r="M1463" s="82"/>
      <c r="N1463" s="670"/>
      <c r="O1463" s="82"/>
      <c r="P1463" s="82"/>
      <c r="Q1463" s="82"/>
      <c r="R1463" s="82"/>
      <c r="S1463" s="82"/>
      <c r="T1463" s="82"/>
      <c r="U1463" s="82" t="s">
        <v>629</v>
      </c>
      <c r="V1463" s="102"/>
      <c r="W1463" s="146">
        <f>SUM(X1463:AB1463)</f>
        <v>48</v>
      </c>
      <c r="X1463" s="145">
        <v>48</v>
      </c>
      <c r="Y1463" s="145"/>
      <c r="Z1463" s="69"/>
      <c r="AA1463" s="69"/>
      <c r="AB1463" s="207"/>
      <c r="AC1463" s="324">
        <f t="shared" si="1041"/>
        <v>48</v>
      </c>
      <c r="AD1463" s="519"/>
      <c r="AE1463" s="519">
        <v>48</v>
      </c>
      <c r="AF1463" s="519"/>
      <c r="AG1463" s="519"/>
      <c r="AH1463" s="519"/>
      <c r="AI1463" s="519"/>
      <c r="AJ1463" s="601"/>
      <c r="AK1463" s="160">
        <f t="shared" si="1042"/>
        <v>0</v>
      </c>
      <c r="AL1463" s="79" t="s">
        <v>3</v>
      </c>
      <c r="AM1463" s="158"/>
      <c r="AN1463" s="718" t="s">
        <v>1085</v>
      </c>
      <c r="AO1463" s="643"/>
      <c r="AP1463" s="663">
        <v>2</v>
      </c>
      <c r="AQ1463" s="683"/>
      <c r="AT1463" s="1"/>
    </row>
    <row r="1464" spans="1:46" s="44" customFormat="1" ht="18.600000000000001" thickBot="1">
      <c r="A1464" s="1">
        <v>3</v>
      </c>
      <c r="B1464" s="337" t="str">
        <f t="shared" si="1070"/>
        <v>南多摩</v>
      </c>
      <c r="C1464" s="437" t="str">
        <f t="shared" si="1071"/>
        <v>多摩市</v>
      </c>
      <c r="D1464" s="305"/>
      <c r="E1464" s="632"/>
      <c r="F1464" s="337" t="s">
        <v>473</v>
      </c>
      <c r="G1464" s="689"/>
      <c r="H1464" s="121"/>
      <c r="I1464" s="71"/>
      <c r="J1464" s="71"/>
      <c r="K1464" s="71"/>
      <c r="L1464" s="71"/>
      <c r="M1464" s="71"/>
      <c r="N1464" s="669"/>
      <c r="O1464" s="71"/>
      <c r="P1464" s="71"/>
      <c r="Q1464" s="71"/>
      <c r="R1464" s="71"/>
      <c r="S1464" s="71"/>
      <c r="T1464" s="71"/>
      <c r="U1464" s="82" t="s">
        <v>629</v>
      </c>
      <c r="V1464" s="123"/>
      <c r="W1464" s="208"/>
      <c r="X1464" s="75"/>
      <c r="Y1464" s="75"/>
      <c r="Z1464" s="76"/>
      <c r="AA1464" s="76"/>
      <c r="AB1464" s="209"/>
      <c r="AC1464" s="325">
        <f t="shared" si="1041"/>
        <v>48</v>
      </c>
      <c r="AD1464" s="520"/>
      <c r="AE1464" s="520">
        <v>48</v>
      </c>
      <c r="AF1464" s="520" t="s">
        <v>3</v>
      </c>
      <c r="AG1464" s="520" t="s">
        <v>3</v>
      </c>
      <c r="AH1464" s="520" t="s">
        <v>3</v>
      </c>
      <c r="AI1464" s="520" t="s">
        <v>3</v>
      </c>
      <c r="AJ1464" s="520" t="s">
        <v>3</v>
      </c>
      <c r="AK1464" s="161">
        <f t="shared" si="1042"/>
        <v>0</v>
      </c>
      <c r="AL1464" s="81"/>
      <c r="AM1464" s="187"/>
      <c r="AN1464" s="719" t="s">
        <v>1086</v>
      </c>
      <c r="AO1464" s="643"/>
      <c r="AP1464" s="663"/>
      <c r="AQ1464" s="683"/>
      <c r="AT1464" s="1"/>
    </row>
    <row r="1465" spans="1:46" s="44" customFormat="1">
      <c r="A1465" s="1">
        <v>1</v>
      </c>
      <c r="B1465" s="309" t="s">
        <v>422</v>
      </c>
      <c r="C1465" s="310" t="s">
        <v>471</v>
      </c>
      <c r="D1465" s="567" t="s">
        <v>687</v>
      </c>
      <c r="E1465" s="567" t="s">
        <v>1022</v>
      </c>
      <c r="F1465" s="445" t="s">
        <v>1023</v>
      </c>
      <c r="G1465" s="691">
        <v>11304004</v>
      </c>
      <c r="H1465" s="221"/>
      <c r="I1465" s="73"/>
      <c r="J1465" s="73"/>
      <c r="K1465" s="73"/>
      <c r="L1465" s="73"/>
      <c r="M1465" s="73"/>
      <c r="N1465" s="73"/>
      <c r="O1465" s="73"/>
      <c r="P1465" s="73"/>
      <c r="Q1465" s="73"/>
      <c r="R1465" s="73"/>
      <c r="S1465" s="73"/>
      <c r="T1465" s="73"/>
      <c r="U1465" s="73"/>
      <c r="V1465" s="222"/>
      <c r="W1465" s="193"/>
      <c r="X1465" s="74"/>
      <c r="Y1465" s="74"/>
      <c r="Z1465" s="74"/>
      <c r="AA1465" s="74"/>
      <c r="AB1465" s="194"/>
      <c r="AC1465" s="323">
        <f t="shared" si="1041"/>
        <v>287</v>
      </c>
      <c r="AD1465" s="64">
        <v>6</v>
      </c>
      <c r="AE1465" s="64">
        <v>281</v>
      </c>
      <c r="AF1465" s="64"/>
      <c r="AG1465" s="64"/>
      <c r="AH1465" s="64"/>
      <c r="AI1465" s="80"/>
      <c r="AJ1465" s="80"/>
      <c r="AK1465" s="166">
        <f t="shared" si="1042"/>
        <v>0</v>
      </c>
      <c r="AL1465" s="80"/>
      <c r="AM1465" s="186"/>
      <c r="AN1465" s="725"/>
      <c r="AO1465" s="15"/>
      <c r="AP1465" s="25"/>
      <c r="AQ1465" s="683"/>
      <c r="AT1465" s="1"/>
    </row>
    <row r="1466" spans="1:46" s="44" customFormat="1">
      <c r="A1466" s="1">
        <v>2</v>
      </c>
      <c r="B1466" s="337" t="str">
        <f t="shared" ref="B1466:B1467" si="1072">B1465</f>
        <v>南多摩</v>
      </c>
      <c r="C1466" s="437" t="str">
        <f t="shared" ref="C1466:C1467" si="1073">C1465</f>
        <v>多摩市</v>
      </c>
      <c r="D1466" s="297"/>
      <c r="E1466" s="573"/>
      <c r="F1466" s="361" t="s">
        <v>1074</v>
      </c>
      <c r="G1466" s="690"/>
      <c r="H1466" s="109" t="s">
        <v>628</v>
      </c>
      <c r="I1466" s="82"/>
      <c r="J1466" s="82" t="s">
        <v>629</v>
      </c>
      <c r="K1466" s="82"/>
      <c r="L1466" s="82" t="s">
        <v>629</v>
      </c>
      <c r="M1466" s="82" t="s">
        <v>629</v>
      </c>
      <c r="N1466" s="82" t="s">
        <v>634</v>
      </c>
      <c r="O1466" s="82"/>
      <c r="P1466" s="82" t="s">
        <v>636</v>
      </c>
      <c r="Q1466" s="82"/>
      <c r="R1466" s="82" t="s">
        <v>922</v>
      </c>
      <c r="S1466" s="82" t="s">
        <v>652</v>
      </c>
      <c r="T1466" s="82" t="s">
        <v>629</v>
      </c>
      <c r="U1466" s="82"/>
      <c r="V1466" s="102" t="s">
        <v>629</v>
      </c>
      <c r="W1466" s="146">
        <f>SUM(X1466:AB1466)</f>
        <v>287</v>
      </c>
      <c r="X1466" s="145">
        <v>287</v>
      </c>
      <c r="Y1466" s="145"/>
      <c r="Z1466" s="69"/>
      <c r="AA1466" s="69"/>
      <c r="AB1466" s="207"/>
      <c r="AC1466" s="324">
        <f t="shared" si="1041"/>
        <v>287</v>
      </c>
      <c r="AD1466" s="519">
        <v>6</v>
      </c>
      <c r="AE1466" s="519">
        <v>281</v>
      </c>
      <c r="AF1466" s="519"/>
      <c r="AG1466" s="519"/>
      <c r="AH1466" s="519"/>
      <c r="AI1466" s="519"/>
      <c r="AJ1466" s="601"/>
      <c r="AK1466" s="554">
        <f t="shared" si="1042"/>
        <v>113</v>
      </c>
      <c r="AL1466" s="543">
        <v>100</v>
      </c>
      <c r="AM1466" s="553">
        <v>13</v>
      </c>
      <c r="AN1466" s="718"/>
      <c r="AO1466" s="643"/>
      <c r="AP1466" s="663"/>
      <c r="AQ1466" s="683"/>
      <c r="AT1466" s="1"/>
    </row>
    <row r="1467" spans="1:46" s="44" customFormat="1" ht="18.600000000000001" thickBot="1">
      <c r="A1467" s="1">
        <v>3</v>
      </c>
      <c r="B1467" s="337" t="str">
        <f t="shared" si="1072"/>
        <v>南多摩</v>
      </c>
      <c r="C1467" s="437" t="str">
        <f t="shared" si="1073"/>
        <v>多摩市</v>
      </c>
      <c r="D1467" s="305"/>
      <c r="E1467" s="632"/>
      <c r="F1467" s="337" t="s">
        <v>1075</v>
      </c>
      <c r="G1467" s="689"/>
      <c r="H1467" s="109" t="s">
        <v>628</v>
      </c>
      <c r="I1467" s="82"/>
      <c r="J1467" s="82" t="s">
        <v>629</v>
      </c>
      <c r="K1467" s="82"/>
      <c r="L1467" s="82" t="s">
        <v>629</v>
      </c>
      <c r="M1467" s="82" t="s">
        <v>629</v>
      </c>
      <c r="N1467" s="82" t="s">
        <v>634</v>
      </c>
      <c r="O1467" s="82"/>
      <c r="P1467" s="82" t="s">
        <v>636</v>
      </c>
      <c r="Q1467" s="82"/>
      <c r="R1467" s="82" t="s">
        <v>922</v>
      </c>
      <c r="S1467" s="82" t="s">
        <v>652</v>
      </c>
      <c r="T1467" s="82" t="s">
        <v>629</v>
      </c>
      <c r="U1467" s="82"/>
      <c r="V1467" s="102" t="s">
        <v>629</v>
      </c>
      <c r="W1467" s="208"/>
      <c r="X1467" s="75"/>
      <c r="Y1467" s="75"/>
      <c r="Z1467" s="76"/>
      <c r="AA1467" s="76"/>
      <c r="AB1467" s="209"/>
      <c r="AC1467" s="325">
        <f t="shared" si="1041"/>
        <v>287</v>
      </c>
      <c r="AD1467" s="520">
        <v>6</v>
      </c>
      <c r="AE1467" s="520">
        <v>281</v>
      </c>
      <c r="AF1467" s="520" t="s">
        <v>3</v>
      </c>
      <c r="AG1467" s="520" t="s">
        <v>3</v>
      </c>
      <c r="AH1467" s="520" t="s">
        <v>3</v>
      </c>
      <c r="AI1467" s="520" t="s">
        <v>3</v>
      </c>
      <c r="AJ1467" s="520" t="s">
        <v>3</v>
      </c>
      <c r="AK1467" s="161">
        <f t="shared" si="1042"/>
        <v>0</v>
      </c>
      <c r="AL1467" s="81"/>
      <c r="AM1467" s="187"/>
      <c r="AN1467" s="719"/>
      <c r="AO1467" s="643"/>
      <c r="AP1467" s="663"/>
      <c r="AQ1467" s="683"/>
      <c r="AT1467" s="1"/>
    </row>
    <row r="1468" spans="1:46" s="44" customFormat="1">
      <c r="A1468" s="1">
        <v>1</v>
      </c>
      <c r="B1468" s="309" t="s">
        <v>422</v>
      </c>
      <c r="C1468" s="310" t="s">
        <v>471</v>
      </c>
      <c r="D1468" s="567"/>
      <c r="E1468" s="567" t="s">
        <v>790</v>
      </c>
      <c r="F1468" s="445" t="s">
        <v>474</v>
      </c>
      <c r="G1468" s="691" t="s">
        <v>1083</v>
      </c>
      <c r="H1468" s="221"/>
      <c r="I1468" s="73"/>
      <c r="J1468" s="73"/>
      <c r="K1468" s="73"/>
      <c r="L1468" s="73"/>
      <c r="M1468" s="73"/>
      <c r="N1468" s="73"/>
      <c r="O1468" s="73"/>
      <c r="P1468" s="73"/>
      <c r="Q1468" s="73"/>
      <c r="R1468" s="73"/>
      <c r="S1468" s="73"/>
      <c r="T1468" s="73"/>
      <c r="U1468" s="73"/>
      <c r="V1468" s="222"/>
      <c r="W1468" s="193"/>
      <c r="X1468" s="74"/>
      <c r="Y1468" s="74"/>
      <c r="Z1468" s="74"/>
      <c r="AA1468" s="74"/>
      <c r="AB1468" s="194"/>
      <c r="AC1468" s="323">
        <f t="shared" si="1041"/>
        <v>243</v>
      </c>
      <c r="AD1468" s="606"/>
      <c r="AE1468" s="606"/>
      <c r="AF1468" s="606"/>
      <c r="AG1468" s="606">
        <v>243</v>
      </c>
      <c r="AH1468" s="606"/>
      <c r="AI1468" s="607"/>
      <c r="AJ1468" s="607"/>
      <c r="AK1468" s="166">
        <f t="shared" si="1042"/>
        <v>0</v>
      </c>
      <c r="AL1468" s="80"/>
      <c r="AM1468" s="186"/>
      <c r="AN1468" s="725"/>
      <c r="AO1468" s="15"/>
      <c r="AP1468" s="25"/>
      <c r="AQ1468" s="683"/>
      <c r="AT1468" s="1"/>
    </row>
    <row r="1469" spans="1:46" s="44" customFormat="1" ht="36">
      <c r="A1469" s="1">
        <v>2</v>
      </c>
      <c r="B1469" s="337" t="str">
        <f t="shared" ref="B1469:B1470" si="1074">B1468</f>
        <v>南多摩</v>
      </c>
      <c r="C1469" s="437" t="str">
        <f t="shared" ref="C1469:C1470" si="1075">C1468</f>
        <v>多摩市</v>
      </c>
      <c r="D1469" s="297"/>
      <c r="E1469" s="573"/>
      <c r="F1469" s="361" t="s">
        <v>474</v>
      </c>
      <c r="G1469" s="690"/>
      <c r="H1469" s="109"/>
      <c r="I1469" s="82"/>
      <c r="J1469" s="82"/>
      <c r="K1469" s="82"/>
      <c r="L1469" s="82"/>
      <c r="M1469" s="82"/>
      <c r="N1469" s="82"/>
      <c r="O1469" s="82"/>
      <c r="P1469" s="82"/>
      <c r="Q1469" s="82"/>
      <c r="R1469" s="82"/>
      <c r="S1469" s="82"/>
      <c r="T1469" s="82"/>
      <c r="U1469" s="82"/>
      <c r="V1469" s="102"/>
      <c r="W1469" s="146">
        <f>SUM(X1469:AB1469)</f>
        <v>243</v>
      </c>
      <c r="X1469" s="145">
        <v>243</v>
      </c>
      <c r="Y1469" s="145"/>
      <c r="Z1469" s="69"/>
      <c r="AA1469" s="69"/>
      <c r="AB1469" s="207"/>
      <c r="AC1469" s="324">
        <f t="shared" si="1041"/>
        <v>243</v>
      </c>
      <c r="AD1469" s="519"/>
      <c r="AE1469" s="519"/>
      <c r="AF1469" s="519"/>
      <c r="AG1469" s="519">
        <v>243</v>
      </c>
      <c r="AH1469" s="519"/>
      <c r="AI1469" s="519"/>
      <c r="AJ1469" s="601"/>
      <c r="AK1469" s="160">
        <f t="shared" si="1042"/>
        <v>0</v>
      </c>
      <c r="AL1469" s="79" t="s">
        <v>3</v>
      </c>
      <c r="AM1469" s="158" t="s">
        <v>3</v>
      </c>
      <c r="AN1469" s="718" t="s">
        <v>1082</v>
      </c>
      <c r="AO1469" s="643"/>
      <c r="AP1469" s="663">
        <v>1</v>
      </c>
      <c r="AQ1469" s="683"/>
      <c r="AT1469" s="1"/>
    </row>
    <row r="1470" spans="1:46" s="44" customFormat="1" ht="18.600000000000001" thickBot="1">
      <c r="A1470" s="1">
        <v>3</v>
      </c>
      <c r="B1470" s="337" t="str">
        <f t="shared" si="1074"/>
        <v>南多摩</v>
      </c>
      <c r="C1470" s="437" t="str">
        <f t="shared" si="1075"/>
        <v>多摩市</v>
      </c>
      <c r="D1470" s="305"/>
      <c r="E1470" s="632"/>
      <c r="F1470" s="337" t="s">
        <v>474</v>
      </c>
      <c r="G1470" s="689"/>
      <c r="H1470" s="121"/>
      <c r="I1470" s="71"/>
      <c r="J1470" s="71"/>
      <c r="K1470" s="71"/>
      <c r="L1470" s="71"/>
      <c r="M1470" s="71"/>
      <c r="N1470" s="71"/>
      <c r="O1470" s="71"/>
      <c r="P1470" s="71"/>
      <c r="Q1470" s="71"/>
      <c r="R1470" s="71"/>
      <c r="S1470" s="71"/>
      <c r="T1470" s="71"/>
      <c r="U1470" s="71"/>
      <c r="V1470" s="123"/>
      <c r="W1470" s="208"/>
      <c r="X1470" s="75"/>
      <c r="Y1470" s="75"/>
      <c r="Z1470" s="76"/>
      <c r="AA1470" s="76"/>
      <c r="AB1470" s="209"/>
      <c r="AC1470" s="325">
        <f t="shared" si="1041"/>
        <v>243</v>
      </c>
      <c r="AD1470" s="520"/>
      <c r="AE1470" s="520" t="s">
        <v>3</v>
      </c>
      <c r="AF1470" s="520" t="s">
        <v>3</v>
      </c>
      <c r="AG1470" s="520">
        <v>243</v>
      </c>
      <c r="AH1470" s="520" t="s">
        <v>3</v>
      </c>
      <c r="AI1470" s="520" t="s">
        <v>3</v>
      </c>
      <c r="AJ1470" s="520" t="s">
        <v>3</v>
      </c>
      <c r="AK1470" s="161">
        <f t="shared" si="1042"/>
        <v>0</v>
      </c>
      <c r="AL1470" s="81"/>
      <c r="AM1470" s="187"/>
      <c r="AN1470" s="719"/>
      <c r="AO1470" s="643"/>
      <c r="AP1470" s="663"/>
      <c r="AQ1470" s="683"/>
      <c r="AT1470" s="1"/>
    </row>
    <row r="1471" spans="1:46" s="44" customFormat="1">
      <c r="A1471" s="1">
        <v>1</v>
      </c>
      <c r="B1471" s="309" t="s">
        <v>422</v>
      </c>
      <c r="C1471" s="310" t="s">
        <v>476</v>
      </c>
      <c r="D1471" s="567"/>
      <c r="E1471" s="567" t="s">
        <v>788</v>
      </c>
      <c r="F1471" s="445" t="s">
        <v>475</v>
      </c>
      <c r="G1471" s="691">
        <v>1315119615</v>
      </c>
      <c r="H1471" s="221"/>
      <c r="I1471" s="73"/>
      <c r="J1471" s="73"/>
      <c r="K1471" s="73"/>
      <c r="L1471" s="73"/>
      <c r="M1471" s="73"/>
      <c r="N1471" s="73"/>
      <c r="O1471" s="73"/>
      <c r="P1471" s="73"/>
      <c r="Q1471" s="73"/>
      <c r="R1471" s="73"/>
      <c r="S1471" s="73"/>
      <c r="T1471" s="73"/>
      <c r="U1471" s="73"/>
      <c r="V1471" s="222"/>
      <c r="W1471" s="193"/>
      <c r="X1471" s="74"/>
      <c r="Y1471" s="74"/>
      <c r="Z1471" s="74"/>
      <c r="AA1471" s="74"/>
      <c r="AB1471" s="194"/>
      <c r="AC1471" s="323">
        <v>79</v>
      </c>
      <c r="AD1471" s="64"/>
      <c r="AE1471" s="64"/>
      <c r="AF1471" s="64">
        <v>48</v>
      </c>
      <c r="AG1471" s="64">
        <v>31</v>
      </c>
      <c r="AH1471" s="64"/>
      <c r="AI1471" s="80"/>
      <c r="AJ1471" s="80"/>
      <c r="AK1471" s="166">
        <v>0</v>
      </c>
      <c r="AL1471" s="80"/>
      <c r="AM1471" s="186"/>
      <c r="AN1471" s="725"/>
      <c r="AO1471" s="15"/>
      <c r="AP1471" s="25"/>
      <c r="AQ1471" s="683"/>
      <c r="AT1471" s="1"/>
    </row>
    <row r="1472" spans="1:46" s="44" customFormat="1">
      <c r="A1472" s="1">
        <v>2</v>
      </c>
      <c r="B1472" s="337" t="str">
        <f t="shared" ref="B1472:B1473" si="1076">B1471</f>
        <v>南多摩</v>
      </c>
      <c r="C1472" s="437" t="str">
        <f t="shared" ref="C1472:C1473" si="1077">C1471</f>
        <v>稲城市</v>
      </c>
      <c r="D1472" s="297"/>
      <c r="E1472" s="573"/>
      <c r="F1472" s="361" t="s">
        <v>475</v>
      </c>
      <c r="G1472" s="690"/>
      <c r="H1472" s="109"/>
      <c r="I1472" s="82"/>
      <c r="J1472" s="82"/>
      <c r="K1472" s="82"/>
      <c r="L1472" s="82"/>
      <c r="M1472" s="82"/>
      <c r="N1472" s="82"/>
      <c r="O1472" s="82"/>
      <c r="P1472" s="82"/>
      <c r="Q1472" s="82"/>
      <c r="R1472" s="82"/>
      <c r="S1472" s="82"/>
      <c r="T1472" s="82"/>
      <c r="U1472" s="82"/>
      <c r="V1472" s="102"/>
      <c r="W1472" s="146">
        <f>SUM(X1472:AB1472)</f>
        <v>381</v>
      </c>
      <c r="X1472" s="145"/>
      <c r="Y1472" s="145">
        <v>79</v>
      </c>
      <c r="Z1472" s="69">
        <v>302</v>
      </c>
      <c r="AA1472" s="69"/>
      <c r="AB1472" s="207"/>
      <c r="AC1472" s="324">
        <f>SUM(AD1472:AJ1472)</f>
        <v>79</v>
      </c>
      <c r="AD1472" s="519"/>
      <c r="AE1472" s="519"/>
      <c r="AF1472" s="519">
        <v>48</v>
      </c>
      <c r="AG1472" s="519">
        <v>31</v>
      </c>
      <c r="AH1472" s="519"/>
      <c r="AI1472" s="519"/>
      <c r="AJ1472" s="601"/>
      <c r="AK1472" s="160">
        <v>0</v>
      </c>
      <c r="AL1472" s="79" t="s">
        <v>3</v>
      </c>
      <c r="AM1472" s="158" t="s">
        <v>3</v>
      </c>
      <c r="AN1472" s="718"/>
      <c r="AO1472" s="643"/>
      <c r="AP1472" s="663"/>
      <c r="AQ1472" s="683"/>
      <c r="AT1472" s="1"/>
    </row>
    <row r="1473" spans="1:46" s="44" customFormat="1" ht="18.600000000000001" thickBot="1">
      <c r="A1473" s="1">
        <v>3</v>
      </c>
      <c r="B1473" s="337" t="str">
        <f t="shared" si="1076"/>
        <v>南多摩</v>
      </c>
      <c r="C1473" s="437" t="str">
        <f t="shared" si="1077"/>
        <v>稲城市</v>
      </c>
      <c r="D1473" s="305"/>
      <c r="E1473" s="632"/>
      <c r="F1473" s="337" t="s">
        <v>475</v>
      </c>
      <c r="G1473" s="689"/>
      <c r="H1473" s="121"/>
      <c r="I1473" s="71"/>
      <c r="J1473" s="71"/>
      <c r="K1473" s="71"/>
      <c r="L1473" s="71"/>
      <c r="M1473" s="71"/>
      <c r="N1473" s="71"/>
      <c r="O1473" s="71"/>
      <c r="P1473" s="71"/>
      <c r="Q1473" s="71"/>
      <c r="R1473" s="71"/>
      <c r="S1473" s="71"/>
      <c r="T1473" s="71"/>
      <c r="U1473" s="71"/>
      <c r="V1473" s="123"/>
      <c r="W1473" s="208"/>
      <c r="X1473" s="75"/>
      <c r="Y1473" s="75"/>
      <c r="Z1473" s="76"/>
      <c r="AA1473" s="76"/>
      <c r="AB1473" s="209"/>
      <c r="AC1473" s="325">
        <f>SUM(AD1473:AJ1473)</f>
        <v>79</v>
      </c>
      <c r="AD1473" s="520"/>
      <c r="AE1473" s="520" t="s">
        <v>3</v>
      </c>
      <c r="AF1473" s="520">
        <v>48</v>
      </c>
      <c r="AG1473" s="520">
        <v>31</v>
      </c>
      <c r="AH1473" s="520" t="s">
        <v>3</v>
      </c>
      <c r="AI1473" s="520" t="s">
        <v>3</v>
      </c>
      <c r="AJ1473" s="520" t="s">
        <v>3</v>
      </c>
      <c r="AK1473" s="161">
        <v>0</v>
      </c>
      <c r="AL1473" s="81"/>
      <c r="AM1473" s="187"/>
      <c r="AN1473" s="719"/>
      <c r="AO1473" s="643"/>
      <c r="AP1473" s="663"/>
      <c r="AQ1473" s="683"/>
      <c r="AT1473" s="1"/>
    </row>
    <row r="1474" spans="1:46" s="44" customFormat="1">
      <c r="A1474" s="1">
        <v>1</v>
      </c>
      <c r="B1474" s="309" t="s">
        <v>422</v>
      </c>
      <c r="C1474" s="310" t="s">
        <v>476</v>
      </c>
      <c r="D1474" s="567" t="s">
        <v>848</v>
      </c>
      <c r="E1474" s="567" t="s">
        <v>997</v>
      </c>
      <c r="F1474" s="445" t="s">
        <v>477</v>
      </c>
      <c r="G1474" s="691">
        <v>11301750</v>
      </c>
      <c r="H1474" s="221"/>
      <c r="I1474" s="73"/>
      <c r="J1474" s="73"/>
      <c r="K1474" s="73"/>
      <c r="L1474" s="73"/>
      <c r="M1474" s="73"/>
      <c r="N1474" s="73"/>
      <c r="O1474" s="73"/>
      <c r="P1474" s="73"/>
      <c r="Q1474" s="73"/>
      <c r="R1474" s="73"/>
      <c r="S1474" s="73"/>
      <c r="T1474" s="73"/>
      <c r="U1474" s="73"/>
      <c r="V1474" s="222"/>
      <c r="W1474" s="193"/>
      <c r="X1474" s="74"/>
      <c r="Y1474" s="74"/>
      <c r="Z1474" s="74"/>
      <c r="AA1474" s="74"/>
      <c r="AB1474" s="194"/>
      <c r="AC1474" s="323">
        <f t="shared" si="1041"/>
        <v>290</v>
      </c>
      <c r="AD1474" s="64"/>
      <c r="AE1474" s="64">
        <v>290</v>
      </c>
      <c r="AF1474" s="64"/>
      <c r="AG1474" s="64"/>
      <c r="AH1474" s="64"/>
      <c r="AI1474" s="80"/>
      <c r="AJ1474" s="80"/>
      <c r="AK1474" s="166">
        <f t="shared" si="1042"/>
        <v>0</v>
      </c>
      <c r="AL1474" s="80"/>
      <c r="AM1474" s="186"/>
      <c r="AN1474" s="725"/>
      <c r="AO1474" s="15"/>
      <c r="AP1474" s="25"/>
      <c r="AQ1474" s="683"/>
      <c r="AT1474" s="1"/>
    </row>
    <row r="1475" spans="1:46" s="44" customFormat="1">
      <c r="A1475" s="1">
        <v>2</v>
      </c>
      <c r="B1475" s="337" t="str">
        <f t="shared" ref="B1475:B1476" si="1078">B1474</f>
        <v>南多摩</v>
      </c>
      <c r="C1475" s="437" t="str">
        <f t="shared" ref="C1475:C1476" si="1079">C1474</f>
        <v>稲城市</v>
      </c>
      <c r="D1475" s="297"/>
      <c r="E1475" s="573"/>
      <c r="F1475" s="361" t="s">
        <v>477</v>
      </c>
      <c r="G1475" s="690"/>
      <c r="H1475" s="109" t="s">
        <v>628</v>
      </c>
      <c r="I1475" s="82"/>
      <c r="J1475" s="82"/>
      <c r="K1475" s="82"/>
      <c r="L1475" s="82" t="s">
        <v>629</v>
      </c>
      <c r="M1475" s="82" t="s">
        <v>629</v>
      </c>
      <c r="N1475" s="82" t="s">
        <v>826</v>
      </c>
      <c r="O1475" s="82"/>
      <c r="P1475" s="82" t="s">
        <v>636</v>
      </c>
      <c r="Q1475" s="82" t="s">
        <v>630</v>
      </c>
      <c r="R1475" s="82"/>
      <c r="S1475" s="82" t="s">
        <v>652</v>
      </c>
      <c r="T1475" s="82"/>
      <c r="U1475" s="82"/>
      <c r="V1475" s="102" t="s">
        <v>629</v>
      </c>
      <c r="W1475" s="146">
        <f>SUM(X1475:AB1475)</f>
        <v>290</v>
      </c>
      <c r="X1475" s="145">
        <v>290</v>
      </c>
      <c r="Y1475" s="145"/>
      <c r="Z1475" s="69"/>
      <c r="AA1475" s="69"/>
      <c r="AB1475" s="207"/>
      <c r="AC1475" s="324">
        <f t="shared" si="1041"/>
        <v>290</v>
      </c>
      <c r="AD1475" s="519"/>
      <c r="AE1475" s="519">
        <v>290</v>
      </c>
      <c r="AF1475" s="519"/>
      <c r="AG1475" s="519"/>
      <c r="AH1475" s="519"/>
      <c r="AI1475" s="519"/>
      <c r="AJ1475" s="601"/>
      <c r="AK1475" s="160">
        <f t="shared" si="1042"/>
        <v>20</v>
      </c>
      <c r="AL1475" s="79">
        <v>20</v>
      </c>
      <c r="AM1475" s="158" t="s">
        <v>3</v>
      </c>
      <c r="AN1475" s="718"/>
      <c r="AO1475" s="643"/>
      <c r="AP1475" s="663"/>
      <c r="AQ1475" s="683"/>
      <c r="AT1475" s="1"/>
    </row>
    <row r="1476" spans="1:46" s="44" customFormat="1" ht="18.600000000000001" thickBot="1">
      <c r="A1476" s="1">
        <v>3</v>
      </c>
      <c r="B1476" s="337" t="str">
        <f t="shared" si="1078"/>
        <v>南多摩</v>
      </c>
      <c r="C1476" s="437" t="str">
        <f t="shared" si="1079"/>
        <v>稲城市</v>
      </c>
      <c r="D1476" s="305"/>
      <c r="E1476" s="632"/>
      <c r="F1476" s="337" t="s">
        <v>477</v>
      </c>
      <c r="G1476" s="689"/>
      <c r="H1476" s="109" t="s">
        <v>628</v>
      </c>
      <c r="I1476" s="82"/>
      <c r="J1476" s="82"/>
      <c r="K1476" s="82"/>
      <c r="L1476" s="82" t="s">
        <v>629</v>
      </c>
      <c r="M1476" s="82" t="s">
        <v>629</v>
      </c>
      <c r="N1476" s="82" t="s">
        <v>826</v>
      </c>
      <c r="O1476" s="82"/>
      <c r="P1476" s="82" t="s">
        <v>636</v>
      </c>
      <c r="Q1476" s="82" t="s">
        <v>630</v>
      </c>
      <c r="R1476" s="82"/>
      <c r="S1476" s="82" t="s">
        <v>652</v>
      </c>
      <c r="T1476" s="82"/>
      <c r="U1476" s="82"/>
      <c r="V1476" s="102" t="s">
        <v>629</v>
      </c>
      <c r="W1476" s="208"/>
      <c r="X1476" s="75"/>
      <c r="Y1476" s="75"/>
      <c r="Z1476" s="76"/>
      <c r="AA1476" s="76"/>
      <c r="AB1476" s="209"/>
      <c r="AC1476" s="325">
        <f t="shared" si="1041"/>
        <v>290</v>
      </c>
      <c r="AD1476" s="520"/>
      <c r="AE1476" s="520">
        <v>290</v>
      </c>
      <c r="AF1476" s="520" t="s">
        <v>3</v>
      </c>
      <c r="AG1476" s="520" t="s">
        <v>3</v>
      </c>
      <c r="AH1476" s="520" t="s">
        <v>3</v>
      </c>
      <c r="AI1476" s="520" t="s">
        <v>3</v>
      </c>
      <c r="AJ1476" s="520" t="s">
        <v>3</v>
      </c>
      <c r="AK1476" s="161">
        <f t="shared" si="1042"/>
        <v>0</v>
      </c>
      <c r="AL1476" s="81"/>
      <c r="AM1476" s="187"/>
      <c r="AN1476" s="719"/>
      <c r="AO1476" s="643"/>
      <c r="AP1476" s="663"/>
      <c r="AQ1476" s="683"/>
      <c r="AT1476" s="1"/>
    </row>
    <row r="1477" spans="1:46" s="44" customFormat="1">
      <c r="A1477" s="1">
        <v>1</v>
      </c>
      <c r="B1477" s="309" t="s">
        <v>422</v>
      </c>
      <c r="C1477" s="310" t="s">
        <v>476</v>
      </c>
      <c r="D1477" s="567"/>
      <c r="E1477" s="567" t="s">
        <v>1033</v>
      </c>
      <c r="F1477" s="445" t="s">
        <v>1101</v>
      </c>
      <c r="G1477" s="691">
        <v>11301751</v>
      </c>
      <c r="H1477" s="221"/>
      <c r="I1477" s="73"/>
      <c r="J1477" s="73"/>
      <c r="K1477" s="73"/>
      <c r="L1477" s="73"/>
      <c r="M1477" s="73"/>
      <c r="N1477" s="73"/>
      <c r="O1477" s="73"/>
      <c r="P1477" s="73"/>
      <c r="Q1477" s="73"/>
      <c r="R1477" s="73"/>
      <c r="S1477" s="73"/>
      <c r="T1477" s="73"/>
      <c r="U1477" s="73"/>
      <c r="V1477" s="222"/>
      <c r="W1477" s="193"/>
      <c r="X1477" s="74"/>
      <c r="Y1477" s="74"/>
      <c r="Z1477" s="74"/>
      <c r="AA1477" s="74"/>
      <c r="AB1477" s="194"/>
      <c r="AC1477" s="323">
        <f t="shared" si="1041"/>
        <v>240</v>
      </c>
      <c r="AD1477" s="606"/>
      <c r="AE1477" s="606"/>
      <c r="AF1477" s="606"/>
      <c r="AG1477" s="606">
        <v>240</v>
      </c>
      <c r="AH1477" s="606"/>
      <c r="AI1477" s="607"/>
      <c r="AJ1477" s="607"/>
      <c r="AK1477" s="166">
        <f t="shared" si="1042"/>
        <v>0</v>
      </c>
      <c r="AL1477" s="80"/>
      <c r="AM1477" s="186"/>
      <c r="AN1477" s="725"/>
      <c r="AO1477" s="15"/>
      <c r="AP1477" s="25"/>
      <c r="AQ1477" s="683"/>
      <c r="AT1477" s="1"/>
    </row>
    <row r="1478" spans="1:46" s="44" customFormat="1">
      <c r="A1478" s="1">
        <v>2</v>
      </c>
      <c r="B1478" s="337" t="str">
        <f t="shared" ref="B1478:B1479" si="1080">B1477</f>
        <v>南多摩</v>
      </c>
      <c r="C1478" s="437" t="str">
        <f t="shared" ref="C1478:C1479" si="1081">C1477</f>
        <v>稲城市</v>
      </c>
      <c r="D1478" s="297"/>
      <c r="E1478" s="573"/>
      <c r="F1478" s="361" t="s">
        <v>478</v>
      </c>
      <c r="G1478" s="690"/>
      <c r="H1478" s="109"/>
      <c r="I1478" s="82"/>
      <c r="J1478" s="82"/>
      <c r="K1478" s="82"/>
      <c r="L1478" s="82"/>
      <c r="M1478" s="82"/>
      <c r="N1478" s="82"/>
      <c r="O1478" s="82"/>
      <c r="P1478" s="82"/>
      <c r="Q1478" s="82"/>
      <c r="R1478" s="82"/>
      <c r="S1478" s="82"/>
      <c r="T1478" s="82"/>
      <c r="U1478" s="82"/>
      <c r="V1478" s="102"/>
      <c r="W1478" s="146">
        <f>SUM(X1478:AB1478)</f>
        <v>240</v>
      </c>
      <c r="X1478" s="145"/>
      <c r="Y1478" s="145">
        <v>240</v>
      </c>
      <c r="Z1478" s="69"/>
      <c r="AA1478" s="69"/>
      <c r="AB1478" s="207"/>
      <c r="AC1478" s="324">
        <f t="shared" si="1041"/>
        <v>240</v>
      </c>
      <c r="AD1478" s="519"/>
      <c r="AE1478" s="519"/>
      <c r="AF1478" s="519"/>
      <c r="AG1478" s="519">
        <v>240</v>
      </c>
      <c r="AH1478" s="519"/>
      <c r="AI1478" s="519"/>
      <c r="AJ1478" s="601"/>
      <c r="AK1478" s="160">
        <f t="shared" si="1042"/>
        <v>0</v>
      </c>
      <c r="AL1478" s="79" t="s">
        <v>3</v>
      </c>
      <c r="AM1478" s="158" t="s">
        <v>3</v>
      </c>
      <c r="AN1478" s="718"/>
      <c r="AO1478" s="643"/>
      <c r="AP1478" s="663"/>
      <c r="AQ1478" s="683">
        <v>1</v>
      </c>
      <c r="AT1478" s="1"/>
    </row>
    <row r="1479" spans="1:46" s="44" customFormat="1" ht="18.600000000000001" thickBot="1">
      <c r="A1479" s="1">
        <v>3</v>
      </c>
      <c r="B1479" s="337" t="str">
        <f t="shared" si="1080"/>
        <v>南多摩</v>
      </c>
      <c r="C1479" s="437" t="str">
        <f t="shared" si="1081"/>
        <v>稲城市</v>
      </c>
      <c r="D1479" s="305"/>
      <c r="E1479" s="632"/>
      <c r="F1479" s="337" t="s">
        <v>478</v>
      </c>
      <c r="G1479" s="689"/>
      <c r="H1479" s="121"/>
      <c r="I1479" s="71"/>
      <c r="J1479" s="71"/>
      <c r="K1479" s="71"/>
      <c r="L1479" s="71"/>
      <c r="M1479" s="71"/>
      <c r="N1479" s="71"/>
      <c r="O1479" s="71"/>
      <c r="P1479" s="71"/>
      <c r="Q1479" s="71"/>
      <c r="R1479" s="71"/>
      <c r="S1479" s="71"/>
      <c r="T1479" s="71"/>
      <c r="U1479" s="71"/>
      <c r="V1479" s="123"/>
      <c r="W1479" s="208"/>
      <c r="X1479" s="75"/>
      <c r="Y1479" s="75"/>
      <c r="Z1479" s="76"/>
      <c r="AA1479" s="76"/>
      <c r="AB1479" s="209"/>
      <c r="AC1479" s="325">
        <f t="shared" si="1041"/>
        <v>240</v>
      </c>
      <c r="AD1479" s="520"/>
      <c r="AE1479" s="520" t="s">
        <v>3</v>
      </c>
      <c r="AF1479" s="520" t="s">
        <v>3</v>
      </c>
      <c r="AG1479" s="520">
        <v>240</v>
      </c>
      <c r="AH1479" s="520" t="s">
        <v>3</v>
      </c>
      <c r="AI1479" s="520" t="s">
        <v>3</v>
      </c>
      <c r="AJ1479" s="520" t="s">
        <v>3</v>
      </c>
      <c r="AK1479" s="161">
        <f t="shared" si="1042"/>
        <v>0</v>
      </c>
      <c r="AL1479" s="81"/>
      <c r="AM1479" s="187"/>
      <c r="AN1479" s="719"/>
      <c r="AO1479" s="643"/>
      <c r="AP1479" s="663"/>
      <c r="AQ1479" s="683"/>
      <c r="AT1479" s="1"/>
    </row>
    <row r="1480" spans="1:46" s="44" customFormat="1">
      <c r="A1480" s="1">
        <v>1</v>
      </c>
      <c r="B1480" s="331" t="s">
        <v>422</v>
      </c>
      <c r="C1480" s="333"/>
      <c r="D1480" s="333"/>
      <c r="E1480" s="333"/>
      <c r="F1480" s="371"/>
      <c r="G1480" s="700"/>
      <c r="H1480" s="266"/>
      <c r="I1480" s="268"/>
      <c r="J1480" s="235"/>
      <c r="K1480" s="235"/>
      <c r="L1480" s="235"/>
      <c r="M1480" s="271"/>
      <c r="N1480" s="235"/>
      <c r="O1480" s="235"/>
      <c r="P1480" s="235"/>
      <c r="Q1480" s="235"/>
      <c r="R1480" s="268"/>
      <c r="S1480" s="268"/>
      <c r="T1480" s="235"/>
      <c r="U1480" s="270"/>
      <c r="V1480" s="285"/>
      <c r="W1480" s="354"/>
      <c r="X1480" s="355"/>
      <c r="Y1480" s="355"/>
      <c r="Z1480" s="360"/>
      <c r="AA1480" s="358"/>
      <c r="AB1480" s="359"/>
      <c r="AC1480" s="312">
        <f t="shared" si="1041"/>
        <v>8680</v>
      </c>
      <c r="AD1480" s="277">
        <f t="shared" ref="AD1480:AI1480" si="1082">SUMIF($A$1303:$A$1479,1,AD$1303:AD$1479)</f>
        <v>1537</v>
      </c>
      <c r="AE1480" s="277">
        <f t="shared" si="1082"/>
        <v>3039</v>
      </c>
      <c r="AF1480" s="277">
        <f t="shared" si="1082"/>
        <v>1011</v>
      </c>
      <c r="AG1480" s="277">
        <f t="shared" si="1082"/>
        <v>3081</v>
      </c>
      <c r="AH1480" s="277">
        <f t="shared" si="1082"/>
        <v>12</v>
      </c>
      <c r="AI1480" s="277">
        <f t="shared" si="1082"/>
        <v>0</v>
      </c>
      <c r="AJ1480" s="278"/>
      <c r="AK1480" s="281">
        <f t="shared" si="1042"/>
        <v>0</v>
      </c>
      <c r="AL1480" s="277"/>
      <c r="AM1480" s="405"/>
      <c r="AN1480" s="714"/>
      <c r="AO1480" s="643"/>
      <c r="AP1480" s="527"/>
      <c r="AQ1480" s="683"/>
      <c r="AT1480" s="1"/>
    </row>
    <row r="1481" spans="1:46" s="44" customFormat="1">
      <c r="A1481" s="1">
        <v>2</v>
      </c>
      <c r="B1481" s="346"/>
      <c r="C1481" s="439"/>
      <c r="D1481" s="300"/>
      <c r="E1481" s="300"/>
      <c r="F1481" s="370"/>
      <c r="G1481" s="701"/>
      <c r="H1481" s="267">
        <f t="shared" ref="H1481:V1481" si="1083">COUNTA(H1303:H1479)/2</f>
        <v>10</v>
      </c>
      <c r="I1481" s="269">
        <f t="shared" si="1083"/>
        <v>0</v>
      </c>
      <c r="J1481" s="270">
        <f t="shared" si="1083"/>
        <v>6</v>
      </c>
      <c r="K1481" s="270">
        <f t="shared" si="1083"/>
        <v>2</v>
      </c>
      <c r="L1481" s="270">
        <f t="shared" si="1083"/>
        <v>19.5</v>
      </c>
      <c r="M1481" s="269">
        <f t="shared" si="1083"/>
        <v>25</v>
      </c>
      <c r="N1481" s="270">
        <f t="shared" si="1083"/>
        <v>23</v>
      </c>
      <c r="O1481" s="270">
        <f t="shared" si="1083"/>
        <v>1</v>
      </c>
      <c r="P1481" s="270">
        <f t="shared" si="1083"/>
        <v>7</v>
      </c>
      <c r="Q1481" s="270">
        <f t="shared" si="1083"/>
        <v>5</v>
      </c>
      <c r="R1481" s="269">
        <f t="shared" si="1083"/>
        <v>4</v>
      </c>
      <c r="S1481" s="269">
        <f t="shared" si="1083"/>
        <v>16</v>
      </c>
      <c r="T1481" s="270">
        <f t="shared" si="1083"/>
        <v>5</v>
      </c>
      <c r="U1481" s="270">
        <f t="shared" si="1083"/>
        <v>15</v>
      </c>
      <c r="V1481" s="272">
        <f t="shared" si="1083"/>
        <v>5</v>
      </c>
      <c r="W1481" s="353">
        <f>SUM(X1481:Y1482)</f>
        <v>9228</v>
      </c>
      <c r="X1481" s="343">
        <f>SUM(X1303:X1479)</f>
        <v>6038</v>
      </c>
      <c r="Y1481" s="343">
        <f t="shared" ref="Y1481:AA1481" si="1084">SUM(Y1303:Y1479)</f>
        <v>3190</v>
      </c>
      <c r="Z1481" s="343">
        <f t="shared" si="1084"/>
        <v>2574</v>
      </c>
      <c r="AA1481" s="343">
        <f t="shared" si="1084"/>
        <v>0</v>
      </c>
      <c r="AB1481" s="343">
        <f>SUM(AB1303:AB1479)</f>
        <v>8</v>
      </c>
      <c r="AC1481" s="312">
        <f t="shared" si="1041"/>
        <v>9100</v>
      </c>
      <c r="AD1481" s="279">
        <f t="shared" ref="AD1481:AI1481" si="1085">SUMIF($A$1303:$A$1479,2,AD$1303:AD$1479)</f>
        <v>1541</v>
      </c>
      <c r="AE1481" s="279">
        <f t="shared" si="1085"/>
        <v>2988</v>
      </c>
      <c r="AF1481" s="279">
        <f t="shared" si="1085"/>
        <v>1206</v>
      </c>
      <c r="AG1481" s="279">
        <f t="shared" si="1085"/>
        <v>3330</v>
      </c>
      <c r="AH1481" s="279">
        <f t="shared" si="1085"/>
        <v>35</v>
      </c>
      <c r="AI1481" s="279">
        <f t="shared" si="1085"/>
        <v>0</v>
      </c>
      <c r="AJ1481" s="280"/>
      <c r="AK1481" s="281">
        <f t="shared" si="1042"/>
        <v>635</v>
      </c>
      <c r="AL1481" s="279">
        <f>SUMIF($A$1303:$A$1479,2,AL$1303:AL$1479)</f>
        <v>471</v>
      </c>
      <c r="AM1481" s="403">
        <f>SUMIF($A$1303:$A$1479,2,AM$1303:AM$1479)</f>
        <v>164</v>
      </c>
      <c r="AN1481" s="715"/>
      <c r="AO1481" s="650"/>
      <c r="AP1481" s="663"/>
      <c r="AQ1481" s="683"/>
      <c r="AT1481" s="1"/>
    </row>
    <row r="1482" spans="1:46" s="44" customFormat="1" ht="18.600000000000001" thickBot="1">
      <c r="A1482" s="1">
        <v>3</v>
      </c>
      <c r="B1482" s="347" t="s">
        <v>851</v>
      </c>
      <c r="C1482" s="439"/>
      <c r="D1482" s="633"/>
      <c r="E1482" s="633"/>
      <c r="F1482" s="336"/>
      <c r="G1482" s="702"/>
      <c r="H1482" s="236"/>
      <c r="I1482" s="237"/>
      <c r="J1482" s="237"/>
      <c r="K1482" s="237"/>
      <c r="L1482" s="237"/>
      <c r="M1482" s="238"/>
      <c r="N1482" s="237"/>
      <c r="O1482" s="237"/>
      <c r="P1482" s="237"/>
      <c r="Q1482" s="237"/>
      <c r="R1482" s="237"/>
      <c r="S1482" s="237"/>
      <c r="T1482" s="237"/>
      <c r="U1482" s="237"/>
      <c r="V1482" s="239"/>
      <c r="W1482" s="349"/>
      <c r="X1482" s="350"/>
      <c r="Y1482" s="350"/>
      <c r="Z1482" s="356"/>
      <c r="AA1482" s="356"/>
      <c r="AB1482" s="357"/>
      <c r="AC1482" s="313">
        <f t="shared" si="1041"/>
        <v>9358</v>
      </c>
      <c r="AD1482" s="282">
        <f t="shared" ref="AD1482:AJ1482" si="1086">SUMIF($A$1303:$A$1479,3,AD$1303:AD$1479)</f>
        <v>1555</v>
      </c>
      <c r="AE1482" s="282">
        <f t="shared" si="1086"/>
        <v>2892</v>
      </c>
      <c r="AF1482" s="282">
        <f t="shared" si="1086"/>
        <v>1421</v>
      </c>
      <c r="AG1482" s="282">
        <f t="shared" si="1086"/>
        <v>3471</v>
      </c>
      <c r="AH1482" s="282">
        <f t="shared" si="1086"/>
        <v>19</v>
      </c>
      <c r="AI1482" s="282">
        <f t="shared" si="1086"/>
        <v>0</v>
      </c>
      <c r="AJ1482" s="282">
        <f t="shared" si="1086"/>
        <v>0</v>
      </c>
      <c r="AK1482" s="283">
        <f t="shared" si="1042"/>
        <v>0</v>
      </c>
      <c r="AL1482" s="284"/>
      <c r="AM1482" s="404"/>
      <c r="AN1482" s="716"/>
      <c r="AO1482" s="644"/>
      <c r="AP1482" s="663"/>
      <c r="AQ1482" s="683"/>
      <c r="AT1482" s="1"/>
    </row>
    <row r="1483" spans="1:46" s="44" customFormat="1">
      <c r="A1483" s="1">
        <v>1</v>
      </c>
      <c r="B1483" s="309" t="s">
        <v>480</v>
      </c>
      <c r="C1483" s="310" t="s">
        <v>481</v>
      </c>
      <c r="D1483" s="567"/>
      <c r="E1483" s="567" t="s">
        <v>1033</v>
      </c>
      <c r="F1483" s="445" t="s">
        <v>479</v>
      </c>
      <c r="G1483" s="691">
        <v>11301754</v>
      </c>
      <c r="H1483" s="221"/>
      <c r="I1483" s="73"/>
      <c r="J1483" s="73"/>
      <c r="K1483" s="73"/>
      <c r="L1483" s="73"/>
      <c r="M1483" s="73"/>
      <c r="N1483" s="73"/>
      <c r="O1483" s="73"/>
      <c r="P1483" s="73"/>
      <c r="Q1483" s="73"/>
      <c r="R1483" s="73"/>
      <c r="S1483" s="73"/>
      <c r="T1483" s="73"/>
      <c r="U1483" s="73"/>
      <c r="V1483" s="222"/>
      <c r="W1483" s="193"/>
      <c r="X1483" s="74"/>
      <c r="Y1483" s="74"/>
      <c r="Z1483" s="74"/>
      <c r="AA1483" s="74"/>
      <c r="AB1483" s="194"/>
      <c r="AC1483" s="323">
        <f>SUM(AD1483:AJ1483)</f>
        <v>115</v>
      </c>
      <c r="AD1483" s="64"/>
      <c r="AE1483" s="64">
        <v>79</v>
      </c>
      <c r="AF1483" s="64"/>
      <c r="AG1483" s="64">
        <v>36</v>
      </c>
      <c r="AH1483" s="64"/>
      <c r="AI1483" s="80"/>
      <c r="AJ1483" s="80"/>
      <c r="AK1483" s="166">
        <v>0</v>
      </c>
      <c r="AL1483" s="80"/>
      <c r="AM1483" s="186"/>
      <c r="AN1483" s="725"/>
      <c r="AO1483" s="15"/>
      <c r="AP1483" s="25"/>
      <c r="AQ1483" s="683"/>
      <c r="AT1483" s="1"/>
    </row>
    <row r="1484" spans="1:46" s="44" customFormat="1">
      <c r="A1484" s="1">
        <v>2</v>
      </c>
      <c r="B1484" s="337" t="str">
        <f>B1483</f>
        <v>北多摩西部</v>
      </c>
      <c r="C1484" s="437" t="str">
        <f t="shared" ref="C1484:C1485" si="1087">C1483</f>
        <v>立川市</v>
      </c>
      <c r="D1484" s="297"/>
      <c r="E1484" s="573"/>
      <c r="F1484" s="361" t="s">
        <v>479</v>
      </c>
      <c r="G1484" s="690"/>
      <c r="H1484" s="109"/>
      <c r="I1484" s="82"/>
      <c r="J1484" s="82"/>
      <c r="K1484" s="82"/>
      <c r="L1484" s="82" t="s">
        <v>629</v>
      </c>
      <c r="M1484" s="82" t="s">
        <v>629</v>
      </c>
      <c r="N1484" s="82"/>
      <c r="O1484" s="82"/>
      <c r="P1484" s="82"/>
      <c r="Q1484" s="82"/>
      <c r="R1484" s="82"/>
      <c r="S1484" s="82" t="s">
        <v>629</v>
      </c>
      <c r="T1484" s="82"/>
      <c r="U1484" s="82" t="s">
        <v>629</v>
      </c>
      <c r="V1484" s="102"/>
      <c r="W1484" s="146">
        <f>SUM(X1484:AB1484)</f>
        <v>115</v>
      </c>
      <c r="X1484" s="145">
        <v>79</v>
      </c>
      <c r="Y1484" s="145">
        <v>36</v>
      </c>
      <c r="Z1484" s="69"/>
      <c r="AA1484" s="69"/>
      <c r="AB1484" s="207"/>
      <c r="AC1484" s="324">
        <f>SUM(AD1484:AJ1484)</f>
        <v>115</v>
      </c>
      <c r="AD1484" s="519"/>
      <c r="AE1484" s="519">
        <v>79</v>
      </c>
      <c r="AF1484" s="519"/>
      <c r="AG1484" s="519">
        <v>36</v>
      </c>
      <c r="AH1484" s="519"/>
      <c r="AI1484" s="519"/>
      <c r="AJ1484" s="601"/>
      <c r="AK1484" s="160">
        <v>10</v>
      </c>
      <c r="AL1484" s="79">
        <v>4</v>
      </c>
      <c r="AM1484" s="158">
        <v>6</v>
      </c>
      <c r="AN1484" s="718"/>
      <c r="AO1484" s="643"/>
      <c r="AP1484" s="663"/>
      <c r="AQ1484" s="683"/>
      <c r="AT1484" s="1"/>
    </row>
    <row r="1485" spans="1:46" s="44" customFormat="1" ht="18.600000000000001" thickBot="1">
      <c r="A1485" s="1">
        <v>3</v>
      </c>
      <c r="B1485" s="337" t="str">
        <f>B1484</f>
        <v>北多摩西部</v>
      </c>
      <c r="C1485" s="437" t="str">
        <f t="shared" si="1087"/>
        <v>立川市</v>
      </c>
      <c r="D1485" s="305"/>
      <c r="E1485" s="632"/>
      <c r="F1485" s="337" t="s">
        <v>479</v>
      </c>
      <c r="G1485" s="689"/>
      <c r="H1485" s="121"/>
      <c r="I1485" s="71"/>
      <c r="J1485" s="71"/>
      <c r="K1485" s="71"/>
      <c r="L1485" s="82" t="s">
        <v>629</v>
      </c>
      <c r="M1485" s="82" t="s">
        <v>629</v>
      </c>
      <c r="N1485" s="82"/>
      <c r="O1485" s="82"/>
      <c r="P1485" s="82"/>
      <c r="Q1485" s="82"/>
      <c r="R1485" s="82"/>
      <c r="S1485" s="82" t="s">
        <v>629</v>
      </c>
      <c r="T1485" s="82"/>
      <c r="U1485" s="82" t="s">
        <v>629</v>
      </c>
      <c r="V1485" s="123"/>
      <c r="W1485" s="208"/>
      <c r="X1485" s="75"/>
      <c r="Y1485" s="75"/>
      <c r="Z1485" s="76"/>
      <c r="AA1485" s="76"/>
      <c r="AB1485" s="209"/>
      <c r="AC1485" s="325">
        <f>SUM(AD1485:AJ1485)</f>
        <v>115</v>
      </c>
      <c r="AD1485" s="520"/>
      <c r="AE1485" s="520">
        <v>79</v>
      </c>
      <c r="AF1485" s="520" t="s">
        <v>3</v>
      </c>
      <c r="AG1485" s="520">
        <v>36</v>
      </c>
      <c r="AH1485" s="520" t="s">
        <v>3</v>
      </c>
      <c r="AI1485" s="520" t="s">
        <v>3</v>
      </c>
      <c r="AJ1485" s="520" t="s">
        <v>3</v>
      </c>
      <c r="AK1485" s="161">
        <v>0</v>
      </c>
      <c r="AL1485" s="81"/>
      <c r="AM1485" s="187"/>
      <c r="AN1485" s="719"/>
      <c r="AO1485" s="643"/>
      <c r="AP1485" s="663"/>
      <c r="AQ1485" s="683"/>
      <c r="AT1485" s="1"/>
    </row>
    <row r="1486" spans="1:46" s="44" customFormat="1">
      <c r="A1486" s="1">
        <v>1</v>
      </c>
      <c r="B1486" s="309" t="s">
        <v>480</v>
      </c>
      <c r="C1486" s="310" t="s">
        <v>481</v>
      </c>
      <c r="D1486" s="567" t="s">
        <v>687</v>
      </c>
      <c r="E1486" s="567" t="s">
        <v>785</v>
      </c>
      <c r="F1486" s="445" t="s">
        <v>482</v>
      </c>
      <c r="G1486" s="691">
        <v>11301755</v>
      </c>
      <c r="H1486" s="221"/>
      <c r="I1486" s="73"/>
      <c r="J1486" s="73"/>
      <c r="K1486" s="73"/>
      <c r="L1486" s="73"/>
      <c r="M1486" s="73"/>
      <c r="N1486" s="73"/>
      <c r="O1486" s="73"/>
      <c r="P1486" s="73"/>
      <c r="Q1486" s="73"/>
      <c r="R1486" s="73"/>
      <c r="S1486" s="73"/>
      <c r="T1486" s="73"/>
      <c r="U1486" s="73"/>
      <c r="V1486" s="222"/>
      <c r="W1486" s="193"/>
      <c r="X1486" s="74"/>
      <c r="Y1486" s="74"/>
      <c r="Z1486" s="74"/>
      <c r="AA1486" s="74"/>
      <c r="AB1486" s="194"/>
      <c r="AC1486" s="323">
        <f t="shared" ref="AC1486:AC1548" si="1088">SUM(AD1486:AJ1486)</f>
        <v>406</v>
      </c>
      <c r="AD1486" s="64">
        <v>406</v>
      </c>
      <c r="AE1486" s="64"/>
      <c r="AF1486" s="64"/>
      <c r="AG1486" s="64"/>
      <c r="AH1486" s="64"/>
      <c r="AI1486" s="80"/>
      <c r="AJ1486" s="80"/>
      <c r="AK1486" s="166">
        <f t="shared" ref="AK1486:AK1549" si="1089">SUM(AL1486:AM1486)</f>
        <v>0</v>
      </c>
      <c r="AL1486" s="80"/>
      <c r="AM1486" s="186"/>
      <c r="AN1486" s="725"/>
      <c r="AO1486" s="15"/>
      <c r="AP1486" s="25"/>
      <c r="AQ1486" s="683"/>
      <c r="AT1486" s="1"/>
    </row>
    <row r="1487" spans="1:46" s="44" customFormat="1">
      <c r="A1487" s="1">
        <v>2</v>
      </c>
      <c r="B1487" s="337" t="str">
        <f t="shared" ref="B1487:B1488" si="1090">B1486</f>
        <v>北多摩西部</v>
      </c>
      <c r="C1487" s="437" t="str">
        <f t="shared" ref="C1487:C1488" si="1091">C1486</f>
        <v>立川市</v>
      </c>
      <c r="D1487" s="297"/>
      <c r="E1487" s="573"/>
      <c r="F1487" s="361" t="s">
        <v>482</v>
      </c>
      <c r="G1487" s="690"/>
      <c r="H1487" s="109" t="s">
        <v>628</v>
      </c>
      <c r="I1487" s="82"/>
      <c r="J1487" s="82" t="s">
        <v>629</v>
      </c>
      <c r="K1487" s="82"/>
      <c r="L1487" s="82" t="s">
        <v>629</v>
      </c>
      <c r="M1487" s="82" t="s">
        <v>629</v>
      </c>
      <c r="N1487" s="82" t="s">
        <v>634</v>
      </c>
      <c r="O1487" s="82"/>
      <c r="P1487" s="82" t="s">
        <v>636</v>
      </c>
      <c r="Q1487" s="82" t="s">
        <v>990</v>
      </c>
      <c r="R1487" s="82" t="s">
        <v>1032</v>
      </c>
      <c r="S1487" s="82" t="s">
        <v>652</v>
      </c>
      <c r="T1487" s="82" t="s">
        <v>629</v>
      </c>
      <c r="U1487" s="82"/>
      <c r="V1487" s="102"/>
      <c r="W1487" s="146">
        <f>SUM(X1487:AB1487)</f>
        <v>450</v>
      </c>
      <c r="X1487" s="145">
        <v>406</v>
      </c>
      <c r="Y1487" s="145"/>
      <c r="Z1487" s="69">
        <v>38</v>
      </c>
      <c r="AA1487" s="69"/>
      <c r="AB1487" s="207">
        <v>6</v>
      </c>
      <c r="AC1487" s="324">
        <f t="shared" si="1088"/>
        <v>406</v>
      </c>
      <c r="AD1487" s="519">
        <v>406</v>
      </c>
      <c r="AE1487" s="519"/>
      <c r="AF1487" s="519"/>
      <c r="AG1487" s="519"/>
      <c r="AH1487" s="519"/>
      <c r="AI1487" s="519"/>
      <c r="AJ1487" s="601"/>
      <c r="AK1487" s="160">
        <f t="shared" si="1089"/>
        <v>40</v>
      </c>
      <c r="AL1487" s="79">
        <v>40</v>
      </c>
      <c r="AM1487" s="158" t="s">
        <v>3</v>
      </c>
      <c r="AN1487" s="718"/>
      <c r="AO1487" s="643"/>
      <c r="AP1487" s="663"/>
      <c r="AQ1487" s="683"/>
      <c r="AT1487" s="1"/>
    </row>
    <row r="1488" spans="1:46" s="44" customFormat="1" ht="18.600000000000001" thickBot="1">
      <c r="A1488" s="1">
        <v>3</v>
      </c>
      <c r="B1488" s="337" t="str">
        <f t="shared" si="1090"/>
        <v>北多摩西部</v>
      </c>
      <c r="C1488" s="437" t="str">
        <f t="shared" si="1091"/>
        <v>立川市</v>
      </c>
      <c r="D1488" s="305"/>
      <c r="E1488" s="632"/>
      <c r="F1488" s="337" t="s">
        <v>482</v>
      </c>
      <c r="G1488" s="689"/>
      <c r="H1488" s="109" t="s">
        <v>628</v>
      </c>
      <c r="I1488" s="82"/>
      <c r="J1488" s="82" t="s">
        <v>629</v>
      </c>
      <c r="K1488" s="82"/>
      <c r="L1488" s="82" t="s">
        <v>629</v>
      </c>
      <c r="M1488" s="82" t="s">
        <v>629</v>
      </c>
      <c r="N1488" s="82" t="s">
        <v>634</v>
      </c>
      <c r="O1488" s="82"/>
      <c r="P1488" s="82" t="s">
        <v>636</v>
      </c>
      <c r="Q1488" s="82" t="s">
        <v>990</v>
      </c>
      <c r="R1488" s="82" t="s">
        <v>1008</v>
      </c>
      <c r="S1488" s="82" t="s">
        <v>652</v>
      </c>
      <c r="T1488" s="82" t="s">
        <v>629</v>
      </c>
      <c r="U1488" s="71"/>
      <c r="V1488" s="123"/>
      <c r="W1488" s="208"/>
      <c r="X1488" s="75"/>
      <c r="Y1488" s="75"/>
      <c r="Z1488" s="76"/>
      <c r="AA1488" s="76"/>
      <c r="AB1488" s="209"/>
      <c r="AC1488" s="325">
        <f t="shared" si="1088"/>
        <v>406</v>
      </c>
      <c r="AD1488" s="520">
        <v>406</v>
      </c>
      <c r="AE1488" s="520" t="s">
        <v>3</v>
      </c>
      <c r="AF1488" s="520" t="s">
        <v>3</v>
      </c>
      <c r="AG1488" s="520" t="s">
        <v>3</v>
      </c>
      <c r="AH1488" s="520" t="s">
        <v>3</v>
      </c>
      <c r="AI1488" s="520" t="s">
        <v>3</v>
      </c>
      <c r="AJ1488" s="520" t="s">
        <v>3</v>
      </c>
      <c r="AK1488" s="161">
        <f t="shared" si="1089"/>
        <v>0</v>
      </c>
      <c r="AL1488" s="81"/>
      <c r="AM1488" s="187"/>
      <c r="AN1488" s="719"/>
      <c r="AO1488" s="643"/>
      <c r="AP1488" s="663"/>
      <c r="AQ1488" s="683"/>
      <c r="AT1488" s="1"/>
    </row>
    <row r="1489" spans="1:46" s="44" customFormat="1">
      <c r="A1489" s="1">
        <v>1</v>
      </c>
      <c r="B1489" s="309" t="s">
        <v>480</v>
      </c>
      <c r="C1489" s="310" t="s">
        <v>481</v>
      </c>
      <c r="D1489" s="567"/>
      <c r="E1489" s="567" t="s">
        <v>914</v>
      </c>
      <c r="F1489" s="445" t="s">
        <v>483</v>
      </c>
      <c r="G1489" s="691">
        <v>11301756</v>
      </c>
      <c r="H1489" s="223"/>
      <c r="I1489" s="89"/>
      <c r="J1489" s="89"/>
      <c r="K1489" s="89"/>
      <c r="L1489" s="89"/>
      <c r="M1489" s="89"/>
      <c r="N1489" s="89"/>
      <c r="O1489" s="89"/>
      <c r="P1489" s="89"/>
      <c r="Q1489" s="89"/>
      <c r="R1489" s="89"/>
      <c r="S1489" s="89"/>
      <c r="T1489" s="89"/>
      <c r="U1489" s="89"/>
      <c r="V1489" s="224"/>
      <c r="W1489" s="107"/>
      <c r="X1489" s="86"/>
      <c r="Y1489" s="86"/>
      <c r="Z1489" s="87"/>
      <c r="AA1489" s="87"/>
      <c r="AB1489" s="101"/>
      <c r="AC1489" s="326">
        <f t="shared" si="1088"/>
        <v>287</v>
      </c>
      <c r="AD1489" s="88">
        <v>116</v>
      </c>
      <c r="AE1489" s="88">
        <v>171</v>
      </c>
      <c r="AF1489" s="88"/>
      <c r="AG1489" s="88"/>
      <c r="AH1489" s="88"/>
      <c r="AI1489" s="96"/>
      <c r="AJ1489" s="96"/>
      <c r="AK1489" s="168">
        <f t="shared" si="1089"/>
        <v>0</v>
      </c>
      <c r="AL1489" s="96"/>
      <c r="AM1489" s="190"/>
      <c r="AN1489" s="713"/>
      <c r="AO1489" s="643"/>
      <c r="AP1489" s="526"/>
      <c r="AQ1489" s="683"/>
      <c r="AT1489" s="1"/>
    </row>
    <row r="1490" spans="1:46" s="44" customFormat="1">
      <c r="A1490" s="1">
        <v>2</v>
      </c>
      <c r="B1490" s="337" t="str">
        <f t="shared" ref="B1490:B1491" si="1092">B1489</f>
        <v>北多摩西部</v>
      </c>
      <c r="C1490" s="437" t="str">
        <f t="shared" ref="C1490:C1491" si="1093">C1489</f>
        <v>立川市</v>
      </c>
      <c r="D1490" s="297"/>
      <c r="E1490" s="573"/>
      <c r="F1490" s="361" t="s">
        <v>483</v>
      </c>
      <c r="G1490" s="690"/>
      <c r="H1490" s="225" t="s">
        <v>628</v>
      </c>
      <c r="I1490" s="93"/>
      <c r="J1490" s="93"/>
      <c r="K1490" s="93"/>
      <c r="L1490" s="93" t="s">
        <v>629</v>
      </c>
      <c r="M1490" s="93" t="s">
        <v>629</v>
      </c>
      <c r="N1490" s="93" t="s">
        <v>916</v>
      </c>
      <c r="O1490" s="93"/>
      <c r="P1490" s="93"/>
      <c r="Q1490" s="93"/>
      <c r="R1490" s="93"/>
      <c r="S1490" s="93" t="s">
        <v>652</v>
      </c>
      <c r="T1490" s="93"/>
      <c r="U1490" s="93"/>
      <c r="V1490" s="226" t="s">
        <v>629</v>
      </c>
      <c r="W1490" s="660">
        <f>SUM(X1490:AB1490)</f>
        <v>287</v>
      </c>
      <c r="X1490" s="78">
        <v>287</v>
      </c>
      <c r="Y1490" s="78"/>
      <c r="Z1490" s="78"/>
      <c r="AA1490" s="78"/>
      <c r="AB1490" s="197"/>
      <c r="AC1490" s="327">
        <f t="shared" si="1088"/>
        <v>287</v>
      </c>
      <c r="AD1490" s="613">
        <v>116</v>
      </c>
      <c r="AE1490" s="613">
        <v>171</v>
      </c>
      <c r="AF1490" s="613"/>
      <c r="AG1490" s="613"/>
      <c r="AH1490" s="613"/>
      <c r="AI1490" s="613"/>
      <c r="AJ1490" s="614"/>
      <c r="AK1490" s="169">
        <f t="shared" si="1089"/>
        <v>27</v>
      </c>
      <c r="AL1490" s="62">
        <v>27</v>
      </c>
      <c r="AM1490" s="63" t="s">
        <v>3</v>
      </c>
      <c r="AN1490" s="729"/>
      <c r="AO1490" s="15"/>
      <c r="AP1490" s="663" t="s">
        <v>1078</v>
      </c>
      <c r="AQ1490" s="683"/>
      <c r="AT1490" s="1"/>
    </row>
    <row r="1491" spans="1:46" s="44" customFormat="1" ht="18.600000000000001" thickBot="1">
      <c r="A1491" s="1">
        <v>3</v>
      </c>
      <c r="B1491" s="337" t="str">
        <f t="shared" si="1092"/>
        <v>北多摩西部</v>
      </c>
      <c r="C1491" s="437" t="str">
        <f t="shared" si="1093"/>
        <v>立川市</v>
      </c>
      <c r="D1491" s="305"/>
      <c r="E1491" s="632"/>
      <c r="F1491" s="337" t="s">
        <v>483</v>
      </c>
      <c r="G1491" s="689"/>
      <c r="H1491" s="233" t="s">
        <v>628</v>
      </c>
      <c r="I1491" s="17"/>
      <c r="J1491" s="666" t="s">
        <v>1077</v>
      </c>
      <c r="K1491" s="17"/>
      <c r="L1491" s="17" t="s">
        <v>629</v>
      </c>
      <c r="M1491" s="17" t="s">
        <v>629</v>
      </c>
      <c r="N1491" s="17" t="s">
        <v>916</v>
      </c>
      <c r="O1491" s="17"/>
      <c r="P1491" s="17"/>
      <c r="Q1491" s="17"/>
      <c r="R1491" s="17"/>
      <c r="S1491" s="17" t="s">
        <v>652</v>
      </c>
      <c r="T1491" s="17"/>
      <c r="U1491" s="17"/>
      <c r="V1491" s="21" t="s">
        <v>629</v>
      </c>
      <c r="W1491" s="208"/>
      <c r="X1491" s="75"/>
      <c r="Y1491" s="75"/>
      <c r="Z1491" s="76"/>
      <c r="AA1491" s="76"/>
      <c r="AB1491" s="209"/>
      <c r="AC1491" s="325">
        <f t="shared" si="1088"/>
        <v>287</v>
      </c>
      <c r="AD1491" s="520">
        <v>116</v>
      </c>
      <c r="AE1491" s="520">
        <v>171</v>
      </c>
      <c r="AF1491" s="520" t="s">
        <v>3</v>
      </c>
      <c r="AG1491" s="520" t="s">
        <v>3</v>
      </c>
      <c r="AH1491" s="520" t="s">
        <v>3</v>
      </c>
      <c r="AI1491" s="520" t="s">
        <v>3</v>
      </c>
      <c r="AJ1491" s="520" t="s">
        <v>3</v>
      </c>
      <c r="AK1491" s="161">
        <f t="shared" si="1089"/>
        <v>0</v>
      </c>
      <c r="AL1491" s="81"/>
      <c r="AM1491" s="187"/>
      <c r="AN1491" s="719"/>
      <c r="AO1491" s="643"/>
      <c r="AP1491" s="663"/>
      <c r="AQ1491" s="683"/>
      <c r="AT1491" s="1"/>
    </row>
    <row r="1492" spans="1:46" s="44" customFormat="1">
      <c r="A1492" s="1">
        <v>1</v>
      </c>
      <c r="B1492" s="309" t="s">
        <v>480</v>
      </c>
      <c r="C1492" s="310" t="s">
        <v>481</v>
      </c>
      <c r="D1492" s="567"/>
      <c r="E1492" s="567"/>
      <c r="F1492" s="368" t="s">
        <v>484</v>
      </c>
      <c r="G1492" s="692"/>
      <c r="H1492" s="227"/>
      <c r="I1492" s="90"/>
      <c r="J1492" s="90"/>
      <c r="K1492" s="90"/>
      <c r="L1492" s="90"/>
      <c r="M1492" s="90"/>
      <c r="N1492" s="90"/>
      <c r="O1492" s="90"/>
      <c r="P1492" s="90"/>
      <c r="Q1492" s="90"/>
      <c r="R1492" s="90"/>
      <c r="S1492" s="90"/>
      <c r="T1492" s="90"/>
      <c r="U1492" s="90"/>
      <c r="V1492" s="228"/>
      <c r="W1492" s="210"/>
      <c r="X1492" s="83"/>
      <c r="Y1492" s="83"/>
      <c r="Z1492" s="84"/>
      <c r="AA1492" s="84"/>
      <c r="AB1492" s="211"/>
      <c r="AC1492" s="264">
        <f t="shared" si="1088"/>
        <v>0</v>
      </c>
      <c r="AD1492" s="596"/>
      <c r="AE1492" s="596"/>
      <c r="AF1492" s="596"/>
      <c r="AG1492" s="596"/>
      <c r="AH1492" s="596"/>
      <c r="AI1492" s="604"/>
      <c r="AJ1492" s="604"/>
      <c r="AK1492" s="167">
        <f t="shared" si="1089"/>
        <v>0</v>
      </c>
      <c r="AL1492" s="96"/>
      <c r="AM1492" s="190"/>
      <c r="AN1492" s="718"/>
      <c r="AO1492" s="643"/>
      <c r="AP1492" s="526"/>
      <c r="AQ1492" s="683"/>
      <c r="AT1492" s="1"/>
    </row>
    <row r="1493" spans="1:46" s="44" customFormat="1">
      <c r="A1493" s="1">
        <v>2</v>
      </c>
      <c r="B1493" s="337" t="str">
        <f t="shared" ref="B1493:B1494" si="1094">B1492</f>
        <v>北多摩西部</v>
      </c>
      <c r="C1493" s="437" t="str">
        <f t="shared" ref="C1493:C1494" si="1095">C1492</f>
        <v>立川市</v>
      </c>
      <c r="D1493" s="637"/>
      <c r="E1493" s="400"/>
      <c r="F1493" s="361" t="s">
        <v>484</v>
      </c>
      <c r="G1493" s="690"/>
      <c r="H1493" s="109"/>
      <c r="I1493" s="82"/>
      <c r="J1493" s="82"/>
      <c r="K1493" s="82"/>
      <c r="L1493" s="82"/>
      <c r="M1493" s="82"/>
      <c r="N1493" s="82"/>
      <c r="O1493" s="82"/>
      <c r="P1493" s="82"/>
      <c r="Q1493" s="82"/>
      <c r="R1493" s="82"/>
      <c r="S1493" s="82"/>
      <c r="T1493" s="82"/>
      <c r="U1493" s="82" t="s">
        <v>629</v>
      </c>
      <c r="V1493" s="102"/>
      <c r="W1493" s="146">
        <f>SUM(X1493:AB1493)</f>
        <v>60</v>
      </c>
      <c r="X1493" s="145">
        <v>60</v>
      </c>
      <c r="Y1493" s="145"/>
      <c r="Z1493" s="69"/>
      <c r="AA1493" s="69"/>
      <c r="AB1493" s="207"/>
      <c r="AC1493" s="324">
        <f t="shared" si="1088"/>
        <v>0</v>
      </c>
      <c r="AD1493" s="519"/>
      <c r="AE1493" s="519"/>
      <c r="AF1493" s="519"/>
      <c r="AG1493" s="519"/>
      <c r="AH1493" s="519"/>
      <c r="AI1493" s="519"/>
      <c r="AJ1493" s="601"/>
      <c r="AK1493" s="160">
        <f t="shared" si="1089"/>
        <v>0</v>
      </c>
      <c r="AL1493" s="79" t="s">
        <v>3</v>
      </c>
      <c r="AM1493" s="158" t="s">
        <v>3</v>
      </c>
      <c r="AN1493" s="718"/>
      <c r="AO1493" s="643"/>
      <c r="AP1493" s="663"/>
      <c r="AQ1493" s="683"/>
      <c r="AT1493" s="1"/>
    </row>
    <row r="1494" spans="1:46" s="44" customFormat="1" ht="18.600000000000001" thickBot="1">
      <c r="A1494" s="1">
        <v>3</v>
      </c>
      <c r="B1494" s="337" t="str">
        <f t="shared" si="1094"/>
        <v>北多摩西部</v>
      </c>
      <c r="C1494" s="437" t="str">
        <f t="shared" si="1095"/>
        <v>立川市</v>
      </c>
      <c r="D1494" s="305"/>
      <c r="E1494" s="632"/>
      <c r="F1494" s="337" t="s">
        <v>484</v>
      </c>
      <c r="G1494" s="689"/>
      <c r="H1494" s="36"/>
      <c r="I1494" s="37"/>
      <c r="J1494" s="37"/>
      <c r="K1494" s="37"/>
      <c r="L1494" s="37"/>
      <c r="M1494" s="37"/>
      <c r="N1494" s="37"/>
      <c r="O1494" s="37"/>
      <c r="P1494" s="37"/>
      <c r="Q1494" s="37"/>
      <c r="R1494" s="37"/>
      <c r="S1494" s="37"/>
      <c r="T1494" s="37"/>
      <c r="U1494" s="82" t="s">
        <v>629</v>
      </c>
      <c r="V1494" s="39"/>
      <c r="W1494" s="210"/>
      <c r="X1494" s="83"/>
      <c r="Y1494" s="83"/>
      <c r="Z1494" s="84"/>
      <c r="AA1494" s="84"/>
      <c r="AB1494" s="211"/>
      <c r="AC1494" s="264">
        <f t="shared" si="1088"/>
        <v>0</v>
      </c>
      <c r="AD1494" s="596"/>
      <c r="AE1494" s="596"/>
      <c r="AF1494" s="596"/>
      <c r="AG1494" s="596"/>
      <c r="AH1494" s="596"/>
      <c r="AI1494" s="596"/>
      <c r="AJ1494" s="596"/>
      <c r="AK1494" s="160">
        <f t="shared" si="1089"/>
        <v>0</v>
      </c>
      <c r="AL1494" s="81"/>
      <c r="AM1494" s="187"/>
      <c r="AN1494" s="718"/>
      <c r="AO1494" s="643"/>
      <c r="AP1494" s="663"/>
      <c r="AQ1494" s="683"/>
      <c r="AT1494" s="1"/>
    </row>
    <row r="1495" spans="1:46" s="44" customFormat="1">
      <c r="A1495" s="1">
        <v>1</v>
      </c>
      <c r="B1495" s="309" t="s">
        <v>480</v>
      </c>
      <c r="C1495" s="310" t="s">
        <v>481</v>
      </c>
      <c r="D1495" s="567"/>
      <c r="E1495" s="567" t="s">
        <v>788</v>
      </c>
      <c r="F1495" s="445" t="s">
        <v>485</v>
      </c>
      <c r="G1495" s="695">
        <v>11301758</v>
      </c>
      <c r="H1495" s="446"/>
      <c r="I1495" s="447"/>
      <c r="J1495" s="447"/>
      <c r="K1495" s="447"/>
      <c r="L1495" s="447"/>
      <c r="M1495" s="447"/>
      <c r="N1495" s="447"/>
      <c r="O1495" s="447"/>
      <c r="P1495" s="447"/>
      <c r="Q1495" s="447"/>
      <c r="R1495" s="447"/>
      <c r="S1495" s="447"/>
      <c r="T1495" s="447"/>
      <c r="U1495" s="447"/>
      <c r="V1495" s="448"/>
      <c r="W1495" s="449"/>
      <c r="X1495" s="450"/>
      <c r="Y1495" s="450"/>
      <c r="Z1495" s="450"/>
      <c r="AA1495" s="450"/>
      <c r="AB1495" s="451"/>
      <c r="AC1495" s="452">
        <f t="shared" si="1088"/>
        <v>40</v>
      </c>
      <c r="AD1495" s="453"/>
      <c r="AE1495" s="453">
        <v>40</v>
      </c>
      <c r="AF1495" s="453" t="s">
        <v>3</v>
      </c>
      <c r="AG1495" s="453" t="s">
        <v>3</v>
      </c>
      <c r="AH1495" s="453" t="s">
        <v>3</v>
      </c>
      <c r="AI1495" s="454"/>
      <c r="AJ1495" s="454" t="s">
        <v>3</v>
      </c>
      <c r="AK1495" s="455">
        <f t="shared" si="1089"/>
        <v>0</v>
      </c>
      <c r="AL1495" s="454"/>
      <c r="AM1495" s="456"/>
      <c r="AN1495" s="727"/>
      <c r="AO1495" s="648"/>
      <c r="AP1495" s="530"/>
      <c r="AQ1495" s="683"/>
      <c r="AT1495" s="1"/>
    </row>
    <row r="1496" spans="1:46" s="44" customFormat="1">
      <c r="A1496" s="1">
        <v>2</v>
      </c>
      <c r="B1496" s="337" t="str">
        <f t="shared" ref="B1496:B1497" si="1096">B1495</f>
        <v>北多摩西部</v>
      </c>
      <c r="C1496" s="437" t="str">
        <f t="shared" ref="C1496:C1497" si="1097">C1495</f>
        <v>立川市</v>
      </c>
      <c r="D1496" s="297"/>
      <c r="E1496" s="573"/>
      <c r="F1496" s="361" t="s">
        <v>485</v>
      </c>
      <c r="G1496" s="694"/>
      <c r="H1496" s="457"/>
      <c r="I1496" s="458"/>
      <c r="J1496" s="458"/>
      <c r="K1496" s="458"/>
      <c r="L1496" s="458"/>
      <c r="M1496" s="458"/>
      <c r="N1496" s="458"/>
      <c r="O1496" s="458"/>
      <c r="P1496" s="458"/>
      <c r="Q1496" s="458"/>
      <c r="R1496" s="458"/>
      <c r="S1496" s="458"/>
      <c r="T1496" s="458"/>
      <c r="U1496" s="458"/>
      <c r="V1496" s="459"/>
      <c r="W1496" s="460">
        <f>SUM(X1496:AB1496)</f>
        <v>40</v>
      </c>
      <c r="X1496" s="461">
        <v>40</v>
      </c>
      <c r="Y1496" s="461"/>
      <c r="Z1496" s="462"/>
      <c r="AA1496" s="462"/>
      <c r="AB1496" s="463"/>
      <c r="AC1496" s="464">
        <f t="shared" si="1088"/>
        <v>40</v>
      </c>
      <c r="AD1496" s="609"/>
      <c r="AE1496" s="609">
        <v>40</v>
      </c>
      <c r="AF1496" s="609"/>
      <c r="AG1496" s="609"/>
      <c r="AH1496" s="609"/>
      <c r="AI1496" s="609"/>
      <c r="AJ1496" s="610"/>
      <c r="AK1496" s="466">
        <f>SUM(AL1496:AM1496)</f>
        <v>0</v>
      </c>
      <c r="AL1496" s="465" t="s">
        <v>3</v>
      </c>
      <c r="AM1496" s="467" t="s">
        <v>3</v>
      </c>
      <c r="AN1496" s="722"/>
      <c r="AO1496" s="647"/>
      <c r="AP1496" s="663"/>
      <c r="AQ1496" s="683"/>
      <c r="AT1496" s="1"/>
    </row>
    <row r="1497" spans="1:46" s="44" customFormat="1" ht="18.600000000000001" thickBot="1">
      <c r="A1497" s="1">
        <v>3</v>
      </c>
      <c r="B1497" s="337" t="str">
        <f t="shared" si="1096"/>
        <v>北多摩西部</v>
      </c>
      <c r="C1497" s="437" t="str">
        <f t="shared" si="1097"/>
        <v>立川市</v>
      </c>
      <c r="D1497" s="305"/>
      <c r="E1497" s="632"/>
      <c r="F1497" s="337" t="s">
        <v>485</v>
      </c>
      <c r="G1497" s="693"/>
      <c r="H1497" s="468"/>
      <c r="I1497" s="469"/>
      <c r="J1497" s="469"/>
      <c r="K1497" s="469"/>
      <c r="L1497" s="469"/>
      <c r="M1497" s="469"/>
      <c r="N1497" s="469"/>
      <c r="O1497" s="469"/>
      <c r="P1497" s="469"/>
      <c r="Q1497" s="469"/>
      <c r="R1497" s="469"/>
      <c r="S1497" s="469"/>
      <c r="T1497" s="469"/>
      <c r="U1497" s="469"/>
      <c r="V1497" s="470"/>
      <c r="W1497" s="471"/>
      <c r="X1497" s="472"/>
      <c r="Y1497" s="472"/>
      <c r="Z1497" s="473"/>
      <c r="AA1497" s="473"/>
      <c r="AB1497" s="474"/>
      <c r="AC1497" s="475">
        <f t="shared" si="1088"/>
        <v>40</v>
      </c>
      <c r="AD1497" s="611"/>
      <c r="AE1497" s="611">
        <v>40</v>
      </c>
      <c r="AF1497" s="611" t="s">
        <v>3</v>
      </c>
      <c r="AG1497" s="611" t="s">
        <v>3</v>
      </c>
      <c r="AH1497" s="611" t="s">
        <v>3</v>
      </c>
      <c r="AI1497" s="611" t="s">
        <v>3</v>
      </c>
      <c r="AJ1497" s="611" t="s">
        <v>3</v>
      </c>
      <c r="AK1497" s="476">
        <f t="shared" si="1089"/>
        <v>0</v>
      </c>
      <c r="AL1497" s="477"/>
      <c r="AM1497" s="478"/>
      <c r="AN1497" s="728"/>
      <c r="AO1497" s="647"/>
      <c r="AP1497" s="663"/>
      <c r="AQ1497" s="683"/>
      <c r="AT1497" s="1"/>
    </row>
    <row r="1498" spans="1:46" s="44" customFormat="1">
      <c r="A1498" s="1">
        <v>1</v>
      </c>
      <c r="B1498" s="309" t="s">
        <v>480</v>
      </c>
      <c r="C1498" s="310" t="s">
        <v>481</v>
      </c>
      <c r="D1498" s="567"/>
      <c r="E1498" s="567" t="s">
        <v>951</v>
      </c>
      <c r="F1498" s="445" t="s">
        <v>486</v>
      </c>
      <c r="G1498" s="692">
        <v>1313070356</v>
      </c>
      <c r="H1498" s="227"/>
      <c r="I1498" s="90"/>
      <c r="J1498" s="90"/>
      <c r="K1498" s="90"/>
      <c r="L1498" s="90"/>
      <c r="M1498" s="90"/>
      <c r="N1498" s="90"/>
      <c r="O1498" s="90"/>
      <c r="P1498" s="90"/>
      <c r="Q1498" s="90"/>
      <c r="R1498" s="90"/>
      <c r="S1498" s="90"/>
      <c r="T1498" s="90"/>
      <c r="U1498" s="90"/>
      <c r="V1498" s="228"/>
      <c r="W1498" s="210"/>
      <c r="X1498" s="83"/>
      <c r="Y1498" s="83"/>
      <c r="Z1498" s="84"/>
      <c r="AA1498" s="84"/>
      <c r="AB1498" s="211"/>
      <c r="AC1498" s="264">
        <f t="shared" si="1088"/>
        <v>105</v>
      </c>
      <c r="AD1498" s="70"/>
      <c r="AE1498" s="70"/>
      <c r="AF1498" s="70"/>
      <c r="AG1498" s="70">
        <v>105</v>
      </c>
      <c r="AH1498" s="70"/>
      <c r="AI1498" s="96"/>
      <c r="AJ1498" s="96"/>
      <c r="AK1498" s="167">
        <f t="shared" si="1089"/>
        <v>0</v>
      </c>
      <c r="AL1498" s="96"/>
      <c r="AM1498" s="190"/>
      <c r="AN1498" s="718"/>
      <c r="AO1498" s="643"/>
      <c r="AP1498" s="526"/>
      <c r="AQ1498" s="683"/>
      <c r="AT1498" s="1"/>
    </row>
    <row r="1499" spans="1:46" s="44" customFormat="1">
      <c r="A1499" s="1">
        <v>2</v>
      </c>
      <c r="B1499" s="337" t="str">
        <f t="shared" ref="B1499:B1500" si="1098">B1498</f>
        <v>北多摩西部</v>
      </c>
      <c r="C1499" s="437" t="str">
        <f t="shared" ref="C1499:C1500" si="1099">C1498</f>
        <v>立川市</v>
      </c>
      <c r="D1499" s="297"/>
      <c r="E1499" s="573"/>
      <c r="F1499" s="361" t="s">
        <v>486</v>
      </c>
      <c r="G1499" s="690"/>
      <c r="H1499" s="225"/>
      <c r="I1499" s="93"/>
      <c r="J1499" s="93"/>
      <c r="K1499" s="93"/>
      <c r="L1499" s="93"/>
      <c r="M1499" s="93"/>
      <c r="N1499" s="93"/>
      <c r="O1499" s="93"/>
      <c r="P1499" s="93"/>
      <c r="Q1499" s="93"/>
      <c r="R1499" s="93"/>
      <c r="S1499" s="93"/>
      <c r="T1499" s="93"/>
      <c r="U1499" s="93"/>
      <c r="V1499" s="226"/>
      <c r="W1499" s="660">
        <f>SUM(X1499:AB1499)</f>
        <v>105</v>
      </c>
      <c r="X1499" s="78"/>
      <c r="Y1499" s="78">
        <v>105</v>
      </c>
      <c r="Z1499" s="78"/>
      <c r="AA1499" s="78"/>
      <c r="AB1499" s="197"/>
      <c r="AC1499" s="327">
        <f t="shared" si="1088"/>
        <v>105</v>
      </c>
      <c r="AD1499" s="613"/>
      <c r="AE1499" s="613"/>
      <c r="AF1499" s="613"/>
      <c r="AG1499" s="613">
        <v>105</v>
      </c>
      <c r="AH1499" s="613"/>
      <c r="AI1499" s="613"/>
      <c r="AJ1499" s="614"/>
      <c r="AK1499" s="169">
        <f t="shared" si="1089"/>
        <v>0</v>
      </c>
      <c r="AL1499" s="62" t="s">
        <v>3</v>
      </c>
      <c r="AM1499" s="63" t="s">
        <v>3</v>
      </c>
      <c r="AN1499" s="729"/>
      <c r="AO1499" s="15"/>
      <c r="AP1499" s="663"/>
      <c r="AQ1499" s="683"/>
      <c r="AT1499" s="1"/>
    </row>
    <row r="1500" spans="1:46" s="44" customFormat="1" ht="18.600000000000001" thickBot="1">
      <c r="A1500" s="1">
        <v>3</v>
      </c>
      <c r="B1500" s="337" t="str">
        <f t="shared" si="1098"/>
        <v>北多摩西部</v>
      </c>
      <c r="C1500" s="437" t="str">
        <f t="shared" si="1099"/>
        <v>立川市</v>
      </c>
      <c r="D1500" s="305"/>
      <c r="E1500" s="632"/>
      <c r="F1500" s="337" t="s">
        <v>486</v>
      </c>
      <c r="G1500" s="690"/>
      <c r="H1500" s="28"/>
      <c r="I1500" s="29"/>
      <c r="J1500" s="29"/>
      <c r="K1500" s="29"/>
      <c r="L1500" s="29"/>
      <c r="M1500" s="29"/>
      <c r="N1500" s="29"/>
      <c r="O1500" s="29"/>
      <c r="P1500" s="29"/>
      <c r="Q1500" s="29"/>
      <c r="R1500" s="29"/>
      <c r="S1500" s="29"/>
      <c r="T1500" s="29"/>
      <c r="U1500" s="29"/>
      <c r="V1500" s="30"/>
      <c r="W1500" s="210"/>
      <c r="X1500" s="83"/>
      <c r="Y1500" s="83"/>
      <c r="Z1500" s="84"/>
      <c r="AA1500" s="84"/>
      <c r="AB1500" s="211"/>
      <c r="AC1500" s="264">
        <f t="shared" si="1088"/>
        <v>105</v>
      </c>
      <c r="AD1500" s="596"/>
      <c r="AE1500" s="596" t="s">
        <v>3</v>
      </c>
      <c r="AF1500" s="596" t="s">
        <v>3</v>
      </c>
      <c r="AG1500" s="596">
        <v>105</v>
      </c>
      <c r="AH1500" s="596" t="s">
        <v>3</v>
      </c>
      <c r="AI1500" s="596" t="s">
        <v>3</v>
      </c>
      <c r="AJ1500" s="596" t="s">
        <v>3</v>
      </c>
      <c r="AK1500" s="167">
        <f t="shared" si="1089"/>
        <v>0</v>
      </c>
      <c r="AL1500" s="81"/>
      <c r="AM1500" s="187"/>
      <c r="AN1500" s="718"/>
      <c r="AO1500" s="643"/>
      <c r="AP1500" s="663"/>
      <c r="AQ1500" s="683"/>
      <c r="AT1500" s="1"/>
    </row>
    <row r="1501" spans="1:46" s="44" customFormat="1">
      <c r="A1501" s="1">
        <v>1</v>
      </c>
      <c r="B1501" s="309" t="s">
        <v>480</v>
      </c>
      <c r="C1501" s="310" t="s">
        <v>481</v>
      </c>
      <c r="D1501" s="567"/>
      <c r="E1501" s="567" t="s">
        <v>914</v>
      </c>
      <c r="F1501" s="445" t="s">
        <v>487</v>
      </c>
      <c r="G1501" s="691">
        <v>11301760</v>
      </c>
      <c r="H1501" s="223"/>
      <c r="I1501" s="89"/>
      <c r="J1501" s="89"/>
      <c r="K1501" s="89"/>
      <c r="L1501" s="89"/>
      <c r="M1501" s="89"/>
      <c r="N1501" s="89"/>
      <c r="O1501" s="89"/>
      <c r="P1501" s="89"/>
      <c r="Q1501" s="89"/>
      <c r="R1501" s="89"/>
      <c r="S1501" s="89"/>
      <c r="T1501" s="89"/>
      <c r="U1501" s="89"/>
      <c r="V1501" s="224"/>
      <c r="W1501" s="107"/>
      <c r="X1501" s="86"/>
      <c r="Y1501" s="86"/>
      <c r="Z1501" s="87"/>
      <c r="AA1501" s="87"/>
      <c r="AB1501" s="101"/>
      <c r="AC1501" s="326">
        <f t="shared" si="1088"/>
        <v>75</v>
      </c>
      <c r="AD1501" s="88"/>
      <c r="AE1501" s="88">
        <v>50</v>
      </c>
      <c r="AF1501" s="88"/>
      <c r="AG1501" s="88">
        <v>25</v>
      </c>
      <c r="AH1501" s="88"/>
      <c r="AI1501" s="96"/>
      <c r="AJ1501" s="96"/>
      <c r="AK1501" s="168">
        <f t="shared" si="1089"/>
        <v>0</v>
      </c>
      <c r="AL1501" s="96"/>
      <c r="AM1501" s="190"/>
      <c r="AN1501" s="713"/>
      <c r="AO1501" s="643"/>
      <c r="AP1501" s="526"/>
      <c r="AQ1501" s="683"/>
      <c r="AT1501" s="1"/>
    </row>
    <row r="1502" spans="1:46" s="44" customFormat="1">
      <c r="A1502" s="1">
        <v>2</v>
      </c>
      <c r="B1502" s="337" t="str">
        <f t="shared" ref="B1502:B1503" si="1100">B1501</f>
        <v>北多摩西部</v>
      </c>
      <c r="C1502" s="437" t="str">
        <f t="shared" ref="C1502:C1503" si="1101">C1501</f>
        <v>立川市</v>
      </c>
      <c r="D1502" s="637"/>
      <c r="E1502" s="400"/>
      <c r="F1502" s="361" t="s">
        <v>487</v>
      </c>
      <c r="G1502" s="690"/>
      <c r="H1502" s="109"/>
      <c r="I1502" s="82"/>
      <c r="J1502" s="82"/>
      <c r="K1502" s="82"/>
      <c r="L1502" s="82" t="s">
        <v>629</v>
      </c>
      <c r="M1502" s="82" t="s">
        <v>629</v>
      </c>
      <c r="N1502" s="82"/>
      <c r="O1502" s="82"/>
      <c r="P1502" s="82"/>
      <c r="Q1502" s="82"/>
      <c r="R1502" s="82"/>
      <c r="S1502" s="82" t="s">
        <v>629</v>
      </c>
      <c r="T1502" s="82"/>
      <c r="U1502" s="82" t="s">
        <v>629</v>
      </c>
      <c r="V1502" s="102"/>
      <c r="W1502" s="146">
        <f>SUM(X1502:AB1502)</f>
        <v>75</v>
      </c>
      <c r="X1502" s="145">
        <v>50</v>
      </c>
      <c r="Y1502" s="145"/>
      <c r="Z1502" s="69">
        <v>25</v>
      </c>
      <c r="AA1502" s="69"/>
      <c r="AB1502" s="207"/>
      <c r="AC1502" s="324">
        <f t="shared" si="1088"/>
        <v>75</v>
      </c>
      <c r="AD1502" s="519"/>
      <c r="AE1502" s="519">
        <v>50</v>
      </c>
      <c r="AF1502" s="519"/>
      <c r="AG1502" s="519">
        <v>25</v>
      </c>
      <c r="AH1502" s="519"/>
      <c r="AI1502" s="519"/>
      <c r="AJ1502" s="601"/>
      <c r="AK1502" s="160">
        <f t="shared" si="1089"/>
        <v>0</v>
      </c>
      <c r="AL1502" s="79" t="s">
        <v>3</v>
      </c>
      <c r="AM1502" s="158" t="s">
        <v>3</v>
      </c>
      <c r="AN1502" s="718"/>
      <c r="AO1502" s="643"/>
      <c r="AP1502" s="663"/>
      <c r="AQ1502" s="683"/>
      <c r="AT1502" s="1"/>
    </row>
    <row r="1503" spans="1:46" s="44" customFormat="1" ht="18.600000000000001" thickBot="1">
      <c r="A1503" s="1">
        <v>3</v>
      </c>
      <c r="B1503" s="337" t="str">
        <f t="shared" si="1100"/>
        <v>北多摩西部</v>
      </c>
      <c r="C1503" s="437" t="str">
        <f t="shared" si="1101"/>
        <v>立川市</v>
      </c>
      <c r="D1503" s="305"/>
      <c r="E1503" s="632"/>
      <c r="F1503" s="337" t="s">
        <v>487</v>
      </c>
      <c r="G1503" s="689"/>
      <c r="H1503" s="229"/>
      <c r="I1503" s="27"/>
      <c r="J1503" s="27"/>
      <c r="K1503" s="27"/>
      <c r="L1503" s="82" t="s">
        <v>629</v>
      </c>
      <c r="M1503" s="82" t="s">
        <v>629</v>
      </c>
      <c r="N1503" s="82"/>
      <c r="O1503" s="82"/>
      <c r="P1503" s="82"/>
      <c r="Q1503" s="82"/>
      <c r="R1503" s="82"/>
      <c r="S1503" s="82" t="s">
        <v>629</v>
      </c>
      <c r="T1503" s="82"/>
      <c r="U1503" s="82" t="s">
        <v>629</v>
      </c>
      <c r="V1503" s="230"/>
      <c r="W1503" s="212"/>
      <c r="X1503" s="94"/>
      <c r="Y1503" s="94"/>
      <c r="Z1503" s="94"/>
      <c r="AA1503" s="94"/>
      <c r="AB1503" s="213"/>
      <c r="AC1503" s="328">
        <f t="shared" si="1088"/>
        <v>75</v>
      </c>
      <c r="AD1503" s="615"/>
      <c r="AE1503" s="615">
        <v>50</v>
      </c>
      <c r="AF1503" s="615" t="s">
        <v>3</v>
      </c>
      <c r="AG1503" s="615">
        <v>25</v>
      </c>
      <c r="AH1503" s="615" t="s">
        <v>3</v>
      </c>
      <c r="AI1503" s="615" t="s">
        <v>3</v>
      </c>
      <c r="AJ1503" s="615" t="s">
        <v>3</v>
      </c>
      <c r="AK1503" s="170">
        <f t="shared" si="1089"/>
        <v>0</v>
      </c>
      <c r="AL1503" s="175"/>
      <c r="AM1503" s="191"/>
      <c r="AN1503" s="730"/>
      <c r="AO1503" s="15"/>
      <c r="AP1503" s="663"/>
      <c r="AQ1503" s="683"/>
      <c r="AT1503" s="1"/>
    </row>
    <row r="1504" spans="1:46" s="44" customFormat="1">
      <c r="A1504" s="1">
        <v>1</v>
      </c>
      <c r="B1504" s="309" t="s">
        <v>480</v>
      </c>
      <c r="C1504" s="310" t="s">
        <v>481</v>
      </c>
      <c r="D1504" s="567" t="s">
        <v>687</v>
      </c>
      <c r="E1504" s="567" t="s">
        <v>981</v>
      </c>
      <c r="F1504" s="445" t="s">
        <v>488</v>
      </c>
      <c r="G1504" s="691">
        <v>11301761</v>
      </c>
      <c r="H1504" s="221"/>
      <c r="I1504" s="73"/>
      <c r="J1504" s="73"/>
      <c r="K1504" s="73"/>
      <c r="L1504" s="73"/>
      <c r="M1504" s="73"/>
      <c r="N1504" s="73"/>
      <c r="O1504" s="73"/>
      <c r="P1504" s="73"/>
      <c r="Q1504" s="73"/>
      <c r="R1504" s="73"/>
      <c r="S1504" s="73"/>
      <c r="T1504" s="73"/>
      <c r="U1504" s="73"/>
      <c r="V1504" s="222"/>
      <c r="W1504" s="193"/>
      <c r="X1504" s="74"/>
      <c r="Y1504" s="74"/>
      <c r="Z1504" s="74"/>
      <c r="AA1504" s="74"/>
      <c r="AB1504" s="194"/>
      <c r="AC1504" s="323">
        <f t="shared" si="1088"/>
        <v>455</v>
      </c>
      <c r="AD1504" s="64">
        <v>455</v>
      </c>
      <c r="AE1504" s="64"/>
      <c r="AF1504" s="64"/>
      <c r="AG1504" s="64"/>
      <c r="AH1504" s="64"/>
      <c r="AI1504" s="80"/>
      <c r="AJ1504" s="80"/>
      <c r="AK1504" s="166">
        <f t="shared" si="1089"/>
        <v>0</v>
      </c>
      <c r="AL1504" s="80"/>
      <c r="AM1504" s="186"/>
      <c r="AN1504" s="725"/>
      <c r="AO1504" s="15"/>
      <c r="AP1504" s="25"/>
      <c r="AQ1504" s="683"/>
      <c r="AT1504" s="1"/>
    </row>
    <row r="1505" spans="1:46" s="44" customFormat="1">
      <c r="A1505" s="1">
        <v>2</v>
      </c>
      <c r="B1505" s="337" t="str">
        <f t="shared" ref="B1505:B1506" si="1102">B1504</f>
        <v>北多摩西部</v>
      </c>
      <c r="C1505" s="437" t="str">
        <f t="shared" ref="C1505:C1506" si="1103">C1504</f>
        <v>立川市</v>
      </c>
      <c r="D1505" s="297"/>
      <c r="E1505" s="573"/>
      <c r="F1505" s="361" t="s">
        <v>488</v>
      </c>
      <c r="G1505" s="690"/>
      <c r="H1505" s="109" t="s">
        <v>628</v>
      </c>
      <c r="I1505" s="82"/>
      <c r="J1505" s="82" t="s">
        <v>629</v>
      </c>
      <c r="K1505" s="82" t="s">
        <v>629</v>
      </c>
      <c r="L1505" s="82" t="s">
        <v>629</v>
      </c>
      <c r="M1505" s="82" t="s">
        <v>629</v>
      </c>
      <c r="N1505" s="82" t="s">
        <v>647</v>
      </c>
      <c r="O1505" s="82" t="s">
        <v>629</v>
      </c>
      <c r="P1505" s="82"/>
      <c r="Q1505" s="82"/>
      <c r="R1505" s="82" t="s">
        <v>637</v>
      </c>
      <c r="S1505" s="82" t="s">
        <v>652</v>
      </c>
      <c r="T1505" s="82" t="s">
        <v>629</v>
      </c>
      <c r="U1505" s="82"/>
      <c r="V1505" s="102" t="s">
        <v>629</v>
      </c>
      <c r="W1505" s="146">
        <f>SUM(X1505:AB1505)</f>
        <v>455</v>
      </c>
      <c r="X1505" s="145">
        <v>455</v>
      </c>
      <c r="Y1505" s="145"/>
      <c r="Z1505" s="69"/>
      <c r="AA1505" s="69"/>
      <c r="AB1505" s="207"/>
      <c r="AC1505" s="324">
        <f t="shared" si="1088"/>
        <v>455</v>
      </c>
      <c r="AD1505" s="519">
        <v>455</v>
      </c>
      <c r="AE1505" s="519"/>
      <c r="AF1505" s="519"/>
      <c r="AG1505" s="519"/>
      <c r="AH1505" s="519"/>
      <c r="AI1505" s="519"/>
      <c r="AJ1505" s="601"/>
      <c r="AK1505" s="160">
        <f t="shared" si="1089"/>
        <v>38</v>
      </c>
      <c r="AL1505" s="79">
        <v>38</v>
      </c>
      <c r="AM1505" s="158" t="s">
        <v>3</v>
      </c>
      <c r="AN1505" s="718"/>
      <c r="AO1505" s="643"/>
      <c r="AP1505" s="663"/>
      <c r="AQ1505" s="683"/>
      <c r="AT1505" s="1"/>
    </row>
    <row r="1506" spans="1:46" s="44" customFormat="1" ht="18.600000000000001" thickBot="1">
      <c r="A1506" s="1">
        <v>3</v>
      </c>
      <c r="B1506" s="337" t="str">
        <f t="shared" si="1102"/>
        <v>北多摩西部</v>
      </c>
      <c r="C1506" s="437" t="str">
        <f t="shared" si="1103"/>
        <v>立川市</v>
      </c>
      <c r="D1506" s="305"/>
      <c r="E1506" s="632"/>
      <c r="F1506" s="337" t="s">
        <v>488</v>
      </c>
      <c r="G1506" s="689"/>
      <c r="H1506" s="109" t="s">
        <v>628</v>
      </c>
      <c r="I1506" s="82"/>
      <c r="J1506" s="82" t="s">
        <v>629</v>
      </c>
      <c r="K1506" s="82" t="s">
        <v>629</v>
      </c>
      <c r="L1506" s="82" t="s">
        <v>629</v>
      </c>
      <c r="M1506" s="82" t="s">
        <v>629</v>
      </c>
      <c r="N1506" s="82" t="s">
        <v>647</v>
      </c>
      <c r="O1506" s="82" t="s">
        <v>629</v>
      </c>
      <c r="P1506" s="82"/>
      <c r="Q1506" s="82"/>
      <c r="R1506" s="82" t="s">
        <v>637</v>
      </c>
      <c r="S1506" s="82" t="s">
        <v>652</v>
      </c>
      <c r="T1506" s="82" t="s">
        <v>629</v>
      </c>
      <c r="U1506" s="82"/>
      <c r="V1506" s="102" t="s">
        <v>629</v>
      </c>
      <c r="W1506" s="208"/>
      <c r="X1506" s="75"/>
      <c r="Y1506" s="75"/>
      <c r="Z1506" s="76"/>
      <c r="AA1506" s="76"/>
      <c r="AB1506" s="209"/>
      <c r="AC1506" s="325">
        <f t="shared" si="1088"/>
        <v>455</v>
      </c>
      <c r="AD1506" s="520">
        <v>455</v>
      </c>
      <c r="AE1506" s="520" t="s">
        <v>3</v>
      </c>
      <c r="AF1506" s="520" t="s">
        <v>3</v>
      </c>
      <c r="AG1506" s="520" t="s">
        <v>3</v>
      </c>
      <c r="AH1506" s="520" t="s">
        <v>3</v>
      </c>
      <c r="AI1506" s="520" t="s">
        <v>3</v>
      </c>
      <c r="AJ1506" s="520" t="s">
        <v>3</v>
      </c>
      <c r="AK1506" s="161">
        <f t="shared" si="1089"/>
        <v>0</v>
      </c>
      <c r="AL1506" s="81"/>
      <c r="AM1506" s="187"/>
      <c r="AN1506" s="719"/>
      <c r="AO1506" s="643"/>
      <c r="AP1506" s="663"/>
      <c r="AQ1506" s="683"/>
      <c r="AT1506" s="1"/>
    </row>
    <row r="1507" spans="1:46" s="44" customFormat="1">
      <c r="A1507" s="1">
        <v>1</v>
      </c>
      <c r="B1507" s="309" t="s">
        <v>480</v>
      </c>
      <c r="C1507" s="310" t="s">
        <v>490</v>
      </c>
      <c r="D1507" s="567"/>
      <c r="E1507" s="567" t="s">
        <v>1005</v>
      </c>
      <c r="F1507" s="445" t="s">
        <v>489</v>
      </c>
      <c r="G1507" s="692">
        <v>11301764</v>
      </c>
      <c r="H1507" s="227"/>
      <c r="I1507" s="90"/>
      <c r="J1507" s="90"/>
      <c r="K1507" s="90"/>
      <c r="L1507" s="90"/>
      <c r="M1507" s="90"/>
      <c r="N1507" s="90"/>
      <c r="O1507" s="90"/>
      <c r="P1507" s="90"/>
      <c r="Q1507" s="90"/>
      <c r="R1507" s="90"/>
      <c r="S1507" s="90"/>
      <c r="T1507" s="90"/>
      <c r="U1507" s="90"/>
      <c r="V1507" s="228"/>
      <c r="W1507" s="210"/>
      <c r="X1507" s="83"/>
      <c r="Y1507" s="83"/>
      <c r="Z1507" s="84"/>
      <c r="AA1507" s="84"/>
      <c r="AB1507" s="211"/>
      <c r="AC1507" s="264">
        <f t="shared" si="1088"/>
        <v>199</v>
      </c>
      <c r="AD1507" s="70"/>
      <c r="AE1507" s="70">
        <v>99</v>
      </c>
      <c r="AF1507" s="70">
        <v>100</v>
      </c>
      <c r="AG1507" s="70"/>
      <c r="AH1507" s="70"/>
      <c r="AI1507" s="96"/>
      <c r="AJ1507" s="96"/>
      <c r="AK1507" s="167">
        <f t="shared" si="1089"/>
        <v>0</v>
      </c>
      <c r="AL1507" s="96"/>
      <c r="AM1507" s="190"/>
      <c r="AN1507" s="718"/>
      <c r="AO1507" s="643"/>
      <c r="AP1507" s="526"/>
      <c r="AQ1507" s="683"/>
      <c r="AT1507" s="1"/>
    </row>
    <row r="1508" spans="1:46" s="44" customFormat="1">
      <c r="A1508" s="1">
        <v>2</v>
      </c>
      <c r="B1508" s="337" t="str">
        <f t="shared" ref="B1508:B1509" si="1104">B1507</f>
        <v>北多摩西部</v>
      </c>
      <c r="C1508" s="437" t="str">
        <f t="shared" ref="C1508:C1509" si="1105">C1507</f>
        <v>昭島市</v>
      </c>
      <c r="D1508" s="297"/>
      <c r="E1508" s="573"/>
      <c r="F1508" s="361" t="s">
        <v>489</v>
      </c>
      <c r="G1508" s="690"/>
      <c r="H1508" s="225" t="s">
        <v>628</v>
      </c>
      <c r="I1508" s="93"/>
      <c r="J1508" s="93"/>
      <c r="K1508" s="93"/>
      <c r="L1508" s="93" t="s">
        <v>629</v>
      </c>
      <c r="M1508" s="93" t="s">
        <v>629</v>
      </c>
      <c r="N1508" s="93" t="s">
        <v>630</v>
      </c>
      <c r="O1508" s="93"/>
      <c r="P1508" s="93"/>
      <c r="Q1508" s="93"/>
      <c r="R1508" s="93"/>
      <c r="S1508" s="93" t="s">
        <v>629</v>
      </c>
      <c r="T1508" s="93"/>
      <c r="U1508" s="93"/>
      <c r="V1508" s="226"/>
      <c r="W1508" s="660">
        <f>SUM(X1508:AB1508)</f>
        <v>199</v>
      </c>
      <c r="X1508" s="78">
        <v>199</v>
      </c>
      <c r="Y1508" s="78"/>
      <c r="Z1508" s="78"/>
      <c r="AA1508" s="78"/>
      <c r="AB1508" s="197"/>
      <c r="AC1508" s="327">
        <f t="shared" si="1088"/>
        <v>199</v>
      </c>
      <c r="AD1508" s="613"/>
      <c r="AE1508" s="613">
        <v>99</v>
      </c>
      <c r="AF1508" s="613">
        <v>100</v>
      </c>
      <c r="AG1508" s="613"/>
      <c r="AH1508" s="613"/>
      <c r="AI1508" s="613"/>
      <c r="AJ1508" s="614"/>
      <c r="AK1508" s="169">
        <f t="shared" si="1089"/>
        <v>0</v>
      </c>
      <c r="AL1508" s="62"/>
      <c r="AM1508" s="63"/>
      <c r="AN1508" s="729"/>
      <c r="AO1508" s="15"/>
      <c r="AP1508" s="663"/>
      <c r="AQ1508" s="683"/>
      <c r="AT1508" s="1"/>
    </row>
    <row r="1509" spans="1:46" s="44" customFormat="1" ht="18.600000000000001" thickBot="1">
      <c r="A1509" s="1">
        <v>3</v>
      </c>
      <c r="B1509" s="337" t="str">
        <f t="shared" si="1104"/>
        <v>北多摩西部</v>
      </c>
      <c r="C1509" s="437" t="str">
        <f t="shared" si="1105"/>
        <v>昭島市</v>
      </c>
      <c r="D1509" s="305"/>
      <c r="E1509" s="632"/>
      <c r="F1509" s="337" t="s">
        <v>489</v>
      </c>
      <c r="G1509" s="690"/>
      <c r="H1509" s="225" t="s">
        <v>628</v>
      </c>
      <c r="I1509" s="93"/>
      <c r="J1509" s="93"/>
      <c r="K1509" s="93"/>
      <c r="L1509" s="93" t="s">
        <v>629</v>
      </c>
      <c r="M1509" s="93" t="s">
        <v>629</v>
      </c>
      <c r="N1509" s="93" t="s">
        <v>630</v>
      </c>
      <c r="O1509" s="93"/>
      <c r="P1509" s="93"/>
      <c r="Q1509" s="93"/>
      <c r="R1509" s="93"/>
      <c r="S1509" s="93" t="s">
        <v>629</v>
      </c>
      <c r="T1509" s="37"/>
      <c r="U1509" s="37"/>
      <c r="V1509" s="39"/>
      <c r="W1509" s="210"/>
      <c r="X1509" s="83"/>
      <c r="Y1509" s="83"/>
      <c r="Z1509" s="84"/>
      <c r="AA1509" s="84"/>
      <c r="AB1509" s="211"/>
      <c r="AC1509" s="264">
        <f t="shared" si="1088"/>
        <v>199</v>
      </c>
      <c r="AD1509" s="596"/>
      <c r="AE1509" s="596">
        <v>99</v>
      </c>
      <c r="AF1509" s="596">
        <v>100</v>
      </c>
      <c r="AG1509" s="596" t="s">
        <v>3</v>
      </c>
      <c r="AH1509" s="596" t="s">
        <v>3</v>
      </c>
      <c r="AI1509" s="596" t="s">
        <v>3</v>
      </c>
      <c r="AJ1509" s="596" t="s">
        <v>3</v>
      </c>
      <c r="AK1509" s="167">
        <f t="shared" si="1089"/>
        <v>0</v>
      </c>
      <c r="AL1509" s="81"/>
      <c r="AM1509" s="187"/>
      <c r="AN1509" s="718"/>
      <c r="AO1509" s="643"/>
      <c r="AP1509" s="663"/>
      <c r="AQ1509" s="683"/>
      <c r="AT1509" s="1"/>
    </row>
    <row r="1510" spans="1:46" s="44" customFormat="1">
      <c r="A1510" s="1">
        <v>1</v>
      </c>
      <c r="B1510" s="309" t="s">
        <v>480</v>
      </c>
      <c r="C1510" s="310" t="s">
        <v>490</v>
      </c>
      <c r="D1510" s="567"/>
      <c r="E1510" s="567" t="s">
        <v>914</v>
      </c>
      <c r="F1510" s="445" t="s">
        <v>491</v>
      </c>
      <c r="G1510" s="691">
        <v>11301765</v>
      </c>
      <c r="H1510" s="223"/>
      <c r="I1510" s="89"/>
      <c r="J1510" s="89"/>
      <c r="K1510" s="89"/>
      <c r="L1510" s="89"/>
      <c r="M1510" s="89"/>
      <c r="N1510" s="89"/>
      <c r="O1510" s="89"/>
      <c r="P1510" s="89"/>
      <c r="Q1510" s="89"/>
      <c r="R1510" s="89"/>
      <c r="S1510" s="89"/>
      <c r="T1510" s="89"/>
      <c r="U1510" s="89"/>
      <c r="V1510" s="224"/>
      <c r="W1510" s="107"/>
      <c r="X1510" s="86"/>
      <c r="Y1510" s="86"/>
      <c r="Z1510" s="87"/>
      <c r="AA1510" s="87"/>
      <c r="AB1510" s="101"/>
      <c r="AC1510" s="326">
        <f t="shared" si="1088"/>
        <v>107</v>
      </c>
      <c r="AD1510" s="88"/>
      <c r="AE1510" s="88"/>
      <c r="AF1510" s="88">
        <v>30</v>
      </c>
      <c r="AG1510" s="88">
        <v>77</v>
      </c>
      <c r="AH1510" s="88"/>
      <c r="AI1510" s="96"/>
      <c r="AJ1510" s="96"/>
      <c r="AK1510" s="168">
        <f t="shared" si="1089"/>
        <v>0</v>
      </c>
      <c r="AL1510" s="96"/>
      <c r="AM1510" s="190"/>
      <c r="AN1510" s="759" t="s">
        <v>1097</v>
      </c>
      <c r="AO1510" s="643"/>
      <c r="AP1510" s="526"/>
      <c r="AQ1510" s="683">
        <v>2</v>
      </c>
      <c r="AT1510" s="1"/>
    </row>
    <row r="1511" spans="1:46" s="44" customFormat="1">
      <c r="A1511" s="1">
        <v>2</v>
      </c>
      <c r="B1511" s="337" t="str">
        <f t="shared" ref="B1511:B1512" si="1106">B1510</f>
        <v>北多摩西部</v>
      </c>
      <c r="C1511" s="437" t="str">
        <f t="shared" ref="C1511:C1512" si="1107">C1510</f>
        <v>昭島市</v>
      </c>
      <c r="D1511" s="637"/>
      <c r="E1511" s="400"/>
      <c r="F1511" s="361" t="s">
        <v>491</v>
      </c>
      <c r="G1511" s="690"/>
      <c r="H1511" s="109"/>
      <c r="I1511" s="82"/>
      <c r="J1511" s="82"/>
      <c r="K1511" s="82"/>
      <c r="L1511" s="82"/>
      <c r="M1511" s="82"/>
      <c r="N1511" s="82"/>
      <c r="O1511" s="82"/>
      <c r="P1511" s="82"/>
      <c r="Q1511" s="82"/>
      <c r="R1511" s="82"/>
      <c r="S1511" s="82"/>
      <c r="T1511" s="82"/>
      <c r="U1511" s="82" t="s">
        <v>629</v>
      </c>
      <c r="V1511" s="102"/>
      <c r="W1511" s="146">
        <f>SUM(X1511:AB1511)</f>
        <v>110</v>
      </c>
      <c r="X1511" s="145"/>
      <c r="Y1511" s="145">
        <v>110</v>
      </c>
      <c r="Z1511" s="69"/>
      <c r="AA1511" s="69"/>
      <c r="AB1511" s="207"/>
      <c r="AC1511" s="324">
        <f t="shared" si="1088"/>
        <v>110</v>
      </c>
      <c r="AD1511" s="519"/>
      <c r="AE1511" s="519"/>
      <c r="AF1511" s="519">
        <v>30</v>
      </c>
      <c r="AG1511" s="519">
        <v>80</v>
      </c>
      <c r="AH1511" s="519"/>
      <c r="AI1511" s="519"/>
      <c r="AJ1511" s="601"/>
      <c r="AK1511" s="160">
        <f t="shared" si="1089"/>
        <v>0</v>
      </c>
      <c r="AL1511" s="79" t="s">
        <v>3</v>
      </c>
      <c r="AM1511" s="158" t="s">
        <v>3</v>
      </c>
      <c r="AN1511" s="760"/>
      <c r="AO1511" s="643"/>
      <c r="AP1511" s="663"/>
      <c r="AQ1511" s="683"/>
      <c r="AT1511" s="1"/>
    </row>
    <row r="1512" spans="1:46" s="44" customFormat="1" ht="18.600000000000001" thickBot="1">
      <c r="A1512" s="1">
        <v>3</v>
      </c>
      <c r="B1512" s="337" t="str">
        <f t="shared" si="1106"/>
        <v>北多摩西部</v>
      </c>
      <c r="C1512" s="437" t="str">
        <f t="shared" si="1107"/>
        <v>昭島市</v>
      </c>
      <c r="D1512" s="305"/>
      <c r="E1512" s="632"/>
      <c r="F1512" s="337" t="s">
        <v>491</v>
      </c>
      <c r="G1512" s="689"/>
      <c r="H1512" s="229"/>
      <c r="I1512" s="27"/>
      <c r="J1512" s="27"/>
      <c r="K1512" s="27"/>
      <c r="L1512" s="27"/>
      <c r="M1512" s="27"/>
      <c r="N1512" s="27"/>
      <c r="O1512" s="27"/>
      <c r="P1512" s="27"/>
      <c r="Q1512" s="27"/>
      <c r="R1512" s="27"/>
      <c r="S1512" s="27"/>
      <c r="T1512" s="27"/>
      <c r="U1512" s="82" t="s">
        <v>629</v>
      </c>
      <c r="V1512" s="230"/>
      <c r="W1512" s="212"/>
      <c r="X1512" s="94"/>
      <c r="Y1512" s="94"/>
      <c r="Z1512" s="94"/>
      <c r="AA1512" s="94"/>
      <c r="AB1512" s="213"/>
      <c r="AC1512" s="328">
        <f t="shared" si="1088"/>
        <v>199</v>
      </c>
      <c r="AD1512" s="615"/>
      <c r="AE1512" s="615" t="s">
        <v>3</v>
      </c>
      <c r="AF1512" s="615">
        <v>119</v>
      </c>
      <c r="AG1512" s="615">
        <v>80</v>
      </c>
      <c r="AH1512" s="615" t="s">
        <v>3</v>
      </c>
      <c r="AI1512" s="615" t="s">
        <v>3</v>
      </c>
      <c r="AJ1512" s="615" t="s">
        <v>3</v>
      </c>
      <c r="AK1512" s="170">
        <f t="shared" si="1089"/>
        <v>0</v>
      </c>
      <c r="AL1512" s="175"/>
      <c r="AM1512" s="191"/>
      <c r="AN1512" s="761"/>
      <c r="AO1512" s="15"/>
      <c r="AP1512" s="663"/>
      <c r="AQ1512" s="683"/>
      <c r="AT1512" s="1"/>
    </row>
    <row r="1513" spans="1:46" s="44" customFormat="1">
      <c r="A1513" s="1">
        <v>1</v>
      </c>
      <c r="B1513" s="309" t="s">
        <v>480</v>
      </c>
      <c r="C1513" s="310" t="s">
        <v>490</v>
      </c>
      <c r="D1513" s="567"/>
      <c r="E1513" s="567" t="s">
        <v>788</v>
      </c>
      <c r="F1513" s="733" t="s">
        <v>492</v>
      </c>
      <c r="G1513" s="691">
        <v>11301766</v>
      </c>
      <c r="H1513" s="221"/>
      <c r="I1513" s="73"/>
      <c r="J1513" s="73"/>
      <c r="K1513" s="73"/>
      <c r="L1513" s="73"/>
      <c r="M1513" s="73"/>
      <c r="N1513" s="73"/>
      <c r="O1513" s="73"/>
      <c r="P1513" s="73"/>
      <c r="Q1513" s="73"/>
      <c r="R1513" s="73"/>
      <c r="S1513" s="73"/>
      <c r="T1513" s="73"/>
      <c r="U1513" s="73"/>
      <c r="V1513" s="222"/>
      <c r="W1513" s="193"/>
      <c r="X1513" s="74"/>
      <c r="Y1513" s="74"/>
      <c r="Z1513" s="74"/>
      <c r="AA1513" s="74"/>
      <c r="AB1513" s="194"/>
      <c r="AC1513" s="323">
        <f t="shared" si="1088"/>
        <v>486</v>
      </c>
      <c r="AD1513" s="64">
        <v>8</v>
      </c>
      <c r="AE1513" s="64">
        <v>383</v>
      </c>
      <c r="AF1513" s="64"/>
      <c r="AG1513" s="64">
        <v>95</v>
      </c>
      <c r="AH1513" s="64"/>
      <c r="AI1513" s="80"/>
      <c r="AJ1513" s="80"/>
      <c r="AK1513" s="166">
        <f t="shared" si="1089"/>
        <v>0</v>
      </c>
      <c r="AL1513" s="80"/>
      <c r="AM1513" s="186"/>
      <c r="AN1513" s="765" t="s">
        <v>1228</v>
      </c>
      <c r="AO1513" s="645"/>
      <c r="AP1513" s="529"/>
      <c r="AQ1513" s="683"/>
      <c r="AR1513" s="574">
        <v>2</v>
      </c>
      <c r="AT1513" s="1"/>
    </row>
    <row r="1514" spans="1:46" s="44" customFormat="1" ht="29.25" customHeight="1">
      <c r="A1514" s="1">
        <v>2</v>
      </c>
      <c r="B1514" s="337" t="str">
        <f t="shared" ref="B1514:B1515" si="1108">B1513</f>
        <v>北多摩西部</v>
      </c>
      <c r="C1514" s="437" t="str">
        <f t="shared" ref="C1514:C1515" si="1109">C1513</f>
        <v>昭島市</v>
      </c>
      <c r="D1514" s="297"/>
      <c r="E1514" s="573"/>
      <c r="F1514" s="361" t="s">
        <v>1181</v>
      </c>
      <c r="G1514" s="690"/>
      <c r="H1514" s="109" t="s">
        <v>628</v>
      </c>
      <c r="I1514" s="82"/>
      <c r="J1514" s="82"/>
      <c r="K1514" s="82"/>
      <c r="L1514" s="82" t="s">
        <v>629</v>
      </c>
      <c r="M1514" s="82" t="s">
        <v>629</v>
      </c>
      <c r="N1514" s="82" t="s">
        <v>630</v>
      </c>
      <c r="O1514" s="82"/>
      <c r="P1514" s="82"/>
      <c r="Q1514" s="82"/>
      <c r="R1514" s="82" t="s">
        <v>631</v>
      </c>
      <c r="S1514" s="82" t="s">
        <v>652</v>
      </c>
      <c r="T1514" s="82" t="s">
        <v>629</v>
      </c>
      <c r="U1514" s="82"/>
      <c r="V1514" s="102"/>
      <c r="W1514" s="146">
        <f>SUM(X1514:AB1514)</f>
        <v>524</v>
      </c>
      <c r="X1514" s="145">
        <v>475</v>
      </c>
      <c r="Y1514" s="145">
        <v>49</v>
      </c>
      <c r="Z1514" s="69"/>
      <c r="AA1514" s="69"/>
      <c r="AB1514" s="207"/>
      <c r="AC1514" s="324">
        <f t="shared" si="1088"/>
        <v>524</v>
      </c>
      <c r="AD1514" s="519">
        <v>222</v>
      </c>
      <c r="AE1514" s="519">
        <v>253</v>
      </c>
      <c r="AF1514" s="519"/>
      <c r="AG1514" s="519">
        <v>49</v>
      </c>
      <c r="AH1514" s="519"/>
      <c r="AI1514" s="519"/>
      <c r="AJ1514" s="601"/>
      <c r="AK1514" s="160">
        <f t="shared" si="1089"/>
        <v>8</v>
      </c>
      <c r="AL1514" s="79">
        <v>8</v>
      </c>
      <c r="AM1514" s="158" t="s">
        <v>3</v>
      </c>
      <c r="AN1514" s="766"/>
      <c r="AO1514" s="645"/>
      <c r="AP1514" s="663"/>
      <c r="AQ1514" s="683"/>
      <c r="AT1514" s="1"/>
    </row>
    <row r="1515" spans="1:46" s="44" customFormat="1" ht="52.2" customHeight="1" thickBot="1">
      <c r="A1515" s="1">
        <v>3</v>
      </c>
      <c r="B1515" s="337" t="str">
        <f t="shared" si="1108"/>
        <v>北多摩西部</v>
      </c>
      <c r="C1515" s="437" t="str">
        <f t="shared" si="1109"/>
        <v>昭島市</v>
      </c>
      <c r="D1515" s="305"/>
      <c r="E1515" s="632"/>
      <c r="F1515" s="337" t="s">
        <v>492</v>
      </c>
      <c r="G1515" s="689"/>
      <c r="H1515" s="31" t="s">
        <v>628</v>
      </c>
      <c r="I1515" s="32"/>
      <c r="J1515" s="32"/>
      <c r="K1515" s="32"/>
      <c r="L1515" s="32" t="s">
        <v>629</v>
      </c>
      <c r="M1515" s="32" t="s">
        <v>629</v>
      </c>
      <c r="N1515" s="32" t="s">
        <v>630</v>
      </c>
      <c r="O1515" s="32"/>
      <c r="P1515" s="32"/>
      <c r="Q1515" s="32"/>
      <c r="R1515" s="32" t="s">
        <v>631</v>
      </c>
      <c r="S1515" s="32" t="s">
        <v>652</v>
      </c>
      <c r="T1515" s="32" t="s">
        <v>629</v>
      </c>
      <c r="U1515" s="32"/>
      <c r="V1515" s="123"/>
      <c r="W1515" s="208"/>
      <c r="X1515" s="75"/>
      <c r="Y1515" s="75"/>
      <c r="Z1515" s="76"/>
      <c r="AA1515" s="76"/>
      <c r="AB1515" s="209"/>
      <c r="AC1515" s="325">
        <f t="shared" si="1088"/>
        <v>568</v>
      </c>
      <c r="AD1515" s="520">
        <v>260</v>
      </c>
      <c r="AE1515" s="520">
        <v>308</v>
      </c>
      <c r="AF1515" s="520"/>
      <c r="AG1515" s="520"/>
      <c r="AH1515" s="520" t="s">
        <v>3</v>
      </c>
      <c r="AI1515" s="520" t="s">
        <v>3</v>
      </c>
      <c r="AJ1515" s="520" t="s">
        <v>3</v>
      </c>
      <c r="AK1515" s="161">
        <f t="shared" si="1089"/>
        <v>0</v>
      </c>
      <c r="AL1515" s="81"/>
      <c r="AM1515" s="187"/>
      <c r="AN1515" s="767"/>
      <c r="AO1515" s="645"/>
      <c r="AP1515" s="663"/>
      <c r="AQ1515" s="683"/>
      <c r="AT1515" s="1"/>
    </row>
    <row r="1516" spans="1:46" s="44" customFormat="1">
      <c r="A1516" s="1">
        <v>1</v>
      </c>
      <c r="B1516" s="309" t="s">
        <v>480</v>
      </c>
      <c r="C1516" s="310" t="s">
        <v>490</v>
      </c>
      <c r="D1516" s="567"/>
      <c r="E1516" s="567" t="s">
        <v>788</v>
      </c>
      <c r="F1516" s="445" t="s">
        <v>493</v>
      </c>
      <c r="G1516" s="692">
        <v>11301767</v>
      </c>
      <c r="H1516" s="227"/>
      <c r="I1516" s="90"/>
      <c r="J1516" s="90"/>
      <c r="K1516" s="90"/>
      <c r="L1516" s="90"/>
      <c r="M1516" s="90"/>
      <c r="N1516" s="90"/>
      <c r="O1516" s="90"/>
      <c r="P1516" s="90"/>
      <c r="Q1516" s="90"/>
      <c r="R1516" s="90"/>
      <c r="S1516" s="90"/>
      <c r="T1516" s="90"/>
      <c r="U1516" s="90"/>
      <c r="V1516" s="228"/>
      <c r="W1516" s="210"/>
      <c r="X1516" s="83"/>
      <c r="Y1516" s="83"/>
      <c r="Z1516" s="84"/>
      <c r="AA1516" s="84"/>
      <c r="AB1516" s="211"/>
      <c r="AC1516" s="264">
        <f t="shared" si="1088"/>
        <v>33</v>
      </c>
      <c r="AD1516" s="70"/>
      <c r="AE1516" s="70">
        <v>33</v>
      </c>
      <c r="AF1516" s="70"/>
      <c r="AG1516" s="70"/>
      <c r="AH1516" s="70"/>
      <c r="AI1516" s="96"/>
      <c r="AJ1516" s="96"/>
      <c r="AK1516" s="167">
        <f t="shared" si="1089"/>
        <v>0</v>
      </c>
      <c r="AL1516" s="96"/>
      <c r="AM1516" s="190"/>
      <c r="AN1516" s="718"/>
      <c r="AO1516" s="643"/>
      <c r="AP1516" s="526"/>
      <c r="AQ1516" s="683"/>
      <c r="AT1516" s="1"/>
    </row>
    <row r="1517" spans="1:46" s="44" customFormat="1">
      <c r="A1517" s="1">
        <v>2</v>
      </c>
      <c r="B1517" s="337" t="str">
        <f t="shared" ref="B1517:B1518" si="1110">B1516</f>
        <v>北多摩西部</v>
      </c>
      <c r="C1517" s="437" t="str">
        <f t="shared" ref="C1517:C1518" si="1111">C1516</f>
        <v>昭島市</v>
      </c>
      <c r="D1517" s="297"/>
      <c r="E1517" s="573"/>
      <c r="F1517" s="361" t="s">
        <v>493</v>
      </c>
      <c r="G1517" s="690"/>
      <c r="H1517" s="225"/>
      <c r="I1517" s="93"/>
      <c r="J1517" s="93"/>
      <c r="K1517" s="93"/>
      <c r="L1517" s="93" t="s">
        <v>629</v>
      </c>
      <c r="M1517" s="93" t="s">
        <v>629</v>
      </c>
      <c r="N1517" s="93"/>
      <c r="O1517" s="93"/>
      <c r="P1517" s="93" t="s">
        <v>636</v>
      </c>
      <c r="Q1517" s="93"/>
      <c r="R1517" s="93"/>
      <c r="S1517" s="93"/>
      <c r="T1517" s="93"/>
      <c r="U1517" s="93"/>
      <c r="V1517" s="226"/>
      <c r="W1517" s="660">
        <f>SUM(X1517:AB1517)</f>
        <v>33</v>
      </c>
      <c r="X1517" s="78">
        <v>33</v>
      </c>
      <c r="Y1517" s="78"/>
      <c r="Z1517" s="78"/>
      <c r="AA1517" s="78"/>
      <c r="AB1517" s="197"/>
      <c r="AC1517" s="327">
        <f t="shared" si="1088"/>
        <v>33</v>
      </c>
      <c r="AD1517" s="613"/>
      <c r="AE1517" s="613">
        <v>33</v>
      </c>
      <c r="AF1517" s="613"/>
      <c r="AG1517" s="613"/>
      <c r="AH1517" s="613"/>
      <c r="AI1517" s="613"/>
      <c r="AJ1517" s="614"/>
      <c r="AK1517" s="739">
        <f t="shared" si="1089"/>
        <v>4</v>
      </c>
      <c r="AL1517" s="740">
        <v>2</v>
      </c>
      <c r="AM1517" s="741">
        <v>2</v>
      </c>
      <c r="AN1517" s="729"/>
      <c r="AO1517" s="15"/>
      <c r="AP1517" s="663"/>
      <c r="AQ1517" s="683">
        <v>2</v>
      </c>
      <c r="AT1517" s="1"/>
    </row>
    <row r="1518" spans="1:46" s="44" customFormat="1" ht="18.600000000000001" thickBot="1">
      <c r="A1518" s="1">
        <v>3</v>
      </c>
      <c r="B1518" s="337" t="str">
        <f t="shared" si="1110"/>
        <v>北多摩西部</v>
      </c>
      <c r="C1518" s="437" t="str">
        <f t="shared" si="1111"/>
        <v>昭島市</v>
      </c>
      <c r="D1518" s="305"/>
      <c r="E1518" s="632"/>
      <c r="F1518" s="337" t="s">
        <v>493</v>
      </c>
      <c r="G1518" s="690"/>
      <c r="H1518" s="36"/>
      <c r="I1518" s="37"/>
      <c r="J1518" s="37"/>
      <c r="K1518" s="37"/>
      <c r="L1518" s="93" t="s">
        <v>629</v>
      </c>
      <c r="M1518" s="93" t="s">
        <v>629</v>
      </c>
      <c r="N1518" s="93"/>
      <c r="O1518" s="93"/>
      <c r="P1518" s="93" t="s">
        <v>636</v>
      </c>
      <c r="Q1518" s="37"/>
      <c r="R1518" s="37"/>
      <c r="S1518" s="37"/>
      <c r="T1518" s="37"/>
      <c r="U1518" s="37"/>
      <c r="V1518" s="39"/>
      <c r="W1518" s="210"/>
      <c r="X1518" s="83"/>
      <c r="Y1518" s="83"/>
      <c r="Z1518" s="84"/>
      <c r="AA1518" s="84"/>
      <c r="AB1518" s="211"/>
      <c r="AC1518" s="264">
        <f t="shared" si="1088"/>
        <v>33</v>
      </c>
      <c r="AD1518" s="596"/>
      <c r="AE1518" s="596">
        <v>33</v>
      </c>
      <c r="AF1518" s="596" t="s">
        <v>3</v>
      </c>
      <c r="AG1518" s="596" t="s">
        <v>3</v>
      </c>
      <c r="AH1518" s="596" t="s">
        <v>3</v>
      </c>
      <c r="AI1518" s="596" t="s">
        <v>3</v>
      </c>
      <c r="AJ1518" s="596" t="s">
        <v>3</v>
      </c>
      <c r="AK1518" s="167">
        <f t="shared" si="1089"/>
        <v>0</v>
      </c>
      <c r="AL1518" s="81"/>
      <c r="AM1518" s="187"/>
      <c r="AN1518" s="718"/>
      <c r="AO1518" s="643"/>
      <c r="AP1518" s="663"/>
      <c r="AQ1518" s="683"/>
      <c r="AT1518" s="1"/>
    </row>
    <row r="1519" spans="1:46" s="44" customFormat="1">
      <c r="A1519" s="1">
        <v>1</v>
      </c>
      <c r="B1519" s="309" t="s">
        <v>480</v>
      </c>
      <c r="C1519" s="310" t="s">
        <v>490</v>
      </c>
      <c r="D1519" s="567"/>
      <c r="E1519" s="567" t="s">
        <v>788</v>
      </c>
      <c r="F1519" s="445" t="s">
        <v>494</v>
      </c>
      <c r="G1519" s="691">
        <v>11301768</v>
      </c>
      <c r="H1519" s="223"/>
      <c r="I1519" s="89"/>
      <c r="J1519" s="89"/>
      <c r="K1519" s="89"/>
      <c r="L1519" s="89"/>
      <c r="M1519" s="89"/>
      <c r="N1519" s="89"/>
      <c r="O1519" s="89"/>
      <c r="P1519" s="89"/>
      <c r="Q1519" s="89"/>
      <c r="R1519" s="89"/>
      <c r="S1519" s="89"/>
      <c r="T1519" s="89"/>
      <c r="U1519" s="89"/>
      <c r="V1519" s="224"/>
      <c r="W1519" s="107"/>
      <c r="X1519" s="86"/>
      <c r="Y1519" s="86"/>
      <c r="Z1519" s="87"/>
      <c r="AA1519" s="87"/>
      <c r="AB1519" s="101"/>
      <c r="AC1519" s="326">
        <f t="shared" si="1088"/>
        <v>60</v>
      </c>
      <c r="AD1519" s="88"/>
      <c r="AE1519" s="88">
        <v>60</v>
      </c>
      <c r="AF1519" s="88"/>
      <c r="AG1519" s="88"/>
      <c r="AH1519" s="88"/>
      <c r="AI1519" s="96"/>
      <c r="AJ1519" s="96"/>
      <c r="AK1519" s="168">
        <f t="shared" si="1089"/>
        <v>0</v>
      </c>
      <c r="AL1519" s="96"/>
      <c r="AM1519" s="190"/>
      <c r="AN1519" s="713"/>
      <c r="AO1519" s="643"/>
      <c r="AP1519" s="526"/>
      <c r="AQ1519" s="683"/>
      <c r="AT1519" s="1"/>
    </row>
    <row r="1520" spans="1:46" s="44" customFormat="1">
      <c r="A1520" s="1">
        <v>2</v>
      </c>
      <c r="B1520" s="337" t="str">
        <f t="shared" ref="B1520:B1521" si="1112">B1519</f>
        <v>北多摩西部</v>
      </c>
      <c r="C1520" s="437" t="str">
        <f t="shared" ref="C1520:C1521" si="1113">C1519</f>
        <v>昭島市</v>
      </c>
      <c r="D1520" s="637"/>
      <c r="E1520" s="400"/>
      <c r="F1520" s="361" t="s">
        <v>494</v>
      </c>
      <c r="G1520" s="690"/>
      <c r="H1520" s="109"/>
      <c r="I1520" s="82"/>
      <c r="J1520" s="82"/>
      <c r="K1520" s="82"/>
      <c r="L1520" s="82" t="s">
        <v>629</v>
      </c>
      <c r="M1520" s="82" t="s">
        <v>629</v>
      </c>
      <c r="N1520" s="82"/>
      <c r="O1520" s="82"/>
      <c r="P1520" s="82"/>
      <c r="Q1520" s="82"/>
      <c r="R1520" s="82"/>
      <c r="S1520" s="82"/>
      <c r="T1520" s="82"/>
      <c r="U1520" s="82"/>
      <c r="V1520" s="102"/>
      <c r="W1520" s="658">
        <f>SUM(X1520:AB1520)</f>
        <v>60</v>
      </c>
      <c r="X1520" s="145">
        <v>60</v>
      </c>
      <c r="Y1520" s="145"/>
      <c r="Z1520" s="69"/>
      <c r="AA1520" s="69"/>
      <c r="AB1520" s="207"/>
      <c r="AC1520" s="324">
        <f t="shared" si="1088"/>
        <v>60</v>
      </c>
      <c r="AD1520" s="519"/>
      <c r="AE1520" s="519">
        <v>60</v>
      </c>
      <c r="AF1520" s="519"/>
      <c r="AG1520" s="519"/>
      <c r="AH1520" s="519"/>
      <c r="AI1520" s="519"/>
      <c r="AJ1520" s="601"/>
      <c r="AK1520" s="160">
        <f t="shared" si="1089"/>
        <v>2</v>
      </c>
      <c r="AL1520" s="79">
        <v>2</v>
      </c>
      <c r="AM1520" s="158" t="s">
        <v>3</v>
      </c>
      <c r="AN1520" s="718"/>
      <c r="AO1520" s="643"/>
      <c r="AP1520" s="663"/>
      <c r="AQ1520" s="683"/>
      <c r="AT1520" s="1"/>
    </row>
    <row r="1521" spans="1:46" s="44" customFormat="1" ht="18.600000000000001" thickBot="1">
      <c r="A1521" s="1">
        <v>3</v>
      </c>
      <c r="B1521" s="337" t="str">
        <f t="shared" si="1112"/>
        <v>北多摩西部</v>
      </c>
      <c r="C1521" s="437" t="str">
        <f t="shared" si="1113"/>
        <v>昭島市</v>
      </c>
      <c r="D1521" s="305"/>
      <c r="E1521" s="632"/>
      <c r="F1521" s="337" t="s">
        <v>494</v>
      </c>
      <c r="G1521" s="689"/>
      <c r="H1521" s="229"/>
      <c r="I1521" s="27"/>
      <c r="J1521" s="27"/>
      <c r="K1521" s="27"/>
      <c r="L1521" s="82" t="s">
        <v>629</v>
      </c>
      <c r="M1521" s="82" t="s">
        <v>629</v>
      </c>
      <c r="N1521" s="27"/>
      <c r="O1521" s="27"/>
      <c r="P1521" s="27"/>
      <c r="Q1521" s="27"/>
      <c r="R1521" s="27"/>
      <c r="S1521" s="27"/>
      <c r="T1521" s="27"/>
      <c r="U1521" s="27"/>
      <c r="V1521" s="230"/>
      <c r="W1521" s="212"/>
      <c r="X1521" s="94"/>
      <c r="Y1521" s="94"/>
      <c r="Z1521" s="94"/>
      <c r="AA1521" s="94"/>
      <c r="AB1521" s="213"/>
      <c r="AC1521" s="328">
        <f t="shared" si="1088"/>
        <v>60</v>
      </c>
      <c r="AD1521" s="615"/>
      <c r="AE1521" s="615">
        <v>60</v>
      </c>
      <c r="AF1521" s="615" t="s">
        <v>3</v>
      </c>
      <c r="AG1521" s="615" t="s">
        <v>3</v>
      </c>
      <c r="AH1521" s="615" t="s">
        <v>3</v>
      </c>
      <c r="AI1521" s="615" t="s">
        <v>3</v>
      </c>
      <c r="AJ1521" s="615" t="s">
        <v>3</v>
      </c>
      <c r="AK1521" s="170">
        <f t="shared" si="1089"/>
        <v>0</v>
      </c>
      <c r="AL1521" s="175"/>
      <c r="AM1521" s="191"/>
      <c r="AN1521" s="730"/>
      <c r="AO1521" s="15"/>
      <c r="AP1521" s="663"/>
      <c r="AQ1521" s="683"/>
      <c r="AT1521" s="1"/>
    </row>
    <row r="1522" spans="1:46" s="44" customFormat="1">
      <c r="A1522" s="1">
        <v>1</v>
      </c>
      <c r="B1522" s="309" t="s">
        <v>480</v>
      </c>
      <c r="C1522" s="310" t="s">
        <v>490</v>
      </c>
      <c r="D1522" s="567"/>
      <c r="E1522" s="567" t="s">
        <v>914</v>
      </c>
      <c r="F1522" s="445" t="s">
        <v>495</v>
      </c>
      <c r="G1522" s="691" t="s">
        <v>895</v>
      </c>
      <c r="H1522" s="221"/>
      <c r="I1522" s="73"/>
      <c r="J1522" s="73"/>
      <c r="K1522" s="73"/>
      <c r="L1522" s="73"/>
      <c r="M1522" s="73"/>
      <c r="N1522" s="73"/>
      <c r="O1522" s="73"/>
      <c r="P1522" s="73"/>
      <c r="Q1522" s="73"/>
      <c r="R1522" s="73"/>
      <c r="S1522" s="73"/>
      <c r="T1522" s="73"/>
      <c r="U1522" s="73"/>
      <c r="V1522" s="222"/>
      <c r="W1522" s="193"/>
      <c r="X1522" s="74"/>
      <c r="Y1522" s="74"/>
      <c r="Z1522" s="74"/>
      <c r="AA1522" s="74"/>
      <c r="AB1522" s="194"/>
      <c r="AC1522" s="323">
        <f t="shared" si="1088"/>
        <v>161</v>
      </c>
      <c r="AD1522" s="64"/>
      <c r="AE1522" s="64">
        <v>51</v>
      </c>
      <c r="AF1522" s="64">
        <v>50</v>
      </c>
      <c r="AG1522" s="64">
        <v>60</v>
      </c>
      <c r="AH1522" s="64"/>
      <c r="AI1522" s="97"/>
      <c r="AJ1522" s="97"/>
      <c r="AK1522" s="166">
        <f t="shared" si="1089"/>
        <v>0</v>
      </c>
      <c r="AL1522" s="80"/>
      <c r="AM1522" s="186"/>
      <c r="AN1522" s="725"/>
      <c r="AO1522" s="15"/>
      <c r="AP1522" s="25"/>
      <c r="AQ1522" s="684"/>
      <c r="AT1522" s="1"/>
    </row>
    <row r="1523" spans="1:46" s="44" customFormat="1">
      <c r="A1523" s="1">
        <v>2</v>
      </c>
      <c r="B1523" s="337" t="str">
        <f t="shared" ref="B1523:B1524" si="1114">B1522</f>
        <v>北多摩西部</v>
      </c>
      <c r="C1523" s="437" t="str">
        <f t="shared" ref="C1523:C1524" si="1115">C1522</f>
        <v>昭島市</v>
      </c>
      <c r="D1523" s="297"/>
      <c r="E1523" s="573"/>
      <c r="F1523" s="361" t="s">
        <v>495</v>
      </c>
      <c r="G1523" s="690"/>
      <c r="H1523" s="109"/>
      <c r="I1523" s="82"/>
      <c r="J1523" s="82"/>
      <c r="K1523" s="82"/>
      <c r="L1523" s="82"/>
      <c r="M1523" s="82" t="s">
        <v>629</v>
      </c>
      <c r="N1523" s="82"/>
      <c r="O1523" s="82"/>
      <c r="P1523" s="82"/>
      <c r="Q1523" s="82"/>
      <c r="R1523" s="82"/>
      <c r="S1523" s="82"/>
      <c r="T1523" s="82"/>
      <c r="U1523" s="82" t="s">
        <v>629</v>
      </c>
      <c r="V1523" s="102"/>
      <c r="W1523" s="146">
        <f>SUM(X1523:AB1523)</f>
        <v>166</v>
      </c>
      <c r="X1523" s="145">
        <v>60</v>
      </c>
      <c r="Y1523" s="145">
        <v>106</v>
      </c>
      <c r="Z1523" s="69"/>
      <c r="AA1523" s="69"/>
      <c r="AB1523" s="207"/>
      <c r="AC1523" s="324">
        <f t="shared" si="1088"/>
        <v>166</v>
      </c>
      <c r="AD1523" s="519"/>
      <c r="AE1523" s="519"/>
      <c r="AF1523" s="519">
        <v>114</v>
      </c>
      <c r="AG1523" s="519">
        <v>52</v>
      </c>
      <c r="AH1523" s="519"/>
      <c r="AI1523" s="519"/>
      <c r="AJ1523" s="601"/>
      <c r="AK1523" s="160">
        <f t="shared" si="1089"/>
        <v>0</v>
      </c>
      <c r="AL1523" s="79" t="s">
        <v>3</v>
      </c>
      <c r="AM1523" s="158" t="s">
        <v>3</v>
      </c>
      <c r="AN1523" s="718"/>
      <c r="AO1523" s="643"/>
      <c r="AP1523" s="663"/>
      <c r="AQ1523" s="683"/>
      <c r="AT1523" s="1"/>
    </row>
    <row r="1524" spans="1:46" s="44" customFormat="1" ht="18.600000000000001" thickBot="1">
      <c r="A1524" s="1">
        <v>3</v>
      </c>
      <c r="B1524" s="337" t="str">
        <f t="shared" si="1114"/>
        <v>北多摩西部</v>
      </c>
      <c r="C1524" s="437" t="str">
        <f t="shared" si="1115"/>
        <v>昭島市</v>
      </c>
      <c r="D1524" s="305"/>
      <c r="E1524" s="632"/>
      <c r="F1524" s="337" t="s">
        <v>495</v>
      </c>
      <c r="G1524" s="689"/>
      <c r="H1524" s="121"/>
      <c r="I1524" s="71"/>
      <c r="J1524" s="71"/>
      <c r="K1524" s="71"/>
      <c r="L1524" s="71"/>
      <c r="M1524" s="32" t="s">
        <v>629</v>
      </c>
      <c r="N1524" s="32"/>
      <c r="O1524" s="32"/>
      <c r="P1524" s="32"/>
      <c r="Q1524" s="32"/>
      <c r="R1524" s="32"/>
      <c r="S1524" s="32"/>
      <c r="T1524" s="32"/>
      <c r="U1524" s="32" t="s">
        <v>629</v>
      </c>
      <c r="V1524" s="123"/>
      <c r="W1524" s="208"/>
      <c r="X1524" s="75"/>
      <c r="Y1524" s="75"/>
      <c r="Z1524" s="76"/>
      <c r="AA1524" s="76"/>
      <c r="AB1524" s="209"/>
      <c r="AC1524" s="325">
        <f t="shared" si="1088"/>
        <v>161</v>
      </c>
      <c r="AD1524" s="520"/>
      <c r="AE1524" s="520" t="s">
        <v>3</v>
      </c>
      <c r="AF1524" s="520">
        <v>105</v>
      </c>
      <c r="AG1524" s="520">
        <v>56</v>
      </c>
      <c r="AH1524" s="520" t="s">
        <v>3</v>
      </c>
      <c r="AI1524" s="520" t="s">
        <v>3</v>
      </c>
      <c r="AJ1524" s="520" t="s">
        <v>3</v>
      </c>
      <c r="AK1524" s="161">
        <f t="shared" si="1089"/>
        <v>0</v>
      </c>
      <c r="AL1524" s="81"/>
      <c r="AM1524" s="187"/>
      <c r="AN1524" s="719"/>
      <c r="AO1524" s="643"/>
      <c r="AP1524" s="663"/>
      <c r="AQ1524" s="683"/>
      <c r="AT1524" s="1"/>
    </row>
    <row r="1525" spans="1:46" s="44" customFormat="1">
      <c r="A1525" s="1">
        <v>1</v>
      </c>
      <c r="B1525" s="309" t="s">
        <v>480</v>
      </c>
      <c r="C1525" s="310" t="s">
        <v>490</v>
      </c>
      <c r="D1525" s="567"/>
      <c r="E1525" s="567" t="s">
        <v>914</v>
      </c>
      <c r="F1525" s="734" t="s">
        <v>496</v>
      </c>
      <c r="G1525" s="692">
        <v>11301770</v>
      </c>
      <c r="H1525" s="227"/>
      <c r="I1525" s="90"/>
      <c r="J1525" s="90"/>
      <c r="K1525" s="90"/>
      <c r="L1525" s="90"/>
      <c r="M1525" s="90"/>
      <c r="N1525" s="90"/>
      <c r="O1525" s="90"/>
      <c r="P1525" s="90"/>
      <c r="Q1525" s="90"/>
      <c r="R1525" s="90"/>
      <c r="S1525" s="90"/>
      <c r="T1525" s="90"/>
      <c r="U1525" s="90"/>
      <c r="V1525" s="228"/>
      <c r="W1525" s="210"/>
      <c r="X1525" s="83"/>
      <c r="Y1525" s="83"/>
      <c r="Z1525" s="84"/>
      <c r="AA1525" s="84"/>
      <c r="AB1525" s="211"/>
      <c r="AC1525" s="264">
        <f t="shared" si="1088"/>
        <v>0</v>
      </c>
      <c r="AD1525" s="596"/>
      <c r="AE1525" s="596"/>
      <c r="AF1525" s="596"/>
      <c r="AG1525" s="596"/>
      <c r="AH1525" s="596"/>
      <c r="AI1525" s="604"/>
      <c r="AJ1525" s="604"/>
      <c r="AK1525" s="167">
        <f t="shared" si="1089"/>
        <v>0</v>
      </c>
      <c r="AL1525" s="96"/>
      <c r="AM1525" s="190"/>
      <c r="AN1525" s="718" t="s">
        <v>1222</v>
      </c>
      <c r="AO1525" s="643"/>
      <c r="AP1525" s="526"/>
      <c r="AQ1525" s="683"/>
      <c r="AR1525" s="44">
        <v>1</v>
      </c>
      <c r="AT1525" s="1"/>
    </row>
    <row r="1526" spans="1:46" s="44" customFormat="1">
      <c r="A1526" s="1">
        <v>2</v>
      </c>
      <c r="B1526" s="337" t="str">
        <f t="shared" ref="B1526:B1527" si="1116">B1525</f>
        <v>北多摩西部</v>
      </c>
      <c r="C1526" s="437" t="str">
        <f t="shared" ref="C1526:C1527" si="1117">C1525</f>
        <v>昭島市</v>
      </c>
      <c r="D1526" s="297"/>
      <c r="E1526" s="573"/>
      <c r="F1526" s="361" t="s">
        <v>496</v>
      </c>
      <c r="G1526" s="690"/>
      <c r="H1526" s="225"/>
      <c r="I1526" s="93"/>
      <c r="J1526" s="93"/>
      <c r="K1526" s="93"/>
      <c r="L1526" s="93"/>
      <c r="M1526" s="93"/>
      <c r="N1526" s="93"/>
      <c r="O1526" s="93"/>
      <c r="P1526" s="93"/>
      <c r="Q1526" s="93"/>
      <c r="R1526" s="93"/>
      <c r="S1526" s="93"/>
      <c r="T1526" s="93"/>
      <c r="U1526" s="93"/>
      <c r="V1526" s="226"/>
      <c r="W1526" s="660">
        <f>SUM(X1526:AB1526)</f>
        <v>180</v>
      </c>
      <c r="X1526" s="78"/>
      <c r="Y1526" s="78">
        <v>180</v>
      </c>
      <c r="Z1526" s="78"/>
      <c r="AA1526" s="78"/>
      <c r="AB1526" s="197"/>
      <c r="AC1526" s="327">
        <f t="shared" si="1088"/>
        <v>180</v>
      </c>
      <c r="AD1526" s="613"/>
      <c r="AE1526" s="613"/>
      <c r="AF1526" s="613"/>
      <c r="AG1526" s="613">
        <v>180</v>
      </c>
      <c r="AH1526" s="613"/>
      <c r="AI1526" s="613"/>
      <c r="AJ1526" s="614"/>
      <c r="AK1526" s="169">
        <f t="shared" si="1089"/>
        <v>0</v>
      </c>
      <c r="AL1526" s="62" t="s">
        <v>3</v>
      </c>
      <c r="AM1526" s="63" t="s">
        <v>3</v>
      </c>
      <c r="AN1526" s="729"/>
      <c r="AO1526" s="15"/>
      <c r="AP1526" s="663"/>
      <c r="AQ1526" s="683"/>
      <c r="AT1526" s="1"/>
    </row>
    <row r="1527" spans="1:46" s="44" customFormat="1" ht="18.600000000000001" thickBot="1">
      <c r="A1527" s="1">
        <v>3</v>
      </c>
      <c r="B1527" s="337" t="str">
        <f t="shared" si="1116"/>
        <v>北多摩西部</v>
      </c>
      <c r="C1527" s="437" t="str">
        <f t="shared" si="1117"/>
        <v>昭島市</v>
      </c>
      <c r="D1527" s="305"/>
      <c r="E1527" s="632"/>
      <c r="F1527" s="337" t="s">
        <v>496</v>
      </c>
      <c r="G1527" s="690"/>
      <c r="H1527" s="36"/>
      <c r="I1527" s="37"/>
      <c r="J1527" s="37"/>
      <c r="K1527" s="37"/>
      <c r="L1527" s="37"/>
      <c r="M1527" s="37"/>
      <c r="N1527" s="37"/>
      <c r="O1527" s="37"/>
      <c r="P1527" s="37"/>
      <c r="Q1527" s="37"/>
      <c r="R1527" s="37"/>
      <c r="S1527" s="37"/>
      <c r="T1527" s="37"/>
      <c r="U1527" s="37"/>
      <c r="V1527" s="39"/>
      <c r="W1527" s="210"/>
      <c r="X1527" s="83"/>
      <c r="Y1527" s="83"/>
      <c r="Z1527" s="84"/>
      <c r="AA1527" s="84"/>
      <c r="AB1527" s="211"/>
      <c r="AC1527" s="264">
        <f t="shared" si="1088"/>
        <v>180</v>
      </c>
      <c r="AD1527" s="596"/>
      <c r="AE1527" s="596" t="s">
        <v>3</v>
      </c>
      <c r="AF1527" s="596">
        <v>28</v>
      </c>
      <c r="AG1527" s="596">
        <v>152</v>
      </c>
      <c r="AH1527" s="596" t="s">
        <v>3</v>
      </c>
      <c r="AI1527" s="596" t="s">
        <v>3</v>
      </c>
      <c r="AJ1527" s="596" t="s">
        <v>3</v>
      </c>
      <c r="AK1527" s="167">
        <f t="shared" si="1089"/>
        <v>0</v>
      </c>
      <c r="AL1527" s="81"/>
      <c r="AM1527" s="187"/>
      <c r="AN1527" s="718"/>
      <c r="AO1527" s="643"/>
      <c r="AP1527" s="663"/>
      <c r="AQ1527" s="683"/>
      <c r="AT1527" s="1"/>
    </row>
    <row r="1528" spans="1:46" s="44" customFormat="1">
      <c r="A1528" s="1">
        <v>1</v>
      </c>
      <c r="B1528" s="309" t="s">
        <v>480</v>
      </c>
      <c r="C1528" s="310" t="s">
        <v>498</v>
      </c>
      <c r="D1528" s="567"/>
      <c r="E1528" s="567" t="s">
        <v>1005</v>
      </c>
      <c r="F1528" s="445" t="s">
        <v>497</v>
      </c>
      <c r="G1528" s="691">
        <v>11301774</v>
      </c>
      <c r="H1528" s="223"/>
      <c r="I1528" s="89"/>
      <c r="J1528" s="89"/>
      <c r="K1528" s="89"/>
      <c r="L1528" s="89"/>
      <c r="M1528" s="89"/>
      <c r="N1528" s="89"/>
      <c r="O1528" s="89"/>
      <c r="P1528" s="89"/>
      <c r="Q1528" s="89"/>
      <c r="R1528" s="89"/>
      <c r="S1528" s="89"/>
      <c r="T1528" s="89"/>
      <c r="U1528" s="89"/>
      <c r="V1528" s="224"/>
      <c r="W1528" s="107"/>
      <c r="X1528" s="86"/>
      <c r="Y1528" s="86"/>
      <c r="Z1528" s="87"/>
      <c r="AA1528" s="87"/>
      <c r="AB1528" s="101"/>
      <c r="AC1528" s="326">
        <f t="shared" si="1088"/>
        <v>158</v>
      </c>
      <c r="AD1528" s="88"/>
      <c r="AE1528" s="88"/>
      <c r="AF1528" s="88">
        <v>158</v>
      </c>
      <c r="AG1528" s="88"/>
      <c r="AH1528" s="88"/>
      <c r="AI1528" s="96"/>
      <c r="AJ1528" s="96"/>
      <c r="AK1528" s="168">
        <f t="shared" si="1089"/>
        <v>0</v>
      </c>
      <c r="AL1528" s="96"/>
      <c r="AM1528" s="190"/>
      <c r="AN1528" s="713"/>
      <c r="AO1528" s="643"/>
      <c r="AP1528" s="526"/>
      <c r="AQ1528" s="683"/>
      <c r="AT1528" s="1"/>
    </row>
    <row r="1529" spans="1:46" s="44" customFormat="1">
      <c r="A1529" s="1">
        <v>2</v>
      </c>
      <c r="B1529" s="337" t="str">
        <f t="shared" ref="B1529:B1530" si="1118">B1528</f>
        <v>北多摩西部</v>
      </c>
      <c r="C1529" s="437" t="str">
        <f t="shared" ref="C1529:C1530" si="1119">C1528</f>
        <v>国分寺市</v>
      </c>
      <c r="D1529" s="637"/>
      <c r="E1529" s="400"/>
      <c r="F1529" s="361" t="s">
        <v>497</v>
      </c>
      <c r="G1529" s="690"/>
      <c r="H1529" s="109"/>
      <c r="I1529" s="82"/>
      <c r="J1529" s="82"/>
      <c r="K1529" s="82"/>
      <c r="L1529" s="82"/>
      <c r="M1529" s="82"/>
      <c r="N1529" s="82"/>
      <c r="O1529" s="82"/>
      <c r="P1529" s="82"/>
      <c r="Q1529" s="82"/>
      <c r="R1529" s="82"/>
      <c r="S1529" s="82"/>
      <c r="T1529" s="82"/>
      <c r="U1529" s="82" t="s">
        <v>629</v>
      </c>
      <c r="V1529" s="102"/>
      <c r="W1529" s="146">
        <f>SUM(X1529:AB1529)</f>
        <v>158</v>
      </c>
      <c r="X1529" s="145">
        <v>42</v>
      </c>
      <c r="Y1529" s="145">
        <v>116</v>
      </c>
      <c r="Z1529" s="69"/>
      <c r="AA1529" s="69"/>
      <c r="AB1529" s="207"/>
      <c r="AC1529" s="324">
        <f t="shared" si="1088"/>
        <v>158</v>
      </c>
      <c r="AD1529" s="519"/>
      <c r="AE1529" s="519"/>
      <c r="AF1529" s="519">
        <v>158</v>
      </c>
      <c r="AG1529" s="519"/>
      <c r="AH1529" s="519"/>
      <c r="AI1529" s="519"/>
      <c r="AJ1529" s="601"/>
      <c r="AK1529" s="160">
        <f t="shared" si="1089"/>
        <v>2</v>
      </c>
      <c r="AL1529" s="79">
        <v>2</v>
      </c>
      <c r="AM1529" s="158" t="s">
        <v>3</v>
      </c>
      <c r="AN1529" s="718"/>
      <c r="AO1529" s="643"/>
      <c r="AP1529" s="663"/>
      <c r="AQ1529" s="683"/>
      <c r="AT1529" s="1"/>
    </row>
    <row r="1530" spans="1:46" s="44" customFormat="1" ht="18.600000000000001" thickBot="1">
      <c r="A1530" s="1">
        <v>3</v>
      </c>
      <c r="B1530" s="337" t="str">
        <f t="shared" si="1118"/>
        <v>北多摩西部</v>
      </c>
      <c r="C1530" s="437" t="str">
        <f t="shared" si="1119"/>
        <v>国分寺市</v>
      </c>
      <c r="D1530" s="305"/>
      <c r="E1530" s="632"/>
      <c r="F1530" s="337" t="s">
        <v>497</v>
      </c>
      <c r="G1530" s="689"/>
      <c r="H1530" s="229"/>
      <c r="I1530" s="27"/>
      <c r="J1530" s="27"/>
      <c r="K1530" s="27"/>
      <c r="L1530" s="27"/>
      <c r="M1530" s="27"/>
      <c r="N1530" s="27"/>
      <c r="O1530" s="27"/>
      <c r="P1530" s="27"/>
      <c r="Q1530" s="27"/>
      <c r="R1530" s="27"/>
      <c r="S1530" s="27"/>
      <c r="T1530" s="27"/>
      <c r="U1530" s="82" t="s">
        <v>629</v>
      </c>
      <c r="V1530" s="230"/>
      <c r="W1530" s="212"/>
      <c r="X1530" s="94"/>
      <c r="Y1530" s="94"/>
      <c r="Z1530" s="94"/>
      <c r="AA1530" s="94"/>
      <c r="AB1530" s="213"/>
      <c r="AC1530" s="328">
        <f t="shared" si="1088"/>
        <v>158</v>
      </c>
      <c r="AD1530" s="615"/>
      <c r="AE1530" s="615" t="s">
        <v>3</v>
      </c>
      <c r="AF1530" s="615">
        <v>158</v>
      </c>
      <c r="AG1530" s="615" t="s">
        <v>3</v>
      </c>
      <c r="AH1530" s="615" t="s">
        <v>3</v>
      </c>
      <c r="AI1530" s="615" t="s">
        <v>3</v>
      </c>
      <c r="AJ1530" s="615" t="s">
        <v>3</v>
      </c>
      <c r="AK1530" s="170">
        <f t="shared" si="1089"/>
        <v>0</v>
      </c>
      <c r="AL1530" s="175"/>
      <c r="AM1530" s="191"/>
      <c r="AN1530" s="730"/>
      <c r="AO1530" s="15"/>
      <c r="AP1530" s="663"/>
      <c r="AQ1530" s="683"/>
      <c r="AT1530" s="1"/>
    </row>
    <row r="1531" spans="1:46" s="44" customFormat="1">
      <c r="A1531" s="1">
        <v>1</v>
      </c>
      <c r="B1531" s="309" t="s">
        <v>480</v>
      </c>
      <c r="C1531" s="310" t="s">
        <v>498</v>
      </c>
      <c r="D1531" s="567"/>
      <c r="E1531" s="567" t="s">
        <v>1053</v>
      </c>
      <c r="F1531" s="445" t="s">
        <v>499</v>
      </c>
      <c r="G1531" s="691">
        <v>11301775</v>
      </c>
      <c r="H1531" s="564"/>
      <c r="I1531" s="539"/>
      <c r="J1531" s="539"/>
      <c r="K1531" s="539"/>
      <c r="L1531" s="539"/>
      <c r="M1531" s="539"/>
      <c r="N1531" s="539"/>
      <c r="O1531" s="539"/>
      <c r="P1531" s="539"/>
      <c r="Q1531" s="539"/>
      <c r="R1531" s="539"/>
      <c r="S1531" s="539"/>
      <c r="T1531" s="539"/>
      <c r="U1531" s="539"/>
      <c r="V1531" s="565"/>
      <c r="W1531" s="559"/>
      <c r="X1531" s="540"/>
      <c r="Y1531" s="540"/>
      <c r="Z1531" s="540"/>
      <c r="AA1531" s="540"/>
      <c r="AB1531" s="560"/>
      <c r="AC1531" s="568">
        <f>SUM(AD1531:AJ1531)</f>
        <v>93</v>
      </c>
      <c r="AD1531" s="536"/>
      <c r="AE1531" s="536"/>
      <c r="AF1531" s="536"/>
      <c r="AG1531" s="536">
        <v>93</v>
      </c>
      <c r="AH1531" s="536"/>
      <c r="AI1531" s="544"/>
      <c r="AJ1531" s="544"/>
      <c r="AK1531" s="556">
        <v>0</v>
      </c>
      <c r="AL1531" s="544"/>
      <c r="AM1531" s="557"/>
      <c r="AN1531" s="725"/>
      <c r="AO1531" s="15"/>
      <c r="AP1531" s="25"/>
      <c r="AQ1531" s="683"/>
      <c r="AT1531" s="1"/>
    </row>
    <row r="1532" spans="1:46" s="44" customFormat="1">
      <c r="A1532" s="1">
        <v>2</v>
      </c>
      <c r="B1532" s="337" t="str">
        <f t="shared" ref="B1532:B1533" si="1120">B1531</f>
        <v>北多摩西部</v>
      </c>
      <c r="C1532" s="437" t="str">
        <f t="shared" ref="C1532:C1533" si="1121">C1531</f>
        <v>国分寺市</v>
      </c>
      <c r="D1532" s="297"/>
      <c r="E1532" s="573"/>
      <c r="F1532" s="572" t="s">
        <v>499</v>
      </c>
      <c r="G1532" s="690"/>
      <c r="H1532" s="548"/>
      <c r="I1532" s="546"/>
      <c r="J1532" s="546"/>
      <c r="K1532" s="546"/>
      <c r="L1532" s="546"/>
      <c r="M1532" s="546"/>
      <c r="N1532" s="546"/>
      <c r="O1532" s="546"/>
      <c r="P1532" s="546"/>
      <c r="Q1532" s="546"/>
      <c r="R1532" s="546"/>
      <c r="S1532" s="546"/>
      <c r="T1532" s="546"/>
      <c r="U1532" s="546"/>
      <c r="V1532" s="547"/>
      <c r="W1532" s="579">
        <f>SUM(X1532:AB1532)</f>
        <v>93</v>
      </c>
      <c r="X1532" s="580"/>
      <c r="Y1532" s="580">
        <v>93</v>
      </c>
      <c r="Z1532" s="537"/>
      <c r="AA1532" s="537"/>
      <c r="AB1532" s="561"/>
      <c r="AC1532" s="569">
        <f>SUM(AD1532:AJ1532)</f>
        <v>93</v>
      </c>
      <c r="AD1532" s="519"/>
      <c r="AE1532" s="519"/>
      <c r="AF1532" s="519"/>
      <c r="AG1532" s="519">
        <v>93</v>
      </c>
      <c r="AH1532" s="519"/>
      <c r="AI1532" s="519"/>
      <c r="AJ1532" s="601"/>
      <c r="AK1532" s="554">
        <v>0</v>
      </c>
      <c r="AL1532" s="543" t="s">
        <v>3</v>
      </c>
      <c r="AM1532" s="553" t="s">
        <v>3</v>
      </c>
      <c r="AN1532" s="718"/>
      <c r="AO1532" s="643"/>
      <c r="AP1532" s="663"/>
      <c r="AQ1532" s="683"/>
      <c r="AT1532" s="1"/>
    </row>
    <row r="1533" spans="1:46" s="44" customFormat="1" ht="18.600000000000001" thickBot="1">
      <c r="A1533" s="1">
        <v>3</v>
      </c>
      <c r="B1533" s="337" t="str">
        <f t="shared" si="1120"/>
        <v>北多摩西部</v>
      </c>
      <c r="C1533" s="437" t="str">
        <f t="shared" si="1121"/>
        <v>国分寺市</v>
      </c>
      <c r="D1533" s="305"/>
      <c r="E1533" s="632"/>
      <c r="F1533" s="571" t="s">
        <v>499</v>
      </c>
      <c r="G1533" s="689"/>
      <c r="H1533" s="549"/>
      <c r="I1533" s="538"/>
      <c r="J1533" s="538"/>
      <c r="K1533" s="538"/>
      <c r="L1533" s="538"/>
      <c r="M1533" s="538"/>
      <c r="N1533" s="538"/>
      <c r="O1533" s="538"/>
      <c r="P1533" s="538"/>
      <c r="Q1533" s="538"/>
      <c r="R1533" s="538"/>
      <c r="S1533" s="538"/>
      <c r="T1533" s="538"/>
      <c r="U1533" s="538"/>
      <c r="V1533" s="550"/>
      <c r="W1533" s="562"/>
      <c r="X1533" s="541"/>
      <c r="Y1533" s="541"/>
      <c r="Z1533" s="542"/>
      <c r="AA1533" s="542"/>
      <c r="AB1533" s="563"/>
      <c r="AC1533" s="570">
        <f>SUM(AD1533:AJ1533)</f>
        <v>93</v>
      </c>
      <c r="AD1533" s="520"/>
      <c r="AE1533" s="520" t="s">
        <v>3</v>
      </c>
      <c r="AF1533" s="520" t="s">
        <v>3</v>
      </c>
      <c r="AG1533" s="520">
        <v>93</v>
      </c>
      <c r="AH1533" s="520" t="s">
        <v>3</v>
      </c>
      <c r="AI1533" s="520" t="s">
        <v>3</v>
      </c>
      <c r="AJ1533" s="520" t="s">
        <v>3</v>
      </c>
      <c r="AK1533" s="555">
        <v>0</v>
      </c>
      <c r="AL1533" s="545"/>
      <c r="AM1533" s="558"/>
      <c r="AN1533" s="719"/>
      <c r="AO1533" s="643"/>
      <c r="AP1533" s="663"/>
      <c r="AQ1533" s="683"/>
      <c r="AT1533" s="1"/>
    </row>
    <row r="1534" spans="1:46" s="44" customFormat="1">
      <c r="A1534" s="1">
        <v>1</v>
      </c>
      <c r="B1534" s="309" t="s">
        <v>480</v>
      </c>
      <c r="C1534" s="310" t="s">
        <v>501</v>
      </c>
      <c r="D1534" s="567"/>
      <c r="E1534" s="567" t="s">
        <v>914</v>
      </c>
      <c r="F1534" s="445" t="s">
        <v>500</v>
      </c>
      <c r="G1534" s="692">
        <v>11301779</v>
      </c>
      <c r="H1534" s="227"/>
      <c r="I1534" s="90"/>
      <c r="J1534" s="90"/>
      <c r="K1534" s="90"/>
      <c r="L1534" s="90"/>
      <c r="M1534" s="90"/>
      <c r="N1534" s="90"/>
      <c r="O1534" s="90"/>
      <c r="P1534" s="90"/>
      <c r="Q1534" s="90"/>
      <c r="R1534" s="90"/>
      <c r="S1534" s="90"/>
      <c r="T1534" s="90"/>
      <c r="U1534" s="90"/>
      <c r="V1534" s="228"/>
      <c r="W1534" s="210"/>
      <c r="X1534" s="83"/>
      <c r="Y1534" s="83"/>
      <c r="Z1534" s="84"/>
      <c r="AA1534" s="84"/>
      <c r="AB1534" s="211"/>
      <c r="AC1534" s="264">
        <f t="shared" si="1088"/>
        <v>22</v>
      </c>
      <c r="AD1534" s="70"/>
      <c r="AE1534" s="70">
        <v>22</v>
      </c>
      <c r="AF1534" s="70"/>
      <c r="AG1534" s="70"/>
      <c r="AH1534" s="70"/>
      <c r="AI1534" s="96"/>
      <c r="AJ1534" s="96"/>
      <c r="AK1534" s="167">
        <f t="shared" si="1089"/>
        <v>0</v>
      </c>
      <c r="AL1534" s="96"/>
      <c r="AM1534" s="190"/>
      <c r="AN1534" s="718"/>
      <c r="AO1534" s="643"/>
      <c r="AP1534" s="526"/>
      <c r="AQ1534" s="683"/>
      <c r="AT1534" s="1"/>
    </row>
    <row r="1535" spans="1:46" s="44" customFormat="1">
      <c r="A1535" s="1">
        <v>2</v>
      </c>
      <c r="B1535" s="337" t="str">
        <f t="shared" ref="B1535:B1536" si="1122">B1534</f>
        <v>北多摩西部</v>
      </c>
      <c r="C1535" s="437" t="str">
        <f t="shared" ref="C1535:C1536" si="1123">C1534</f>
        <v>国立市</v>
      </c>
      <c r="D1535" s="297"/>
      <c r="E1535" s="573"/>
      <c r="F1535" s="361" t="s">
        <v>500</v>
      </c>
      <c r="G1535" s="690"/>
      <c r="H1535" s="225"/>
      <c r="I1535" s="93"/>
      <c r="J1535" s="93"/>
      <c r="K1535" s="93"/>
      <c r="L1535" s="93"/>
      <c r="M1535" s="93"/>
      <c r="N1535" s="93"/>
      <c r="O1535" s="93"/>
      <c r="P1535" s="93"/>
      <c r="Q1535" s="93"/>
      <c r="R1535" s="93"/>
      <c r="S1535" s="93"/>
      <c r="T1535" s="93"/>
      <c r="U1535" s="93"/>
      <c r="V1535" s="226"/>
      <c r="W1535" s="660">
        <f>SUM(X1535:AB1535)</f>
        <v>22</v>
      </c>
      <c r="X1535" s="78">
        <v>22</v>
      </c>
      <c r="Y1535" s="78"/>
      <c r="Z1535" s="78"/>
      <c r="AA1535" s="78"/>
      <c r="AB1535" s="197"/>
      <c r="AC1535" s="327">
        <f t="shared" si="1088"/>
        <v>22</v>
      </c>
      <c r="AD1535" s="613"/>
      <c r="AE1535" s="613">
        <v>22</v>
      </c>
      <c r="AF1535" s="613"/>
      <c r="AG1535" s="613"/>
      <c r="AH1535" s="613"/>
      <c r="AI1535" s="613"/>
      <c r="AJ1535" s="614"/>
      <c r="AK1535" s="169">
        <f t="shared" si="1089"/>
        <v>0</v>
      </c>
      <c r="AL1535" s="62" t="s">
        <v>3</v>
      </c>
      <c r="AM1535" s="63" t="s">
        <v>3</v>
      </c>
      <c r="AN1535" s="729"/>
      <c r="AO1535" s="15"/>
      <c r="AP1535" s="663"/>
      <c r="AQ1535" s="683"/>
      <c r="AT1535" s="1"/>
    </row>
    <row r="1536" spans="1:46" s="44" customFormat="1" ht="18.600000000000001" thickBot="1">
      <c r="A1536" s="1">
        <v>3</v>
      </c>
      <c r="B1536" s="337" t="str">
        <f t="shared" si="1122"/>
        <v>北多摩西部</v>
      </c>
      <c r="C1536" s="437" t="str">
        <f t="shared" si="1123"/>
        <v>国立市</v>
      </c>
      <c r="D1536" s="305"/>
      <c r="E1536" s="632"/>
      <c r="F1536" s="337" t="s">
        <v>500</v>
      </c>
      <c r="G1536" s="690"/>
      <c r="H1536" s="36"/>
      <c r="I1536" s="37"/>
      <c r="J1536" s="37"/>
      <c r="K1536" s="37"/>
      <c r="L1536" s="37"/>
      <c r="M1536" s="37"/>
      <c r="N1536" s="37"/>
      <c r="O1536" s="37"/>
      <c r="P1536" s="37"/>
      <c r="Q1536" s="37"/>
      <c r="R1536" s="37"/>
      <c r="S1536" s="37"/>
      <c r="T1536" s="37"/>
      <c r="U1536" s="37"/>
      <c r="V1536" s="39"/>
      <c r="W1536" s="210"/>
      <c r="X1536" s="83"/>
      <c r="Y1536" s="83"/>
      <c r="Z1536" s="84"/>
      <c r="AA1536" s="84"/>
      <c r="AB1536" s="211"/>
      <c r="AC1536" s="264">
        <f t="shared" si="1088"/>
        <v>22</v>
      </c>
      <c r="AD1536" s="596"/>
      <c r="AE1536" s="596">
        <v>22</v>
      </c>
      <c r="AF1536" s="596" t="s">
        <v>3</v>
      </c>
      <c r="AG1536" s="596" t="s">
        <v>3</v>
      </c>
      <c r="AH1536" s="596" t="s">
        <v>3</v>
      </c>
      <c r="AI1536" s="596" t="s">
        <v>3</v>
      </c>
      <c r="AJ1536" s="596" t="s">
        <v>3</v>
      </c>
      <c r="AK1536" s="167">
        <f t="shared" si="1089"/>
        <v>0</v>
      </c>
      <c r="AL1536" s="81"/>
      <c r="AM1536" s="187"/>
      <c r="AN1536" s="718"/>
      <c r="AO1536" s="643"/>
      <c r="AP1536" s="663"/>
      <c r="AQ1536" s="683"/>
      <c r="AT1536" s="1"/>
    </row>
    <row r="1537" spans="1:46" s="44" customFormat="1">
      <c r="A1537" s="1">
        <v>1</v>
      </c>
      <c r="B1537" s="309" t="s">
        <v>480</v>
      </c>
      <c r="C1537" s="310" t="s">
        <v>501</v>
      </c>
      <c r="D1537" s="567"/>
      <c r="E1537" s="567"/>
      <c r="F1537" s="368" t="s">
        <v>502</v>
      </c>
      <c r="G1537" s="691"/>
      <c r="H1537" s="223"/>
      <c r="I1537" s="89"/>
      <c r="J1537" s="89"/>
      <c r="K1537" s="89"/>
      <c r="L1537" s="89"/>
      <c r="M1537" s="89"/>
      <c r="N1537" s="89"/>
      <c r="O1537" s="89"/>
      <c r="P1537" s="89"/>
      <c r="Q1537" s="89"/>
      <c r="R1537" s="89"/>
      <c r="S1537" s="89"/>
      <c r="T1537" s="89"/>
      <c r="U1537" s="89"/>
      <c r="V1537" s="224"/>
      <c r="W1537" s="107"/>
      <c r="X1537" s="86"/>
      <c r="Y1537" s="86"/>
      <c r="Z1537" s="87"/>
      <c r="AA1537" s="87"/>
      <c r="AB1537" s="101"/>
      <c r="AC1537" s="326">
        <f t="shared" si="1088"/>
        <v>0</v>
      </c>
      <c r="AD1537" s="616"/>
      <c r="AE1537" s="616"/>
      <c r="AF1537" s="616"/>
      <c r="AG1537" s="616"/>
      <c r="AH1537" s="616"/>
      <c r="AI1537" s="604"/>
      <c r="AJ1537" s="604"/>
      <c r="AK1537" s="168">
        <f t="shared" si="1089"/>
        <v>0</v>
      </c>
      <c r="AL1537" s="96"/>
      <c r="AM1537" s="190"/>
      <c r="AN1537" s="713"/>
      <c r="AO1537" s="643"/>
      <c r="AP1537" s="526"/>
      <c r="AQ1537" s="683"/>
      <c r="AT1537" s="1"/>
    </row>
    <row r="1538" spans="1:46" s="44" customFormat="1">
      <c r="A1538" s="1">
        <v>2</v>
      </c>
      <c r="B1538" s="337" t="str">
        <f t="shared" ref="B1538:B1539" si="1124">B1537</f>
        <v>北多摩西部</v>
      </c>
      <c r="C1538" s="437" t="str">
        <f t="shared" ref="C1538:C1539" si="1125">C1537</f>
        <v>国立市</v>
      </c>
      <c r="D1538" s="637"/>
      <c r="E1538" s="400"/>
      <c r="F1538" s="361" t="s">
        <v>502</v>
      </c>
      <c r="G1538" s="690"/>
      <c r="H1538" s="109"/>
      <c r="I1538" s="82"/>
      <c r="J1538" s="82"/>
      <c r="K1538" s="82"/>
      <c r="L1538" s="82"/>
      <c r="M1538" s="82" t="s">
        <v>629</v>
      </c>
      <c r="N1538" s="82"/>
      <c r="O1538" s="82"/>
      <c r="P1538" s="82"/>
      <c r="Q1538" s="82"/>
      <c r="R1538" s="82"/>
      <c r="S1538" s="82"/>
      <c r="T1538" s="82"/>
      <c r="U1538" s="82"/>
      <c r="V1538" s="102"/>
      <c r="W1538" s="146">
        <f>SUM(X1538:AB1538)</f>
        <v>44</v>
      </c>
      <c r="X1538" s="145">
        <v>44</v>
      </c>
      <c r="Y1538" s="145"/>
      <c r="Z1538" s="69"/>
      <c r="AA1538" s="69"/>
      <c r="AB1538" s="207"/>
      <c r="AC1538" s="324">
        <f t="shared" si="1088"/>
        <v>0</v>
      </c>
      <c r="AD1538" s="519"/>
      <c r="AE1538" s="519"/>
      <c r="AF1538" s="519"/>
      <c r="AG1538" s="519"/>
      <c r="AH1538" s="519"/>
      <c r="AI1538" s="519"/>
      <c r="AJ1538" s="601"/>
      <c r="AK1538" s="160">
        <f t="shared" si="1089"/>
        <v>0</v>
      </c>
      <c r="AL1538" s="79" t="s">
        <v>3</v>
      </c>
      <c r="AM1538" s="158" t="s">
        <v>3</v>
      </c>
      <c r="AN1538" s="718"/>
      <c r="AO1538" s="643"/>
      <c r="AP1538" s="663"/>
      <c r="AQ1538" s="683"/>
      <c r="AT1538" s="1"/>
    </row>
    <row r="1539" spans="1:46" s="44" customFormat="1" ht="18.600000000000001" thickBot="1">
      <c r="A1539" s="1">
        <v>3</v>
      </c>
      <c r="B1539" s="337" t="str">
        <f t="shared" si="1124"/>
        <v>北多摩西部</v>
      </c>
      <c r="C1539" s="437" t="str">
        <f t="shared" si="1125"/>
        <v>国立市</v>
      </c>
      <c r="D1539" s="305"/>
      <c r="E1539" s="632"/>
      <c r="F1539" s="337" t="s">
        <v>502</v>
      </c>
      <c r="G1539" s="689"/>
      <c r="H1539" s="229"/>
      <c r="I1539" s="27"/>
      <c r="J1539" s="27"/>
      <c r="K1539" s="27"/>
      <c r="L1539" s="27"/>
      <c r="M1539" s="82" t="s">
        <v>629</v>
      </c>
      <c r="N1539" s="27"/>
      <c r="O1539" s="27"/>
      <c r="P1539" s="27"/>
      <c r="Q1539" s="27"/>
      <c r="R1539" s="27"/>
      <c r="S1539" s="27"/>
      <c r="T1539" s="27"/>
      <c r="U1539" s="27"/>
      <c r="V1539" s="230"/>
      <c r="W1539" s="212"/>
      <c r="X1539" s="94"/>
      <c r="Y1539" s="94"/>
      <c r="Z1539" s="94"/>
      <c r="AA1539" s="94"/>
      <c r="AB1539" s="213"/>
      <c r="AC1539" s="328">
        <f t="shared" si="1088"/>
        <v>0</v>
      </c>
      <c r="AD1539" s="615"/>
      <c r="AE1539" s="615"/>
      <c r="AF1539" s="615" t="s">
        <v>3</v>
      </c>
      <c r="AG1539" s="615" t="s">
        <v>3</v>
      </c>
      <c r="AH1539" s="615" t="s">
        <v>3</v>
      </c>
      <c r="AI1539" s="615" t="s">
        <v>3</v>
      </c>
      <c r="AJ1539" s="615" t="s">
        <v>3</v>
      </c>
      <c r="AK1539" s="170">
        <f t="shared" si="1089"/>
        <v>0</v>
      </c>
      <c r="AL1539" s="175"/>
      <c r="AM1539" s="191"/>
      <c r="AN1539" s="730"/>
      <c r="AO1539" s="15"/>
      <c r="AP1539" s="663"/>
      <c r="AQ1539" s="683"/>
      <c r="AT1539" s="1"/>
    </row>
    <row r="1540" spans="1:46" s="44" customFormat="1">
      <c r="A1540" s="1">
        <v>1</v>
      </c>
      <c r="B1540" s="309" t="s">
        <v>480</v>
      </c>
      <c r="C1540" s="310" t="s">
        <v>504</v>
      </c>
      <c r="D1540" s="567" t="s">
        <v>668</v>
      </c>
      <c r="E1540" s="567" t="s">
        <v>776</v>
      </c>
      <c r="F1540" s="445" t="s">
        <v>503</v>
      </c>
      <c r="G1540" s="691">
        <v>11301782</v>
      </c>
      <c r="H1540" s="221"/>
      <c r="I1540" s="73"/>
      <c r="J1540" s="73"/>
      <c r="K1540" s="73"/>
      <c r="L1540" s="73"/>
      <c r="M1540" s="73"/>
      <c r="N1540" s="73"/>
      <c r="O1540" s="73"/>
      <c r="P1540" s="73"/>
      <c r="Q1540" s="73"/>
      <c r="R1540" s="73"/>
      <c r="S1540" s="73"/>
      <c r="T1540" s="73"/>
      <c r="U1540" s="73"/>
      <c r="V1540" s="222"/>
      <c r="W1540" s="193"/>
      <c r="X1540" s="74"/>
      <c r="Y1540" s="74"/>
      <c r="Z1540" s="74"/>
      <c r="AA1540" s="74"/>
      <c r="AB1540" s="194"/>
      <c r="AC1540" s="323">
        <f>SUM(AD1540:AJ1540)</f>
        <v>128</v>
      </c>
      <c r="AD1540" s="64"/>
      <c r="AE1540" s="64"/>
      <c r="AF1540" s="64"/>
      <c r="AG1540" s="64">
        <v>128</v>
      </c>
      <c r="AH1540" s="64"/>
      <c r="AI1540" s="80"/>
      <c r="AJ1540" s="80"/>
      <c r="AK1540" s="166">
        <v>0</v>
      </c>
      <c r="AL1540" s="80"/>
      <c r="AM1540" s="186"/>
      <c r="AN1540" s="725"/>
      <c r="AO1540" s="15"/>
      <c r="AP1540" s="25"/>
      <c r="AQ1540" s="683"/>
      <c r="AT1540" s="1"/>
    </row>
    <row r="1541" spans="1:46" s="44" customFormat="1">
      <c r="A1541" s="1">
        <v>2</v>
      </c>
      <c r="B1541" s="337" t="str">
        <f t="shared" ref="B1541:B1542" si="1126">B1540</f>
        <v>北多摩西部</v>
      </c>
      <c r="C1541" s="437" t="str">
        <f t="shared" ref="C1541:C1542" si="1127">C1540</f>
        <v>東大和市</v>
      </c>
      <c r="D1541" s="297" t="s">
        <v>911</v>
      </c>
      <c r="E1541" s="573"/>
      <c r="F1541" s="361" t="s">
        <v>503</v>
      </c>
      <c r="G1541" s="690"/>
      <c r="H1541" s="109"/>
      <c r="I1541" s="82"/>
      <c r="J1541" s="82"/>
      <c r="K1541" s="82"/>
      <c r="L1541" s="82"/>
      <c r="M1541" s="82"/>
      <c r="N1541" s="82"/>
      <c r="O1541" s="82"/>
      <c r="P1541" s="82"/>
      <c r="Q1541" s="82"/>
      <c r="R1541" s="82"/>
      <c r="S1541" s="82"/>
      <c r="T1541" s="82"/>
      <c r="U1541" s="82"/>
      <c r="V1541" s="102"/>
      <c r="W1541" s="146">
        <f>SUM(X1541:AB1541)</f>
        <v>128</v>
      </c>
      <c r="X1541" s="145">
        <v>128</v>
      </c>
      <c r="Y1541" s="145"/>
      <c r="Z1541" s="69"/>
      <c r="AA1541" s="69"/>
      <c r="AB1541" s="207"/>
      <c r="AC1541" s="324">
        <f>SUM(AD1541:AJ1541)</f>
        <v>128</v>
      </c>
      <c r="AD1541" s="519"/>
      <c r="AE1541" s="519"/>
      <c r="AF1541" s="519"/>
      <c r="AG1541" s="519">
        <v>128</v>
      </c>
      <c r="AH1541" s="519"/>
      <c r="AI1541" s="519"/>
      <c r="AJ1541" s="601"/>
      <c r="AK1541" s="160">
        <v>0</v>
      </c>
      <c r="AL1541" s="79">
        <v>0</v>
      </c>
      <c r="AM1541" s="158">
        <v>0</v>
      </c>
      <c r="AN1541" s="718" t="s">
        <v>912</v>
      </c>
      <c r="AO1541" s="643"/>
      <c r="AP1541" s="663"/>
      <c r="AQ1541" s="683"/>
      <c r="AT1541" s="1"/>
    </row>
    <row r="1542" spans="1:46" s="44" customFormat="1" ht="18.600000000000001" thickBot="1">
      <c r="A1542" s="1">
        <v>3</v>
      </c>
      <c r="B1542" s="337" t="str">
        <f t="shared" si="1126"/>
        <v>北多摩西部</v>
      </c>
      <c r="C1542" s="437" t="str">
        <f t="shared" si="1127"/>
        <v>東大和市</v>
      </c>
      <c r="D1542" s="305"/>
      <c r="E1542" s="632"/>
      <c r="F1542" s="337" t="s">
        <v>503</v>
      </c>
      <c r="G1542" s="689"/>
      <c r="H1542" s="121"/>
      <c r="I1542" s="71"/>
      <c r="J1542" s="71"/>
      <c r="K1542" s="71"/>
      <c r="L1542" s="71"/>
      <c r="M1542" s="71"/>
      <c r="N1542" s="71"/>
      <c r="O1542" s="71"/>
      <c r="P1542" s="71"/>
      <c r="Q1542" s="71"/>
      <c r="R1542" s="71"/>
      <c r="S1542" s="71"/>
      <c r="T1542" s="71"/>
      <c r="U1542" s="71"/>
      <c r="V1542" s="123"/>
      <c r="W1542" s="208"/>
      <c r="X1542" s="75"/>
      <c r="Y1542" s="75"/>
      <c r="Z1542" s="76"/>
      <c r="AA1542" s="76"/>
      <c r="AB1542" s="209"/>
      <c r="AC1542" s="325">
        <f>SUM(AD1542:AJ1542)</f>
        <v>128</v>
      </c>
      <c r="AD1542" s="520"/>
      <c r="AE1542" s="520" t="s">
        <v>3</v>
      </c>
      <c r="AF1542" s="520" t="s">
        <v>3</v>
      </c>
      <c r="AG1542" s="520">
        <v>128</v>
      </c>
      <c r="AH1542" s="520" t="s">
        <v>3</v>
      </c>
      <c r="AI1542" s="520" t="s">
        <v>3</v>
      </c>
      <c r="AJ1542" s="520" t="s">
        <v>3</v>
      </c>
      <c r="AK1542" s="161">
        <v>0</v>
      </c>
      <c r="AL1542" s="81"/>
      <c r="AM1542" s="187"/>
      <c r="AN1542" s="719"/>
      <c r="AO1542" s="643"/>
      <c r="AP1542" s="663"/>
      <c r="AQ1542" s="683"/>
      <c r="AT1542" s="1"/>
    </row>
    <row r="1543" spans="1:46" s="44" customFormat="1">
      <c r="A1543" s="1">
        <v>1</v>
      </c>
      <c r="B1543" s="309" t="s">
        <v>480</v>
      </c>
      <c r="C1543" s="310" t="s">
        <v>504</v>
      </c>
      <c r="D1543" s="567" t="s">
        <v>687</v>
      </c>
      <c r="E1543" s="567" t="s">
        <v>914</v>
      </c>
      <c r="F1543" s="445" t="s">
        <v>505</v>
      </c>
      <c r="G1543" s="691">
        <v>11301783</v>
      </c>
      <c r="H1543" s="227"/>
      <c r="I1543" s="90"/>
      <c r="J1543" s="90"/>
      <c r="K1543" s="90"/>
      <c r="L1543" s="90"/>
      <c r="M1543" s="90"/>
      <c r="N1543" s="90"/>
      <c r="O1543" s="90"/>
      <c r="P1543" s="90"/>
      <c r="Q1543" s="90"/>
      <c r="R1543" s="90"/>
      <c r="S1543" s="90"/>
      <c r="T1543" s="90"/>
      <c r="U1543" s="90"/>
      <c r="V1543" s="228"/>
      <c r="W1543" s="210"/>
      <c r="X1543" s="83"/>
      <c r="Y1543" s="83"/>
      <c r="Z1543" s="84"/>
      <c r="AA1543" s="84"/>
      <c r="AB1543" s="211"/>
      <c r="AC1543" s="264">
        <f t="shared" ref="AC1543:AC1545" si="1128">SUM(AD1543:AJ1543)</f>
        <v>284</v>
      </c>
      <c r="AD1543" s="70">
        <v>284</v>
      </c>
      <c r="AE1543" s="70"/>
      <c r="AF1543" s="70"/>
      <c r="AG1543" s="70"/>
      <c r="AH1543" s="70"/>
      <c r="AI1543" s="96"/>
      <c r="AJ1543" s="96"/>
      <c r="AK1543" s="167">
        <f t="shared" ref="AK1543:AK1545" si="1129">SUM(AL1543:AM1543)</f>
        <v>0</v>
      </c>
      <c r="AL1543" s="96"/>
      <c r="AM1543" s="190"/>
      <c r="AN1543" s="718"/>
      <c r="AO1543" s="643"/>
      <c r="AP1543" s="526"/>
      <c r="AQ1543" s="683"/>
      <c r="AT1543" s="1"/>
    </row>
    <row r="1544" spans="1:46" s="44" customFormat="1">
      <c r="A1544" s="1">
        <v>2</v>
      </c>
      <c r="B1544" s="337" t="str">
        <f t="shared" ref="B1544:B1545" si="1130">B1543</f>
        <v>北多摩西部</v>
      </c>
      <c r="C1544" s="437" t="str">
        <f t="shared" ref="C1544:C1545" si="1131">C1543</f>
        <v>東大和市</v>
      </c>
      <c r="D1544" s="297"/>
      <c r="E1544" s="573"/>
      <c r="F1544" s="361" t="s">
        <v>505</v>
      </c>
      <c r="G1544" s="690"/>
      <c r="H1544" s="225" t="s">
        <v>628</v>
      </c>
      <c r="I1544" s="93"/>
      <c r="J1544" s="93" t="s">
        <v>629</v>
      </c>
      <c r="K1544" s="93"/>
      <c r="L1544" s="93" t="s">
        <v>629</v>
      </c>
      <c r="M1544" s="93" t="s">
        <v>629</v>
      </c>
      <c r="N1544" s="93" t="s">
        <v>634</v>
      </c>
      <c r="O1544" s="93"/>
      <c r="P1544" s="93"/>
      <c r="Q1544" s="93"/>
      <c r="R1544" s="93" t="s">
        <v>922</v>
      </c>
      <c r="S1544" s="93" t="s">
        <v>652</v>
      </c>
      <c r="T1544" s="93" t="s">
        <v>629</v>
      </c>
      <c r="U1544" s="93"/>
      <c r="V1544" s="226" t="s">
        <v>629</v>
      </c>
      <c r="W1544" s="660">
        <f>SUM(X1544:AB1544)</f>
        <v>284</v>
      </c>
      <c r="X1544" s="78">
        <v>284</v>
      </c>
      <c r="Y1544" s="78"/>
      <c r="Z1544" s="78"/>
      <c r="AA1544" s="78"/>
      <c r="AB1544" s="197"/>
      <c r="AC1544" s="327">
        <f t="shared" si="1128"/>
        <v>284</v>
      </c>
      <c r="AD1544" s="613">
        <v>253</v>
      </c>
      <c r="AE1544" s="613">
        <v>31</v>
      </c>
      <c r="AF1544" s="613"/>
      <c r="AG1544" s="613"/>
      <c r="AH1544" s="613"/>
      <c r="AI1544" s="613"/>
      <c r="AJ1544" s="614"/>
      <c r="AK1544" s="169">
        <f t="shared" si="1129"/>
        <v>19</v>
      </c>
      <c r="AL1544" s="62">
        <v>3</v>
      </c>
      <c r="AM1544" s="63">
        <v>16</v>
      </c>
      <c r="AN1544" s="729"/>
      <c r="AO1544" s="15"/>
      <c r="AP1544" s="663"/>
      <c r="AQ1544" s="683"/>
      <c r="AT1544" s="1"/>
    </row>
    <row r="1545" spans="1:46" s="44" customFormat="1" ht="18.600000000000001" thickBot="1">
      <c r="A1545" s="1">
        <v>3</v>
      </c>
      <c r="B1545" s="337" t="str">
        <f t="shared" si="1130"/>
        <v>北多摩西部</v>
      </c>
      <c r="C1545" s="437" t="str">
        <f t="shared" si="1131"/>
        <v>東大和市</v>
      </c>
      <c r="D1545" s="305"/>
      <c r="E1545" s="632"/>
      <c r="F1545" s="337" t="s">
        <v>505</v>
      </c>
      <c r="G1545" s="690"/>
      <c r="H1545" s="225" t="s">
        <v>628</v>
      </c>
      <c r="I1545" s="93"/>
      <c r="J1545" s="93" t="s">
        <v>629</v>
      </c>
      <c r="K1545" s="93"/>
      <c r="L1545" s="93" t="s">
        <v>629</v>
      </c>
      <c r="M1545" s="93" t="s">
        <v>629</v>
      </c>
      <c r="N1545" s="93" t="s">
        <v>634</v>
      </c>
      <c r="O1545" s="93"/>
      <c r="P1545" s="93"/>
      <c r="Q1545" s="93"/>
      <c r="R1545" s="93" t="s">
        <v>922</v>
      </c>
      <c r="S1545" s="93" t="s">
        <v>652</v>
      </c>
      <c r="T1545" s="93" t="s">
        <v>629</v>
      </c>
      <c r="U1545" s="93"/>
      <c r="V1545" s="226" t="s">
        <v>629</v>
      </c>
      <c r="W1545" s="210"/>
      <c r="X1545" s="83"/>
      <c r="Y1545" s="83"/>
      <c r="Z1545" s="84"/>
      <c r="AA1545" s="84"/>
      <c r="AB1545" s="211"/>
      <c r="AC1545" s="264">
        <f t="shared" si="1128"/>
        <v>284</v>
      </c>
      <c r="AD1545" s="596">
        <v>253</v>
      </c>
      <c r="AE1545" s="596">
        <v>31</v>
      </c>
      <c r="AF1545" s="596" t="s">
        <v>3</v>
      </c>
      <c r="AG1545" s="596" t="s">
        <v>3</v>
      </c>
      <c r="AH1545" s="596" t="s">
        <v>3</v>
      </c>
      <c r="AI1545" s="596" t="s">
        <v>3</v>
      </c>
      <c r="AJ1545" s="596" t="s">
        <v>3</v>
      </c>
      <c r="AK1545" s="167">
        <f t="shared" si="1129"/>
        <v>0</v>
      </c>
      <c r="AL1545" s="81"/>
      <c r="AM1545" s="187"/>
      <c r="AN1545" s="718"/>
      <c r="AO1545" s="643"/>
      <c r="AP1545" s="663"/>
      <c r="AQ1545" s="683"/>
      <c r="AT1545" s="1"/>
    </row>
    <row r="1546" spans="1:46" s="44" customFormat="1">
      <c r="A1546" s="1">
        <v>1</v>
      </c>
      <c r="B1546" s="309" t="s">
        <v>480</v>
      </c>
      <c r="C1546" s="310" t="s">
        <v>507</v>
      </c>
      <c r="D1546" s="567"/>
      <c r="E1546" s="567" t="s">
        <v>790</v>
      </c>
      <c r="F1546" s="445" t="s">
        <v>506</v>
      </c>
      <c r="G1546" s="691">
        <v>11301785</v>
      </c>
      <c r="H1546" s="223"/>
      <c r="I1546" s="89"/>
      <c r="J1546" s="89"/>
      <c r="K1546" s="89"/>
      <c r="L1546" s="89"/>
      <c r="M1546" s="89"/>
      <c r="N1546" s="89"/>
      <c r="O1546" s="89"/>
      <c r="P1546" s="89"/>
      <c r="Q1546" s="89"/>
      <c r="R1546" s="89"/>
      <c r="S1546" s="89"/>
      <c r="T1546" s="89"/>
      <c r="U1546" s="89"/>
      <c r="V1546" s="224"/>
      <c r="W1546" s="107"/>
      <c r="X1546" s="86"/>
      <c r="Y1546" s="86"/>
      <c r="Z1546" s="87"/>
      <c r="AA1546" s="87"/>
      <c r="AB1546" s="101"/>
      <c r="AC1546" s="326">
        <f t="shared" si="1088"/>
        <v>176</v>
      </c>
      <c r="AD1546" s="88"/>
      <c r="AE1546" s="88"/>
      <c r="AF1546" s="88"/>
      <c r="AG1546" s="88">
        <v>176</v>
      </c>
      <c r="AH1546" s="88"/>
      <c r="AI1546" s="96"/>
      <c r="AJ1546" s="96"/>
      <c r="AK1546" s="168">
        <f t="shared" si="1089"/>
        <v>0</v>
      </c>
      <c r="AL1546" s="96"/>
      <c r="AM1546" s="190"/>
      <c r="AN1546" s="713"/>
      <c r="AO1546" s="643"/>
      <c r="AP1546" s="526"/>
      <c r="AQ1546" s="683"/>
      <c r="AT1546" s="1"/>
    </row>
    <row r="1547" spans="1:46" s="44" customFormat="1">
      <c r="A1547" s="1">
        <v>2</v>
      </c>
      <c r="B1547" s="337" t="str">
        <f t="shared" ref="B1547:B1548" si="1132">B1546</f>
        <v>北多摩西部</v>
      </c>
      <c r="C1547" s="437" t="str">
        <f t="shared" ref="C1547:C1548" si="1133">C1546</f>
        <v>武蔵村山市</v>
      </c>
      <c r="D1547" s="637"/>
      <c r="E1547" s="400"/>
      <c r="F1547" s="361" t="s">
        <v>506</v>
      </c>
      <c r="G1547" s="690"/>
      <c r="H1547" s="109"/>
      <c r="I1547" s="82"/>
      <c r="J1547" s="82"/>
      <c r="K1547" s="82"/>
      <c r="L1547" s="82"/>
      <c r="M1547" s="82"/>
      <c r="N1547" s="82"/>
      <c r="O1547" s="82"/>
      <c r="P1547" s="82"/>
      <c r="Q1547" s="82"/>
      <c r="R1547" s="82"/>
      <c r="S1547" s="82"/>
      <c r="T1547" s="82"/>
      <c r="U1547" s="82"/>
      <c r="V1547" s="102"/>
      <c r="W1547" s="146">
        <f>SUM(X1547:AB1547)</f>
        <v>176</v>
      </c>
      <c r="X1547" s="145">
        <v>176</v>
      </c>
      <c r="Y1547" s="145"/>
      <c r="Z1547" s="69"/>
      <c r="AA1547" s="69"/>
      <c r="AB1547" s="207"/>
      <c r="AC1547" s="324">
        <f t="shared" si="1088"/>
        <v>176</v>
      </c>
      <c r="AD1547" s="519"/>
      <c r="AE1547" s="519"/>
      <c r="AF1547" s="519"/>
      <c r="AG1547" s="519">
        <v>176</v>
      </c>
      <c r="AH1547" s="519"/>
      <c r="AI1547" s="519"/>
      <c r="AJ1547" s="601"/>
      <c r="AK1547" s="160">
        <f t="shared" si="1089"/>
        <v>0</v>
      </c>
      <c r="AL1547" s="79" t="s">
        <v>3</v>
      </c>
      <c r="AM1547" s="158" t="s">
        <v>3</v>
      </c>
      <c r="AN1547" s="718" t="s">
        <v>675</v>
      </c>
      <c r="AO1547" s="643"/>
      <c r="AP1547" s="663"/>
      <c r="AQ1547" s="683"/>
      <c r="AT1547" s="1"/>
    </row>
    <row r="1548" spans="1:46" s="44" customFormat="1" ht="18.600000000000001" thickBot="1">
      <c r="A1548" s="1">
        <v>3</v>
      </c>
      <c r="B1548" s="337" t="str">
        <f t="shared" si="1132"/>
        <v>北多摩西部</v>
      </c>
      <c r="C1548" s="437" t="str">
        <f t="shared" si="1133"/>
        <v>武蔵村山市</v>
      </c>
      <c r="D1548" s="305"/>
      <c r="E1548" s="632"/>
      <c r="F1548" s="337" t="s">
        <v>506</v>
      </c>
      <c r="G1548" s="689"/>
      <c r="H1548" s="229"/>
      <c r="I1548" s="27"/>
      <c r="J1548" s="27"/>
      <c r="K1548" s="27"/>
      <c r="L1548" s="27"/>
      <c r="M1548" s="27"/>
      <c r="N1548" s="27"/>
      <c r="O1548" s="27"/>
      <c r="P1548" s="27"/>
      <c r="Q1548" s="27"/>
      <c r="R1548" s="27"/>
      <c r="S1548" s="27"/>
      <c r="T1548" s="27"/>
      <c r="U1548" s="27"/>
      <c r="V1548" s="230"/>
      <c r="W1548" s="212"/>
      <c r="X1548" s="94"/>
      <c r="Y1548" s="94"/>
      <c r="Z1548" s="94"/>
      <c r="AA1548" s="94"/>
      <c r="AB1548" s="213"/>
      <c r="AC1548" s="328">
        <f t="shared" si="1088"/>
        <v>176</v>
      </c>
      <c r="AD1548" s="615"/>
      <c r="AE1548" s="615" t="s">
        <v>3</v>
      </c>
      <c r="AF1548" s="615" t="s">
        <v>3</v>
      </c>
      <c r="AG1548" s="615">
        <v>176</v>
      </c>
      <c r="AH1548" s="615" t="s">
        <v>3</v>
      </c>
      <c r="AI1548" s="615" t="s">
        <v>3</v>
      </c>
      <c r="AJ1548" s="615" t="s">
        <v>3</v>
      </c>
      <c r="AK1548" s="170">
        <f t="shared" si="1089"/>
        <v>0</v>
      </c>
      <c r="AL1548" s="175"/>
      <c r="AM1548" s="191"/>
      <c r="AN1548" s="730"/>
      <c r="AO1548" s="15"/>
      <c r="AP1548" s="663"/>
      <c r="AQ1548" s="683"/>
      <c r="AT1548" s="1"/>
    </row>
    <row r="1549" spans="1:46" s="44" customFormat="1">
      <c r="A1549" s="1">
        <v>1</v>
      </c>
      <c r="B1549" s="309" t="s">
        <v>480</v>
      </c>
      <c r="C1549" s="310" t="s">
        <v>507</v>
      </c>
      <c r="D1549" s="567"/>
      <c r="E1549" s="567" t="s">
        <v>950</v>
      </c>
      <c r="F1549" s="445" t="s">
        <v>508</v>
      </c>
      <c r="G1549" s="691">
        <v>11301786</v>
      </c>
      <c r="H1549" s="221"/>
      <c r="I1549" s="73"/>
      <c r="J1549" s="73"/>
      <c r="K1549" s="73"/>
      <c r="L1549" s="73"/>
      <c r="M1549" s="73"/>
      <c r="N1549" s="73"/>
      <c r="O1549" s="73"/>
      <c r="P1549" s="73"/>
      <c r="Q1549" s="73"/>
      <c r="R1549" s="73"/>
      <c r="S1549" s="73"/>
      <c r="T1549" s="73"/>
      <c r="U1549" s="73"/>
      <c r="V1549" s="222"/>
      <c r="W1549" s="193"/>
      <c r="X1549" s="74"/>
      <c r="Y1549" s="74"/>
      <c r="Z1549" s="74"/>
      <c r="AA1549" s="74"/>
      <c r="AB1549" s="194"/>
      <c r="AC1549" s="323">
        <f t="shared" ref="AC1549:AC1612" si="1134">SUM(AD1549:AJ1549)</f>
        <v>60</v>
      </c>
      <c r="AD1549" s="606"/>
      <c r="AE1549" s="606"/>
      <c r="AF1549" s="606"/>
      <c r="AG1549" s="606">
        <v>60</v>
      </c>
      <c r="AH1549" s="606"/>
      <c r="AI1549" s="607"/>
      <c r="AJ1549" s="607"/>
      <c r="AK1549" s="166">
        <f t="shared" si="1089"/>
        <v>0</v>
      </c>
      <c r="AL1549" s="80"/>
      <c r="AM1549" s="186"/>
      <c r="AN1549" s="725"/>
      <c r="AO1549" s="15"/>
      <c r="AP1549" s="25"/>
      <c r="AQ1549" s="683">
        <v>1</v>
      </c>
      <c r="AT1549" s="1"/>
    </row>
    <row r="1550" spans="1:46" s="44" customFormat="1">
      <c r="A1550" s="1">
        <v>2</v>
      </c>
      <c r="B1550" s="337" t="str">
        <f t="shared" ref="B1550:B1551" si="1135">B1549</f>
        <v>北多摩西部</v>
      </c>
      <c r="C1550" s="437" t="str">
        <f t="shared" ref="C1550:C1551" si="1136">C1549</f>
        <v>武蔵村山市</v>
      </c>
      <c r="D1550" s="297"/>
      <c r="E1550" s="573"/>
      <c r="F1550" s="361" t="s">
        <v>508</v>
      </c>
      <c r="G1550" s="690"/>
      <c r="H1550" s="109"/>
      <c r="I1550" s="82"/>
      <c r="J1550" s="82"/>
      <c r="K1550" s="82"/>
      <c r="L1550" s="82"/>
      <c r="M1550" s="82"/>
      <c r="N1550" s="82"/>
      <c r="O1550" s="82"/>
      <c r="P1550" s="82"/>
      <c r="Q1550" s="82"/>
      <c r="R1550" s="82"/>
      <c r="S1550" s="82"/>
      <c r="T1550" s="82"/>
      <c r="U1550" s="82" t="s">
        <v>629</v>
      </c>
      <c r="V1550" s="102"/>
      <c r="W1550" s="146">
        <f>SUM(X1550:AB1550)</f>
        <v>60</v>
      </c>
      <c r="X1550" s="145"/>
      <c r="Y1550" s="145">
        <v>60</v>
      </c>
      <c r="Z1550" s="69"/>
      <c r="AA1550" s="69"/>
      <c r="AB1550" s="207"/>
      <c r="AC1550" s="324">
        <f t="shared" si="1134"/>
        <v>60</v>
      </c>
      <c r="AD1550" s="519"/>
      <c r="AE1550" s="519"/>
      <c r="AF1550" s="519"/>
      <c r="AG1550" s="519">
        <v>60</v>
      </c>
      <c r="AH1550" s="519"/>
      <c r="AI1550" s="519"/>
      <c r="AJ1550" s="601"/>
      <c r="AK1550" s="160">
        <f t="shared" ref="AK1550:AK1613" si="1137">SUM(AL1550:AM1550)</f>
        <v>0</v>
      </c>
      <c r="AL1550" s="79" t="s">
        <v>3</v>
      </c>
      <c r="AM1550" s="158" t="s">
        <v>3</v>
      </c>
      <c r="AN1550" s="718"/>
      <c r="AO1550" s="643"/>
      <c r="AP1550" s="663"/>
      <c r="AQ1550" s="683"/>
      <c r="AT1550" s="1"/>
    </row>
    <row r="1551" spans="1:46" s="44" customFormat="1" ht="18.600000000000001" thickBot="1">
      <c r="A1551" s="1">
        <v>3</v>
      </c>
      <c r="B1551" s="337" t="str">
        <f t="shared" si="1135"/>
        <v>北多摩西部</v>
      </c>
      <c r="C1551" s="437" t="str">
        <f t="shared" si="1136"/>
        <v>武蔵村山市</v>
      </c>
      <c r="D1551" s="305"/>
      <c r="E1551" s="632"/>
      <c r="F1551" s="337" t="s">
        <v>508</v>
      </c>
      <c r="G1551" s="689"/>
      <c r="H1551" s="36"/>
      <c r="I1551" s="37"/>
      <c r="J1551" s="37"/>
      <c r="K1551" s="37"/>
      <c r="L1551" s="37"/>
      <c r="M1551" s="37"/>
      <c r="N1551" s="37"/>
      <c r="O1551" s="37"/>
      <c r="P1551" s="37"/>
      <c r="Q1551" s="37"/>
      <c r="R1551" s="37"/>
      <c r="S1551" s="37"/>
      <c r="T1551" s="37"/>
      <c r="U1551" s="29" t="s">
        <v>629</v>
      </c>
      <c r="V1551" s="39"/>
      <c r="W1551" s="208"/>
      <c r="X1551" s="75"/>
      <c r="Y1551" s="75"/>
      <c r="Z1551" s="76"/>
      <c r="AA1551" s="76"/>
      <c r="AB1551" s="209"/>
      <c r="AC1551" s="325">
        <f t="shared" si="1134"/>
        <v>60</v>
      </c>
      <c r="AD1551" s="520"/>
      <c r="AE1551" s="520" t="s">
        <v>3</v>
      </c>
      <c r="AF1551" s="520" t="s">
        <v>3</v>
      </c>
      <c r="AG1551" s="520">
        <v>60</v>
      </c>
      <c r="AH1551" s="520" t="s">
        <v>3</v>
      </c>
      <c r="AI1551" s="520" t="s">
        <v>3</v>
      </c>
      <c r="AJ1551" s="520" t="s">
        <v>3</v>
      </c>
      <c r="AK1551" s="161">
        <f t="shared" si="1137"/>
        <v>0</v>
      </c>
      <c r="AL1551" s="81"/>
      <c r="AM1551" s="187"/>
      <c r="AN1551" s="719"/>
      <c r="AO1551" s="643"/>
      <c r="AP1551" s="663"/>
      <c r="AQ1551" s="683"/>
      <c r="AT1551" s="1"/>
    </row>
    <row r="1552" spans="1:46" s="44" customFormat="1">
      <c r="A1552" s="1">
        <v>1</v>
      </c>
      <c r="B1552" s="309" t="s">
        <v>480</v>
      </c>
      <c r="C1552" s="310" t="s">
        <v>507</v>
      </c>
      <c r="D1552" s="567"/>
      <c r="E1552" s="567" t="s">
        <v>950</v>
      </c>
      <c r="F1552" s="445" t="s">
        <v>509</v>
      </c>
      <c r="G1552" s="691">
        <v>11301787</v>
      </c>
      <c r="H1552" s="223"/>
      <c r="I1552" s="89"/>
      <c r="J1552" s="89"/>
      <c r="K1552" s="89"/>
      <c r="L1552" s="89"/>
      <c r="M1552" s="89"/>
      <c r="N1552" s="89"/>
      <c r="O1552" s="89"/>
      <c r="P1552" s="89"/>
      <c r="Q1552" s="89"/>
      <c r="R1552" s="89"/>
      <c r="S1552" s="89"/>
      <c r="T1552" s="89"/>
      <c r="U1552" s="89"/>
      <c r="V1552" s="224"/>
      <c r="W1552" s="210"/>
      <c r="X1552" s="83"/>
      <c r="Y1552" s="83"/>
      <c r="Z1552" s="84"/>
      <c r="AA1552" s="84"/>
      <c r="AB1552" s="211"/>
      <c r="AC1552" s="264">
        <f t="shared" si="1134"/>
        <v>300</v>
      </c>
      <c r="AD1552" s="70"/>
      <c r="AE1552" s="70">
        <v>144</v>
      </c>
      <c r="AF1552" s="70">
        <v>104</v>
      </c>
      <c r="AG1552" s="70">
        <v>52</v>
      </c>
      <c r="AH1552" s="70"/>
      <c r="AI1552" s="96"/>
      <c r="AJ1552" s="96"/>
      <c r="AK1552" s="167">
        <f t="shared" si="1137"/>
        <v>0</v>
      </c>
      <c r="AL1552" s="96"/>
      <c r="AM1552" s="190"/>
      <c r="AN1552" s="718"/>
      <c r="AO1552" s="643"/>
      <c r="AP1552" s="526"/>
      <c r="AQ1552" s="683"/>
      <c r="AT1552" s="1"/>
    </row>
    <row r="1553" spans="1:46" s="44" customFormat="1">
      <c r="A1553" s="1">
        <v>2</v>
      </c>
      <c r="B1553" s="337" t="str">
        <f t="shared" ref="B1553:B1554" si="1138">B1552</f>
        <v>北多摩西部</v>
      </c>
      <c r="C1553" s="437" t="str">
        <f t="shared" ref="C1553:C1554" si="1139">C1552</f>
        <v>武蔵村山市</v>
      </c>
      <c r="D1553" s="297"/>
      <c r="E1553" s="573"/>
      <c r="F1553" s="361" t="s">
        <v>509</v>
      </c>
      <c r="G1553" s="690"/>
      <c r="H1553" s="225" t="s">
        <v>628</v>
      </c>
      <c r="I1553" s="93"/>
      <c r="J1553" s="93"/>
      <c r="K1553" s="93"/>
      <c r="L1553" s="93" t="s">
        <v>629</v>
      </c>
      <c r="M1553" s="93" t="s">
        <v>629</v>
      </c>
      <c r="N1553" s="93" t="s">
        <v>630</v>
      </c>
      <c r="O1553" s="93"/>
      <c r="P1553" s="93" t="s">
        <v>636</v>
      </c>
      <c r="Q1553" s="93"/>
      <c r="R1553" s="93"/>
      <c r="S1553" s="93"/>
      <c r="T1553" s="93"/>
      <c r="U1553" s="93"/>
      <c r="V1553" s="226" t="s">
        <v>629</v>
      </c>
      <c r="W1553" s="660">
        <f>SUM(X1553:AB1553)</f>
        <v>300</v>
      </c>
      <c r="X1553" s="78">
        <v>144</v>
      </c>
      <c r="Y1553" s="78">
        <v>156</v>
      </c>
      <c r="Z1553" s="78"/>
      <c r="AA1553" s="78"/>
      <c r="AB1553" s="197"/>
      <c r="AC1553" s="327">
        <f t="shared" si="1134"/>
        <v>300</v>
      </c>
      <c r="AD1553" s="613"/>
      <c r="AE1553" s="613">
        <v>144</v>
      </c>
      <c r="AF1553" s="613">
        <v>104</v>
      </c>
      <c r="AG1553" s="613">
        <v>52</v>
      </c>
      <c r="AH1553" s="613"/>
      <c r="AI1553" s="613"/>
      <c r="AJ1553" s="614"/>
      <c r="AK1553" s="169">
        <f t="shared" si="1137"/>
        <v>52</v>
      </c>
      <c r="AL1553" s="62">
        <v>25</v>
      </c>
      <c r="AM1553" s="63">
        <v>27</v>
      </c>
      <c r="AN1553" s="729"/>
      <c r="AO1553" s="15"/>
      <c r="AP1553" s="663"/>
      <c r="AQ1553" s="683"/>
      <c r="AT1553" s="1"/>
    </row>
    <row r="1554" spans="1:46" s="44" customFormat="1" ht="18.600000000000001" thickBot="1">
      <c r="A1554" s="1">
        <v>3</v>
      </c>
      <c r="B1554" s="337" t="str">
        <f t="shared" si="1138"/>
        <v>北多摩西部</v>
      </c>
      <c r="C1554" s="437" t="str">
        <f t="shared" si="1139"/>
        <v>武蔵村山市</v>
      </c>
      <c r="D1554" s="305"/>
      <c r="E1554" s="632"/>
      <c r="F1554" s="337" t="s">
        <v>509</v>
      </c>
      <c r="G1554" s="690"/>
      <c r="H1554" s="233" t="s">
        <v>628</v>
      </c>
      <c r="I1554" s="17"/>
      <c r="J1554" s="17"/>
      <c r="K1554" s="17"/>
      <c r="L1554" s="17" t="s">
        <v>629</v>
      </c>
      <c r="M1554" s="17" t="s">
        <v>629</v>
      </c>
      <c r="N1554" s="17" t="s">
        <v>630</v>
      </c>
      <c r="O1554" s="17"/>
      <c r="P1554" s="17" t="s">
        <v>636</v>
      </c>
      <c r="Q1554" s="17"/>
      <c r="R1554" s="17"/>
      <c r="S1554" s="17"/>
      <c r="T1554" s="17"/>
      <c r="U1554" s="17"/>
      <c r="V1554" s="21" t="s">
        <v>629</v>
      </c>
      <c r="W1554" s="210"/>
      <c r="X1554" s="83"/>
      <c r="Y1554" s="83"/>
      <c r="Z1554" s="84"/>
      <c r="AA1554" s="84"/>
      <c r="AB1554" s="211"/>
      <c r="AC1554" s="264">
        <f t="shared" si="1134"/>
        <v>300</v>
      </c>
      <c r="AD1554" s="596"/>
      <c r="AE1554" s="596">
        <v>144</v>
      </c>
      <c r="AF1554" s="596">
        <v>104</v>
      </c>
      <c r="AG1554" s="596">
        <v>52</v>
      </c>
      <c r="AH1554" s="596" t="s">
        <v>3</v>
      </c>
      <c r="AI1554" s="596" t="s">
        <v>3</v>
      </c>
      <c r="AJ1554" s="596" t="s">
        <v>3</v>
      </c>
      <c r="AK1554" s="167">
        <f t="shared" si="1137"/>
        <v>0</v>
      </c>
      <c r="AL1554" s="81"/>
      <c r="AM1554" s="187"/>
      <c r="AN1554" s="718"/>
      <c r="AO1554" s="643"/>
      <c r="AP1554" s="663"/>
      <c r="AQ1554" s="683"/>
      <c r="AT1554" s="1"/>
    </row>
    <row r="1555" spans="1:46" s="44" customFormat="1">
      <c r="A1555" s="1">
        <v>1</v>
      </c>
      <c r="B1555" s="309" t="s">
        <v>480</v>
      </c>
      <c r="C1555" s="310" t="s">
        <v>507</v>
      </c>
      <c r="D1555" s="567" t="s">
        <v>687</v>
      </c>
      <c r="E1555" s="567" t="s">
        <v>961</v>
      </c>
      <c r="F1555" s="445" t="s">
        <v>510</v>
      </c>
      <c r="G1555" s="691">
        <v>11301788</v>
      </c>
      <c r="H1555" s="223"/>
      <c r="I1555" s="89"/>
      <c r="J1555" s="89"/>
      <c r="K1555" s="89"/>
      <c r="L1555" s="89"/>
      <c r="M1555" s="89"/>
      <c r="N1555" s="89"/>
      <c r="O1555" s="89"/>
      <c r="P1555" s="89"/>
      <c r="Q1555" s="89"/>
      <c r="R1555" s="89"/>
      <c r="S1555" s="89"/>
      <c r="T1555" s="89"/>
      <c r="U1555" s="89"/>
      <c r="V1555" s="224"/>
      <c r="W1555" s="107"/>
      <c r="X1555" s="86"/>
      <c r="Y1555" s="86"/>
      <c r="Z1555" s="87"/>
      <c r="AA1555" s="87"/>
      <c r="AB1555" s="101"/>
      <c r="AC1555" s="326">
        <f t="shared" si="1134"/>
        <v>303</v>
      </c>
      <c r="AD1555" s="88"/>
      <c r="AE1555" s="88">
        <v>139</v>
      </c>
      <c r="AF1555" s="88">
        <v>164</v>
      </c>
      <c r="AG1555" s="88"/>
      <c r="AH1555" s="88"/>
      <c r="AI1555" s="96"/>
      <c r="AJ1555" s="96"/>
      <c r="AK1555" s="168">
        <f t="shared" si="1137"/>
        <v>0</v>
      </c>
      <c r="AL1555" s="96"/>
      <c r="AM1555" s="190"/>
      <c r="AN1555" s="713" t="s">
        <v>962</v>
      </c>
      <c r="AO1555" s="643"/>
      <c r="AP1555" s="526"/>
      <c r="AQ1555" s="683"/>
      <c r="AT1555" s="1"/>
    </row>
    <row r="1556" spans="1:46" s="44" customFormat="1">
      <c r="A1556" s="1">
        <v>2</v>
      </c>
      <c r="B1556" s="337" t="str">
        <f t="shared" ref="B1556:B1557" si="1140">B1555</f>
        <v>北多摩西部</v>
      </c>
      <c r="C1556" s="437" t="str">
        <f t="shared" ref="C1556:C1557" si="1141">C1555</f>
        <v>武蔵村山市</v>
      </c>
      <c r="D1556" s="637"/>
      <c r="E1556" s="400"/>
      <c r="F1556" s="361" t="s">
        <v>510</v>
      </c>
      <c r="G1556" s="690"/>
      <c r="H1556" s="109" t="s">
        <v>628</v>
      </c>
      <c r="I1556" s="82"/>
      <c r="J1556" s="82"/>
      <c r="K1556" s="82"/>
      <c r="L1556" s="82"/>
      <c r="M1556" s="82" t="s">
        <v>629</v>
      </c>
      <c r="N1556" s="82"/>
      <c r="O1556" s="82"/>
      <c r="P1556" s="82"/>
      <c r="Q1556" s="82"/>
      <c r="R1556" s="82"/>
      <c r="S1556" s="82"/>
      <c r="T1556" s="82"/>
      <c r="U1556" s="82"/>
      <c r="V1556" s="102"/>
      <c r="W1556" s="146">
        <f>SUM(X1556:AB1556)</f>
        <v>303</v>
      </c>
      <c r="X1556" s="145">
        <v>303</v>
      </c>
      <c r="Y1556" s="145"/>
      <c r="Z1556" s="69"/>
      <c r="AA1556" s="69"/>
      <c r="AB1556" s="207"/>
      <c r="AC1556" s="324">
        <f t="shared" si="1134"/>
        <v>303</v>
      </c>
      <c r="AD1556" s="519"/>
      <c r="AE1556" s="519">
        <v>143</v>
      </c>
      <c r="AF1556" s="519">
        <v>160</v>
      </c>
      <c r="AG1556" s="519"/>
      <c r="AH1556" s="519"/>
      <c r="AI1556" s="519"/>
      <c r="AJ1556" s="601"/>
      <c r="AK1556" s="160">
        <f t="shared" si="1137"/>
        <v>20</v>
      </c>
      <c r="AL1556" s="79">
        <v>20</v>
      </c>
      <c r="AM1556" s="158" t="s">
        <v>3</v>
      </c>
      <c r="AN1556" s="718"/>
      <c r="AO1556" s="643"/>
      <c r="AP1556" s="663"/>
      <c r="AQ1556" s="683"/>
      <c r="AT1556" s="1"/>
    </row>
    <row r="1557" spans="1:46" s="44" customFormat="1" ht="18.600000000000001" thickBot="1">
      <c r="A1557" s="1">
        <v>3</v>
      </c>
      <c r="B1557" s="337" t="str">
        <f t="shared" si="1140"/>
        <v>北多摩西部</v>
      </c>
      <c r="C1557" s="437" t="str">
        <f t="shared" si="1141"/>
        <v>武蔵村山市</v>
      </c>
      <c r="D1557" s="305"/>
      <c r="E1557" s="632"/>
      <c r="F1557" s="337" t="s">
        <v>510</v>
      </c>
      <c r="G1557" s="689"/>
      <c r="H1557" s="31" t="s">
        <v>628</v>
      </c>
      <c r="I1557" s="32"/>
      <c r="J1557" s="32"/>
      <c r="K1557" s="32"/>
      <c r="L1557" s="32"/>
      <c r="M1557" s="32" t="s">
        <v>629</v>
      </c>
      <c r="N1557" s="27"/>
      <c r="O1557" s="27"/>
      <c r="P1557" s="27"/>
      <c r="Q1557" s="27"/>
      <c r="R1557" s="27"/>
      <c r="S1557" s="27"/>
      <c r="T1557" s="27"/>
      <c r="U1557" s="27"/>
      <c r="V1557" s="230" t="s">
        <v>1043</v>
      </c>
      <c r="W1557" s="212"/>
      <c r="X1557" s="94"/>
      <c r="Y1557" s="94"/>
      <c r="Z1557" s="94"/>
      <c r="AA1557" s="94"/>
      <c r="AB1557" s="213"/>
      <c r="AC1557" s="328">
        <f t="shared" si="1134"/>
        <v>303</v>
      </c>
      <c r="AD1557" s="615"/>
      <c r="AE1557" s="615">
        <v>143</v>
      </c>
      <c r="AF1557" s="615">
        <v>160</v>
      </c>
      <c r="AG1557" s="615" t="s">
        <v>3</v>
      </c>
      <c r="AH1557" s="615" t="s">
        <v>3</v>
      </c>
      <c r="AI1557" s="615" t="s">
        <v>3</v>
      </c>
      <c r="AJ1557" s="615" t="s">
        <v>3</v>
      </c>
      <c r="AK1557" s="170">
        <f t="shared" si="1137"/>
        <v>0</v>
      </c>
      <c r="AL1557" s="175"/>
      <c r="AM1557" s="191"/>
      <c r="AN1557" s="730"/>
      <c r="AO1557" s="15"/>
      <c r="AP1557" s="663"/>
      <c r="AQ1557" s="683"/>
      <c r="AT1557" s="1"/>
    </row>
    <row r="1558" spans="1:46" s="44" customFormat="1">
      <c r="A1558" s="1">
        <v>1</v>
      </c>
      <c r="B1558" s="331" t="s">
        <v>480</v>
      </c>
      <c r="C1558" s="333"/>
      <c r="D1558" s="333"/>
      <c r="E1558" s="333"/>
      <c r="F1558" s="371"/>
      <c r="G1558" s="700"/>
      <c r="H1558" s="266"/>
      <c r="I1558" s="268"/>
      <c r="J1558" s="235"/>
      <c r="K1558" s="235"/>
      <c r="L1558" s="235"/>
      <c r="M1558" s="271"/>
      <c r="N1558" s="235"/>
      <c r="O1558" s="235"/>
      <c r="P1558" s="235"/>
      <c r="Q1558" s="235"/>
      <c r="R1558" s="268"/>
      <c r="S1558" s="268"/>
      <c r="T1558" s="235"/>
      <c r="U1558" s="270"/>
      <c r="V1558" s="285"/>
      <c r="W1558" s="354"/>
      <c r="X1558" s="355"/>
      <c r="Y1558" s="355"/>
      <c r="Z1558" s="360"/>
      <c r="AA1558" s="358"/>
      <c r="AB1558" s="359"/>
      <c r="AC1558" s="312">
        <f t="shared" si="1134"/>
        <v>4053</v>
      </c>
      <c r="AD1558" s="277">
        <f t="shared" ref="AD1558:AI1558" si="1142">SUMIF($A$1483:$A$1557,1,AD$1483:AD$1557)</f>
        <v>1269</v>
      </c>
      <c r="AE1558" s="277">
        <f t="shared" si="1142"/>
        <v>1271</v>
      </c>
      <c r="AF1558" s="277">
        <f t="shared" si="1142"/>
        <v>606</v>
      </c>
      <c r="AG1558" s="277">
        <f t="shared" si="1142"/>
        <v>907</v>
      </c>
      <c r="AH1558" s="277">
        <f t="shared" si="1142"/>
        <v>0</v>
      </c>
      <c r="AI1558" s="277">
        <f t="shared" si="1142"/>
        <v>0</v>
      </c>
      <c r="AJ1558" s="278"/>
      <c r="AK1558" s="281">
        <f t="shared" si="1137"/>
        <v>0</v>
      </c>
      <c r="AL1558" s="277"/>
      <c r="AM1558" s="405"/>
      <c r="AN1558" s="714"/>
      <c r="AO1558" s="643"/>
      <c r="AP1558" s="527"/>
      <c r="AQ1558" s="683"/>
      <c r="AT1558" s="1"/>
    </row>
    <row r="1559" spans="1:46" s="44" customFormat="1">
      <c r="A1559" s="1">
        <v>2</v>
      </c>
      <c r="B1559" s="346"/>
      <c r="C1559" s="439"/>
      <c r="D1559" s="300"/>
      <c r="E1559" s="300"/>
      <c r="F1559" s="365"/>
      <c r="G1559" s="701"/>
      <c r="H1559" s="267">
        <f t="shared" ref="H1559:V1559" si="1143">COUNTA(H1483:H1557)/2</f>
        <v>8</v>
      </c>
      <c r="I1559" s="269">
        <f t="shared" si="1143"/>
        <v>0</v>
      </c>
      <c r="J1559" s="270">
        <f t="shared" si="1143"/>
        <v>3.5</v>
      </c>
      <c r="K1559" s="270">
        <f t="shared" si="1143"/>
        <v>1</v>
      </c>
      <c r="L1559" s="270">
        <f t="shared" si="1143"/>
        <v>11</v>
      </c>
      <c r="M1559" s="269">
        <f t="shared" si="1143"/>
        <v>14</v>
      </c>
      <c r="N1559" s="270">
        <f t="shared" si="1143"/>
        <v>7</v>
      </c>
      <c r="O1559" s="270">
        <f t="shared" si="1143"/>
        <v>1</v>
      </c>
      <c r="P1559" s="270">
        <f t="shared" si="1143"/>
        <v>3</v>
      </c>
      <c r="Q1559" s="270">
        <f t="shared" si="1143"/>
        <v>1</v>
      </c>
      <c r="R1559" s="269">
        <f t="shared" si="1143"/>
        <v>4</v>
      </c>
      <c r="S1559" s="269">
        <f t="shared" si="1143"/>
        <v>8</v>
      </c>
      <c r="T1559" s="270">
        <f t="shared" si="1143"/>
        <v>4</v>
      </c>
      <c r="U1559" s="270">
        <f t="shared" si="1143"/>
        <v>7</v>
      </c>
      <c r="V1559" s="272">
        <f t="shared" si="1143"/>
        <v>4.5</v>
      </c>
      <c r="W1559" s="353">
        <f>SUM(X1559:AB1559)</f>
        <v>4427</v>
      </c>
      <c r="X1559" s="343">
        <f>SUM(X1483:X1557)</f>
        <v>3347</v>
      </c>
      <c r="Y1559" s="343">
        <f>SUM(Y1483:Y1557)</f>
        <v>1011</v>
      </c>
      <c r="Z1559" s="344">
        <f>SUM(Z1483:Z1557)</f>
        <v>63</v>
      </c>
      <c r="AA1559" s="344">
        <f>SUM(AA1483:AA1557)</f>
        <v>0</v>
      </c>
      <c r="AB1559" s="345">
        <f>SUM(AB1483:AB1557)</f>
        <v>6</v>
      </c>
      <c r="AC1559" s="312">
        <f t="shared" si="1134"/>
        <v>4279</v>
      </c>
      <c r="AD1559" s="279">
        <f t="shared" ref="AD1559:AI1559" si="1144">SUMIF($A$1483:$A$1557,2,AD$1483:AD$1557)</f>
        <v>1452</v>
      </c>
      <c r="AE1559" s="279">
        <f t="shared" si="1144"/>
        <v>1125</v>
      </c>
      <c r="AF1559" s="279">
        <f t="shared" si="1144"/>
        <v>666</v>
      </c>
      <c r="AG1559" s="279">
        <f t="shared" si="1144"/>
        <v>1036</v>
      </c>
      <c r="AH1559" s="279">
        <f t="shared" si="1144"/>
        <v>0</v>
      </c>
      <c r="AI1559" s="279">
        <f t="shared" si="1144"/>
        <v>0</v>
      </c>
      <c r="AJ1559" s="280"/>
      <c r="AK1559" s="281">
        <f t="shared" si="1137"/>
        <v>222</v>
      </c>
      <c r="AL1559" s="279">
        <f>SUMIF($A$1483:$A$1557,2,AL$1483:AL$1557)</f>
        <v>171</v>
      </c>
      <c r="AM1559" s="403">
        <f>SUMIF($A$1483:$A$1557,2,AM$1483:AM$1557)</f>
        <v>51</v>
      </c>
      <c r="AN1559" s="715"/>
      <c r="AO1559" s="650"/>
      <c r="AP1559" s="663"/>
      <c r="AQ1559" s="683"/>
      <c r="AT1559" s="1"/>
    </row>
    <row r="1560" spans="1:46" s="44" customFormat="1" ht="18.600000000000001" thickBot="1">
      <c r="A1560" s="1">
        <v>3</v>
      </c>
      <c r="B1560" s="347" t="s">
        <v>851</v>
      </c>
      <c r="C1560" s="439"/>
      <c r="D1560" s="633"/>
      <c r="E1560" s="633"/>
      <c r="F1560" s="336"/>
      <c r="G1560" s="702"/>
      <c r="H1560" s="236"/>
      <c r="I1560" s="237"/>
      <c r="J1560" s="237"/>
      <c r="K1560" s="237"/>
      <c r="L1560" s="237"/>
      <c r="M1560" s="238"/>
      <c r="N1560" s="237"/>
      <c r="O1560" s="237"/>
      <c r="P1560" s="237"/>
      <c r="Q1560" s="237"/>
      <c r="R1560" s="237"/>
      <c r="S1560" s="237"/>
      <c r="T1560" s="237"/>
      <c r="U1560" s="237"/>
      <c r="V1560" s="239"/>
      <c r="W1560" s="349"/>
      <c r="X1560" s="350"/>
      <c r="Y1560" s="350"/>
      <c r="Z1560" s="356"/>
      <c r="AA1560" s="356"/>
      <c r="AB1560" s="357"/>
      <c r="AC1560" s="313">
        <f t="shared" si="1134"/>
        <v>4407</v>
      </c>
      <c r="AD1560" s="282">
        <f t="shared" ref="AD1560:AJ1560" si="1145">SUMIF($A$1483:$A$1557,3,AD$1483:AD$1557)</f>
        <v>1490</v>
      </c>
      <c r="AE1560" s="282">
        <f t="shared" si="1145"/>
        <v>1180</v>
      </c>
      <c r="AF1560" s="282">
        <f t="shared" si="1145"/>
        <v>774</v>
      </c>
      <c r="AG1560" s="282">
        <f t="shared" si="1145"/>
        <v>963</v>
      </c>
      <c r="AH1560" s="282">
        <f t="shared" si="1145"/>
        <v>0</v>
      </c>
      <c r="AI1560" s="282">
        <f t="shared" si="1145"/>
        <v>0</v>
      </c>
      <c r="AJ1560" s="282">
        <f t="shared" si="1145"/>
        <v>0</v>
      </c>
      <c r="AK1560" s="283">
        <f t="shared" si="1137"/>
        <v>0</v>
      </c>
      <c r="AL1560" s="284"/>
      <c r="AM1560" s="404"/>
      <c r="AN1560" s="716"/>
      <c r="AO1560" s="644"/>
      <c r="AP1560" s="663"/>
      <c r="AQ1560" s="683"/>
      <c r="AT1560" s="1"/>
    </row>
    <row r="1561" spans="1:46" s="44" customFormat="1">
      <c r="A1561" s="1">
        <v>1</v>
      </c>
      <c r="B1561" s="309" t="s">
        <v>512</v>
      </c>
      <c r="C1561" s="310" t="s">
        <v>513</v>
      </c>
      <c r="D1561" s="567"/>
      <c r="E1561" s="567" t="s">
        <v>951</v>
      </c>
      <c r="F1561" s="445" t="s">
        <v>511</v>
      </c>
      <c r="G1561" s="691" t="s">
        <v>896</v>
      </c>
      <c r="H1561" s="223"/>
      <c r="I1561" s="89"/>
      <c r="J1561" s="89"/>
      <c r="K1561" s="89"/>
      <c r="L1561" s="89"/>
      <c r="M1561" s="89"/>
      <c r="N1561" s="89"/>
      <c r="O1561" s="89"/>
      <c r="P1561" s="89"/>
      <c r="Q1561" s="89"/>
      <c r="R1561" s="89"/>
      <c r="S1561" s="89"/>
      <c r="T1561" s="89"/>
      <c r="U1561" s="89"/>
      <c r="V1561" s="224"/>
      <c r="W1561" s="107"/>
      <c r="X1561" s="86"/>
      <c r="Y1561" s="86"/>
      <c r="Z1561" s="87"/>
      <c r="AA1561" s="87"/>
      <c r="AB1561" s="101"/>
      <c r="AC1561" s="326">
        <f t="shared" si="1134"/>
        <v>78</v>
      </c>
      <c r="AD1561" s="88"/>
      <c r="AE1561" s="88">
        <v>51</v>
      </c>
      <c r="AF1561" s="88"/>
      <c r="AG1561" s="88">
        <v>27</v>
      </c>
      <c r="AH1561" s="88"/>
      <c r="AI1561" s="96"/>
      <c r="AJ1561" s="96"/>
      <c r="AK1561" s="168">
        <f t="shared" si="1137"/>
        <v>0</v>
      </c>
      <c r="AL1561" s="96"/>
      <c r="AM1561" s="190"/>
      <c r="AN1561" s="713"/>
      <c r="AO1561" s="643"/>
      <c r="AP1561" s="526"/>
      <c r="AQ1561" s="683"/>
      <c r="AT1561" s="1"/>
    </row>
    <row r="1562" spans="1:46" s="44" customFormat="1">
      <c r="A1562" s="1">
        <v>2</v>
      </c>
      <c r="B1562" s="436" t="str">
        <f>B1561</f>
        <v>北多摩南部</v>
      </c>
      <c r="C1562" s="437" t="str">
        <f t="shared" ref="C1562:C1563" si="1146">C1561</f>
        <v>武蔵野市</v>
      </c>
      <c r="D1562" s="297"/>
      <c r="E1562" s="573"/>
      <c r="F1562" s="361" t="s">
        <v>511</v>
      </c>
      <c r="G1562" s="690"/>
      <c r="H1562" s="225"/>
      <c r="I1562" s="93"/>
      <c r="J1562" s="93"/>
      <c r="K1562" s="93"/>
      <c r="L1562" s="93"/>
      <c r="M1562" s="93"/>
      <c r="N1562" s="93"/>
      <c r="O1562" s="93"/>
      <c r="P1562" s="93"/>
      <c r="Q1562" s="93"/>
      <c r="R1562" s="93"/>
      <c r="S1562" s="93"/>
      <c r="T1562" s="93"/>
      <c r="U1562" s="93"/>
      <c r="V1562" s="226"/>
      <c r="W1562" s="660">
        <f>SUM(X1562:AB1562)</f>
        <v>74</v>
      </c>
      <c r="X1562" s="78">
        <v>47</v>
      </c>
      <c r="Y1562" s="78">
        <v>27</v>
      </c>
      <c r="Z1562" s="78"/>
      <c r="AA1562" s="78"/>
      <c r="AB1562" s="197"/>
      <c r="AC1562" s="327">
        <f t="shared" si="1134"/>
        <v>74</v>
      </c>
      <c r="AD1562" s="613"/>
      <c r="AE1562" s="613">
        <v>47</v>
      </c>
      <c r="AF1562" s="613"/>
      <c r="AG1562" s="613">
        <v>27</v>
      </c>
      <c r="AH1562" s="613"/>
      <c r="AI1562" s="613"/>
      <c r="AJ1562" s="614"/>
      <c r="AK1562" s="169">
        <f t="shared" si="1137"/>
        <v>0</v>
      </c>
      <c r="AL1562" s="62" t="s">
        <v>3</v>
      </c>
      <c r="AM1562" s="63" t="s">
        <v>3</v>
      </c>
      <c r="AN1562" s="729"/>
      <c r="AO1562" s="15"/>
      <c r="AP1562" s="663"/>
      <c r="AQ1562" s="683"/>
      <c r="AT1562" s="1"/>
    </row>
    <row r="1563" spans="1:46" s="44" customFormat="1" ht="18.600000000000001" thickBot="1">
      <c r="A1563" s="1">
        <v>3</v>
      </c>
      <c r="B1563" s="436" t="str">
        <f>B1562</f>
        <v>北多摩南部</v>
      </c>
      <c r="C1563" s="437" t="str">
        <f t="shared" si="1146"/>
        <v>武蔵野市</v>
      </c>
      <c r="D1563" s="305"/>
      <c r="E1563" s="632"/>
      <c r="F1563" s="337" t="s">
        <v>511</v>
      </c>
      <c r="G1563" s="689"/>
      <c r="H1563" s="121"/>
      <c r="I1563" s="71"/>
      <c r="J1563" s="71"/>
      <c r="K1563" s="71"/>
      <c r="L1563" s="71"/>
      <c r="M1563" s="71"/>
      <c r="N1563" s="71"/>
      <c r="O1563" s="71"/>
      <c r="P1563" s="71"/>
      <c r="Q1563" s="71"/>
      <c r="R1563" s="71"/>
      <c r="S1563" s="71"/>
      <c r="T1563" s="71"/>
      <c r="U1563" s="71"/>
      <c r="V1563" s="123"/>
      <c r="W1563" s="208"/>
      <c r="X1563" s="75"/>
      <c r="Y1563" s="75"/>
      <c r="Z1563" s="76"/>
      <c r="AA1563" s="76"/>
      <c r="AB1563" s="209"/>
      <c r="AC1563" s="325">
        <f t="shared" si="1134"/>
        <v>74</v>
      </c>
      <c r="AD1563" s="520"/>
      <c r="AE1563" s="520"/>
      <c r="AF1563" s="520"/>
      <c r="AG1563" s="520"/>
      <c r="AH1563" s="617">
        <v>74</v>
      </c>
      <c r="AI1563" s="520"/>
      <c r="AJ1563" s="520" t="s">
        <v>3</v>
      </c>
      <c r="AK1563" s="161">
        <f t="shared" si="1137"/>
        <v>0</v>
      </c>
      <c r="AL1563" s="81"/>
      <c r="AM1563" s="187"/>
      <c r="AN1563" s="719"/>
      <c r="AO1563" s="643"/>
      <c r="AP1563" s="663"/>
      <c r="AQ1563" s="683"/>
      <c r="AT1563" s="1"/>
    </row>
    <row r="1564" spans="1:46" s="44" customFormat="1">
      <c r="A1564" s="1">
        <v>1</v>
      </c>
      <c r="B1564" s="309" t="s">
        <v>512</v>
      </c>
      <c r="C1564" s="310" t="s">
        <v>513</v>
      </c>
      <c r="D1564" s="567"/>
      <c r="E1564" s="567" t="s">
        <v>914</v>
      </c>
      <c r="F1564" s="445" t="s">
        <v>935</v>
      </c>
      <c r="G1564" s="691">
        <v>11301790</v>
      </c>
      <c r="H1564" s="223"/>
      <c r="I1564" s="89"/>
      <c r="J1564" s="89"/>
      <c r="K1564" s="89"/>
      <c r="L1564" s="89"/>
      <c r="M1564" s="89"/>
      <c r="N1564" s="89"/>
      <c r="O1564" s="89"/>
      <c r="P1564" s="89"/>
      <c r="Q1564" s="89"/>
      <c r="R1564" s="89"/>
      <c r="S1564" s="89"/>
      <c r="T1564" s="89"/>
      <c r="U1564" s="89"/>
      <c r="V1564" s="224"/>
      <c r="W1564" s="107"/>
      <c r="X1564" s="86"/>
      <c r="Y1564" s="86"/>
      <c r="Z1564" s="87"/>
      <c r="AA1564" s="87"/>
      <c r="AB1564" s="101"/>
      <c r="AC1564" s="326">
        <f t="shared" si="1134"/>
        <v>127</v>
      </c>
      <c r="AD1564" s="88"/>
      <c r="AE1564" s="88">
        <v>98</v>
      </c>
      <c r="AF1564" s="88">
        <v>29</v>
      </c>
      <c r="AG1564" s="88"/>
      <c r="AH1564" s="88"/>
      <c r="AI1564" s="96"/>
      <c r="AJ1564" s="96"/>
      <c r="AK1564" s="168">
        <f t="shared" si="1137"/>
        <v>0</v>
      </c>
      <c r="AL1564" s="96"/>
      <c r="AM1564" s="190"/>
      <c r="AN1564" s="713"/>
      <c r="AO1564" s="643"/>
      <c r="AP1564" s="526"/>
      <c r="AQ1564" s="683"/>
      <c r="AT1564" s="1"/>
    </row>
    <row r="1565" spans="1:46" s="44" customFormat="1">
      <c r="A1565" s="1">
        <v>2</v>
      </c>
      <c r="B1565" s="436" t="str">
        <f t="shared" ref="B1565:B1566" si="1147">B1564</f>
        <v>北多摩南部</v>
      </c>
      <c r="C1565" s="437" t="str">
        <f t="shared" ref="C1565:C1566" si="1148">C1564</f>
        <v>武蔵野市</v>
      </c>
      <c r="D1565" s="637"/>
      <c r="E1565" s="400"/>
      <c r="F1565" s="361" t="s">
        <v>514</v>
      </c>
      <c r="G1565" s="690"/>
      <c r="H1565" s="109" t="s">
        <v>628</v>
      </c>
      <c r="I1565" s="82"/>
      <c r="J1565" s="82"/>
      <c r="K1565" s="82"/>
      <c r="L1565" s="82" t="s">
        <v>629</v>
      </c>
      <c r="M1565" s="82" t="s">
        <v>629</v>
      </c>
      <c r="N1565" s="82" t="s">
        <v>916</v>
      </c>
      <c r="O1565" s="82"/>
      <c r="P1565" s="82"/>
      <c r="Q1565" s="82"/>
      <c r="R1565" s="82"/>
      <c r="S1565" s="82" t="s">
        <v>652</v>
      </c>
      <c r="T1565" s="82"/>
      <c r="U1565" s="82"/>
      <c r="V1565" s="102"/>
      <c r="W1565" s="146">
        <f>SUM(X1565:AB1565)</f>
        <v>127</v>
      </c>
      <c r="X1565" s="145">
        <v>127</v>
      </c>
      <c r="Y1565" s="145"/>
      <c r="Z1565" s="69"/>
      <c r="AA1565" s="69"/>
      <c r="AB1565" s="207"/>
      <c r="AC1565" s="324">
        <f t="shared" si="1134"/>
        <v>127</v>
      </c>
      <c r="AD1565" s="519"/>
      <c r="AE1565" s="519">
        <v>98</v>
      </c>
      <c r="AF1565" s="519">
        <v>29</v>
      </c>
      <c r="AG1565" s="519"/>
      <c r="AH1565" s="519"/>
      <c r="AI1565" s="519"/>
      <c r="AJ1565" s="601"/>
      <c r="AK1565" s="160">
        <f t="shared" si="1137"/>
        <v>0</v>
      </c>
      <c r="AL1565" s="79" t="s">
        <v>3</v>
      </c>
      <c r="AM1565" s="158" t="s">
        <v>3</v>
      </c>
      <c r="AN1565" s="718"/>
      <c r="AO1565" s="643"/>
      <c r="AP1565" s="663"/>
      <c r="AQ1565" s="683"/>
      <c r="AT1565" s="1"/>
    </row>
    <row r="1566" spans="1:46" s="44" customFormat="1" ht="18.600000000000001" thickBot="1">
      <c r="A1566" s="1">
        <v>3</v>
      </c>
      <c r="B1566" s="436" t="str">
        <f t="shared" si="1147"/>
        <v>北多摩南部</v>
      </c>
      <c r="C1566" s="437" t="str">
        <f t="shared" si="1148"/>
        <v>武蔵野市</v>
      </c>
      <c r="D1566" s="305"/>
      <c r="E1566" s="632"/>
      <c r="F1566" s="337" t="s">
        <v>514</v>
      </c>
      <c r="G1566" s="689"/>
      <c r="H1566" s="31" t="s">
        <v>628</v>
      </c>
      <c r="I1566" s="32"/>
      <c r="J1566" s="32"/>
      <c r="K1566" s="32"/>
      <c r="L1566" s="32" t="s">
        <v>629</v>
      </c>
      <c r="M1566" s="32" t="s">
        <v>629</v>
      </c>
      <c r="N1566" s="32" t="s">
        <v>916</v>
      </c>
      <c r="O1566" s="32"/>
      <c r="P1566" s="32"/>
      <c r="Q1566" s="32"/>
      <c r="R1566" s="32"/>
      <c r="S1566" s="32" t="s">
        <v>652</v>
      </c>
      <c r="T1566" s="27"/>
      <c r="U1566" s="27"/>
      <c r="V1566" s="230"/>
      <c r="W1566" s="212"/>
      <c r="X1566" s="94"/>
      <c r="Y1566" s="94"/>
      <c r="Z1566" s="94"/>
      <c r="AA1566" s="94"/>
      <c r="AB1566" s="213"/>
      <c r="AC1566" s="328">
        <f t="shared" si="1134"/>
        <v>121</v>
      </c>
      <c r="AD1566" s="615"/>
      <c r="AE1566" s="615">
        <v>47</v>
      </c>
      <c r="AF1566" s="615">
        <v>74</v>
      </c>
      <c r="AG1566" s="615" t="s">
        <v>3</v>
      </c>
      <c r="AH1566" s="615" t="s">
        <v>3</v>
      </c>
      <c r="AI1566" s="615" t="s">
        <v>3</v>
      </c>
      <c r="AJ1566" s="615" t="s">
        <v>3</v>
      </c>
      <c r="AK1566" s="170">
        <f t="shared" si="1137"/>
        <v>0</v>
      </c>
      <c r="AL1566" s="175"/>
      <c r="AM1566" s="191"/>
      <c r="AN1566" s="730"/>
      <c r="AO1566" s="15"/>
      <c r="AP1566" s="663"/>
      <c r="AQ1566" s="683"/>
      <c r="AT1566" s="1"/>
    </row>
    <row r="1567" spans="1:46" s="44" customFormat="1">
      <c r="A1567" s="1">
        <v>1</v>
      </c>
      <c r="B1567" s="309" t="s">
        <v>512</v>
      </c>
      <c r="C1567" s="310" t="s">
        <v>513</v>
      </c>
      <c r="D1567" s="567"/>
      <c r="E1567" s="567" t="s">
        <v>914</v>
      </c>
      <c r="F1567" s="445" t="s">
        <v>515</v>
      </c>
      <c r="G1567" s="692">
        <v>11307191</v>
      </c>
      <c r="H1567" s="231"/>
      <c r="I1567" s="91"/>
      <c r="J1567" s="91"/>
      <c r="K1567" s="91"/>
      <c r="L1567" s="91"/>
      <c r="M1567" s="91"/>
      <c r="N1567" s="91"/>
      <c r="O1567" s="91"/>
      <c r="P1567" s="91"/>
      <c r="Q1567" s="91"/>
      <c r="R1567" s="91"/>
      <c r="S1567" s="91"/>
      <c r="T1567" s="91"/>
      <c r="U1567" s="91"/>
      <c r="V1567" s="232"/>
      <c r="W1567" s="195"/>
      <c r="X1567" s="92"/>
      <c r="Y1567" s="92"/>
      <c r="Z1567" s="92"/>
      <c r="AA1567" s="92"/>
      <c r="AB1567" s="196"/>
      <c r="AC1567" s="329">
        <f t="shared" si="1134"/>
        <v>46</v>
      </c>
      <c r="AD1567" s="78"/>
      <c r="AE1567" s="78"/>
      <c r="AF1567" s="78"/>
      <c r="AG1567" s="78">
        <v>46</v>
      </c>
      <c r="AH1567" s="78"/>
      <c r="AI1567" s="80"/>
      <c r="AJ1567" s="80"/>
      <c r="AK1567" s="171">
        <f t="shared" si="1137"/>
        <v>0</v>
      </c>
      <c r="AL1567" s="80"/>
      <c r="AM1567" s="186"/>
      <c r="AN1567" s="729"/>
      <c r="AO1567" s="15"/>
      <c r="AP1567" s="25"/>
      <c r="AQ1567" s="683"/>
      <c r="AT1567" s="1"/>
    </row>
    <row r="1568" spans="1:46" s="44" customFormat="1">
      <c r="A1568" s="1">
        <v>2</v>
      </c>
      <c r="B1568" s="436" t="str">
        <f t="shared" ref="B1568:B1569" si="1149">B1567</f>
        <v>北多摩南部</v>
      </c>
      <c r="C1568" s="437" t="str">
        <f t="shared" ref="C1568:C1569" si="1150">C1567</f>
        <v>武蔵野市</v>
      </c>
      <c r="D1568" s="297"/>
      <c r="E1568" s="573"/>
      <c r="F1568" s="361" t="s">
        <v>515</v>
      </c>
      <c r="G1568" s="690"/>
      <c r="H1568" s="109"/>
      <c r="I1568" s="82"/>
      <c r="J1568" s="82"/>
      <c r="K1568" s="82"/>
      <c r="L1568" s="82"/>
      <c r="M1568" s="82"/>
      <c r="N1568" s="82"/>
      <c r="O1568" s="82"/>
      <c r="P1568" s="82"/>
      <c r="Q1568" s="82"/>
      <c r="R1568" s="82"/>
      <c r="S1568" s="82"/>
      <c r="T1568" s="82"/>
      <c r="U1568" s="82"/>
      <c r="V1568" s="102"/>
      <c r="W1568" s="146">
        <f>SUM(X1568:AB1568)</f>
        <v>46</v>
      </c>
      <c r="X1568" s="145">
        <v>46</v>
      </c>
      <c r="Y1568" s="145"/>
      <c r="Z1568" s="69"/>
      <c r="AA1568" s="69"/>
      <c r="AB1568" s="207"/>
      <c r="AC1568" s="324">
        <f t="shared" si="1134"/>
        <v>46</v>
      </c>
      <c r="AD1568" s="519"/>
      <c r="AE1568" s="519"/>
      <c r="AF1568" s="519"/>
      <c r="AG1568" s="519">
        <v>46</v>
      </c>
      <c r="AH1568" s="519"/>
      <c r="AI1568" s="519"/>
      <c r="AJ1568" s="601"/>
      <c r="AK1568" s="160">
        <f t="shared" si="1137"/>
        <v>0</v>
      </c>
      <c r="AL1568" s="79" t="s">
        <v>3</v>
      </c>
      <c r="AM1568" s="158" t="s">
        <v>3</v>
      </c>
      <c r="AN1568" s="718"/>
      <c r="AO1568" s="643"/>
      <c r="AP1568" s="663"/>
      <c r="AQ1568" s="683"/>
      <c r="AT1568" s="1"/>
    </row>
    <row r="1569" spans="1:46" s="44" customFormat="1" ht="18.600000000000001" thickBot="1">
      <c r="A1569" s="1">
        <v>3</v>
      </c>
      <c r="B1569" s="436" t="str">
        <f t="shared" si="1149"/>
        <v>北多摩南部</v>
      </c>
      <c r="C1569" s="437" t="str">
        <f t="shared" si="1150"/>
        <v>武蔵野市</v>
      </c>
      <c r="D1569" s="305"/>
      <c r="E1569" s="632"/>
      <c r="F1569" s="337" t="s">
        <v>515</v>
      </c>
      <c r="G1569" s="689"/>
      <c r="H1569" s="121"/>
      <c r="I1569" s="71"/>
      <c r="J1569" s="71"/>
      <c r="K1569" s="71"/>
      <c r="L1569" s="71"/>
      <c r="M1569" s="71"/>
      <c r="N1569" s="71"/>
      <c r="O1569" s="71"/>
      <c r="P1569" s="71"/>
      <c r="Q1569" s="71"/>
      <c r="R1569" s="71"/>
      <c r="S1569" s="71"/>
      <c r="T1569" s="71"/>
      <c r="U1569" s="71"/>
      <c r="V1569" s="123"/>
      <c r="W1569" s="208"/>
      <c r="X1569" s="75"/>
      <c r="Y1569" s="75"/>
      <c r="Z1569" s="76"/>
      <c r="AA1569" s="76"/>
      <c r="AB1569" s="209"/>
      <c r="AC1569" s="325">
        <f t="shared" si="1134"/>
        <v>46</v>
      </c>
      <c r="AD1569" s="520"/>
      <c r="AE1569" s="520" t="s">
        <v>3</v>
      </c>
      <c r="AF1569" s="520" t="s">
        <v>3</v>
      </c>
      <c r="AG1569" s="520">
        <v>46</v>
      </c>
      <c r="AH1569" s="520" t="s">
        <v>3</v>
      </c>
      <c r="AI1569" s="520" t="s">
        <v>3</v>
      </c>
      <c r="AJ1569" s="520" t="s">
        <v>3</v>
      </c>
      <c r="AK1569" s="161">
        <f t="shared" si="1137"/>
        <v>0</v>
      </c>
      <c r="AL1569" s="81"/>
      <c r="AM1569" s="187"/>
      <c r="AN1569" s="719"/>
      <c r="AO1569" s="643"/>
      <c r="AP1569" s="663"/>
      <c r="AQ1569" s="683"/>
      <c r="AT1569" s="1"/>
    </row>
    <row r="1570" spans="1:46" s="44" customFormat="1">
      <c r="A1570" s="1">
        <v>1</v>
      </c>
      <c r="B1570" s="309" t="s">
        <v>512</v>
      </c>
      <c r="C1570" s="310" t="s">
        <v>513</v>
      </c>
      <c r="D1570" s="567"/>
      <c r="E1570" s="567" t="s">
        <v>788</v>
      </c>
      <c r="F1570" s="445" t="s">
        <v>516</v>
      </c>
      <c r="G1570" s="691" t="s">
        <v>897</v>
      </c>
      <c r="H1570" s="227"/>
      <c r="I1570" s="90"/>
      <c r="J1570" s="90"/>
      <c r="K1570" s="90"/>
      <c r="L1570" s="90"/>
      <c r="M1570" s="90"/>
      <c r="N1570" s="90"/>
      <c r="O1570" s="90"/>
      <c r="P1570" s="90"/>
      <c r="Q1570" s="90"/>
      <c r="R1570" s="90"/>
      <c r="S1570" s="90"/>
      <c r="T1570" s="90"/>
      <c r="U1570" s="90"/>
      <c r="V1570" s="228"/>
      <c r="W1570" s="210"/>
      <c r="X1570" s="83"/>
      <c r="Y1570" s="83"/>
      <c r="Z1570" s="84"/>
      <c r="AA1570" s="84"/>
      <c r="AB1570" s="211"/>
      <c r="AC1570" s="264">
        <f t="shared" si="1134"/>
        <v>103</v>
      </c>
      <c r="AD1570" s="70"/>
      <c r="AE1570" s="70">
        <v>53</v>
      </c>
      <c r="AF1570" s="70">
        <v>50</v>
      </c>
      <c r="AG1570" s="70"/>
      <c r="AH1570" s="70"/>
      <c r="AI1570" s="96"/>
      <c r="AJ1570" s="96"/>
      <c r="AK1570" s="167">
        <f t="shared" si="1137"/>
        <v>0</v>
      </c>
      <c r="AL1570" s="96"/>
      <c r="AM1570" s="190"/>
      <c r="AN1570" s="718"/>
      <c r="AO1570" s="643"/>
      <c r="AP1570" s="526"/>
      <c r="AQ1570" s="683"/>
      <c r="AT1570" s="1"/>
    </row>
    <row r="1571" spans="1:46" s="44" customFormat="1">
      <c r="A1571" s="1">
        <v>2</v>
      </c>
      <c r="B1571" s="436" t="str">
        <f t="shared" ref="B1571:B1572" si="1151">B1570</f>
        <v>北多摩南部</v>
      </c>
      <c r="C1571" s="437" t="str">
        <f t="shared" ref="C1571:C1572" si="1152">C1570</f>
        <v>武蔵野市</v>
      </c>
      <c r="D1571" s="297"/>
      <c r="E1571" s="573"/>
      <c r="F1571" s="361" t="s">
        <v>516</v>
      </c>
      <c r="G1571" s="690"/>
      <c r="H1571" s="225"/>
      <c r="I1571" s="93"/>
      <c r="J1571" s="93"/>
      <c r="K1571" s="93"/>
      <c r="L1571" s="93" t="s">
        <v>629</v>
      </c>
      <c r="M1571" s="93" t="s">
        <v>629</v>
      </c>
      <c r="N1571" s="93" t="s">
        <v>630</v>
      </c>
      <c r="O1571" s="93"/>
      <c r="P1571" s="93"/>
      <c r="Q1571" s="93"/>
      <c r="R1571" s="93" t="s">
        <v>1038</v>
      </c>
      <c r="S1571" s="93" t="s">
        <v>629</v>
      </c>
      <c r="T1571" s="93"/>
      <c r="U1571" s="93" t="s">
        <v>629</v>
      </c>
      <c r="V1571" s="226"/>
      <c r="W1571" s="660">
        <f>SUM(X1571:AB1571)</f>
        <v>103</v>
      </c>
      <c r="X1571" s="78">
        <v>103</v>
      </c>
      <c r="Y1571" s="78"/>
      <c r="Z1571" s="78"/>
      <c r="AA1571" s="78"/>
      <c r="AB1571" s="197"/>
      <c r="AC1571" s="327">
        <f t="shared" si="1134"/>
        <v>103</v>
      </c>
      <c r="AD1571" s="613"/>
      <c r="AE1571" s="613">
        <v>53</v>
      </c>
      <c r="AF1571" s="613">
        <v>50</v>
      </c>
      <c r="AG1571" s="613"/>
      <c r="AH1571" s="613"/>
      <c r="AI1571" s="613"/>
      <c r="AJ1571" s="614"/>
      <c r="AK1571" s="169">
        <f t="shared" si="1137"/>
        <v>0</v>
      </c>
      <c r="AL1571" s="62" t="s">
        <v>3</v>
      </c>
      <c r="AM1571" s="63" t="s">
        <v>3</v>
      </c>
      <c r="AN1571" s="729"/>
      <c r="AO1571" s="15"/>
      <c r="AP1571" s="663"/>
      <c r="AQ1571" s="683"/>
      <c r="AT1571" s="1"/>
    </row>
    <row r="1572" spans="1:46" s="44" customFormat="1" ht="18.600000000000001" thickBot="1">
      <c r="A1572" s="1">
        <v>3</v>
      </c>
      <c r="B1572" s="436" t="str">
        <f t="shared" si="1151"/>
        <v>北多摩南部</v>
      </c>
      <c r="C1572" s="437" t="str">
        <f t="shared" si="1152"/>
        <v>武蔵野市</v>
      </c>
      <c r="D1572" s="305"/>
      <c r="E1572" s="632"/>
      <c r="F1572" s="337" t="s">
        <v>516</v>
      </c>
      <c r="G1572" s="690"/>
      <c r="H1572" s="36"/>
      <c r="I1572" s="37"/>
      <c r="J1572" s="37"/>
      <c r="K1572" s="37"/>
      <c r="L1572" s="93" t="s">
        <v>629</v>
      </c>
      <c r="M1572" s="93" t="s">
        <v>629</v>
      </c>
      <c r="N1572" s="93" t="s">
        <v>630</v>
      </c>
      <c r="O1572" s="93"/>
      <c r="P1572" s="93"/>
      <c r="Q1572" s="93"/>
      <c r="R1572" s="93" t="s">
        <v>1038</v>
      </c>
      <c r="S1572" s="93" t="s">
        <v>629</v>
      </c>
      <c r="T1572" s="93"/>
      <c r="U1572" s="93" t="s">
        <v>629</v>
      </c>
      <c r="V1572" s="39"/>
      <c r="W1572" s="210"/>
      <c r="X1572" s="83"/>
      <c r="Y1572" s="83"/>
      <c r="Z1572" s="84"/>
      <c r="AA1572" s="84"/>
      <c r="AB1572" s="211"/>
      <c r="AC1572" s="264">
        <f t="shared" si="1134"/>
        <v>103</v>
      </c>
      <c r="AD1572" s="596"/>
      <c r="AE1572" s="596">
        <v>53</v>
      </c>
      <c r="AF1572" s="596">
        <v>50</v>
      </c>
      <c r="AG1572" s="596" t="s">
        <v>3</v>
      </c>
      <c r="AH1572" s="596" t="s">
        <v>3</v>
      </c>
      <c r="AI1572" s="596" t="s">
        <v>3</v>
      </c>
      <c r="AJ1572" s="596" t="s">
        <v>3</v>
      </c>
      <c r="AK1572" s="167">
        <f t="shared" si="1137"/>
        <v>0</v>
      </c>
      <c r="AL1572" s="81"/>
      <c r="AM1572" s="187"/>
      <c r="AN1572" s="718"/>
      <c r="AO1572" s="643"/>
      <c r="AP1572" s="663"/>
      <c r="AQ1572" s="683"/>
      <c r="AT1572" s="1"/>
    </row>
    <row r="1573" spans="1:46" s="44" customFormat="1">
      <c r="A1573" s="1">
        <v>1</v>
      </c>
      <c r="B1573" s="309" t="s">
        <v>512</v>
      </c>
      <c r="C1573" s="310" t="s">
        <v>513</v>
      </c>
      <c r="D1573" s="567" t="s">
        <v>687</v>
      </c>
      <c r="E1573" s="567" t="s">
        <v>1037</v>
      </c>
      <c r="F1573" s="445" t="s">
        <v>517</v>
      </c>
      <c r="G1573" s="691" t="s">
        <v>898</v>
      </c>
      <c r="H1573" s="223"/>
      <c r="I1573" s="89"/>
      <c r="J1573" s="89"/>
      <c r="K1573" s="89"/>
      <c r="L1573" s="89"/>
      <c r="M1573" s="89"/>
      <c r="N1573" s="89"/>
      <c r="O1573" s="89"/>
      <c r="P1573" s="89"/>
      <c r="Q1573" s="89"/>
      <c r="R1573" s="89"/>
      <c r="S1573" s="89"/>
      <c r="T1573" s="89"/>
      <c r="U1573" s="89"/>
      <c r="V1573" s="224"/>
      <c r="W1573" s="107"/>
      <c r="X1573" s="86"/>
      <c r="Y1573" s="86"/>
      <c r="Z1573" s="87"/>
      <c r="AA1573" s="87"/>
      <c r="AB1573" s="101"/>
      <c r="AC1573" s="326">
        <f t="shared" si="1134"/>
        <v>591</v>
      </c>
      <c r="AD1573" s="88">
        <v>539</v>
      </c>
      <c r="AE1573" s="88">
        <v>52</v>
      </c>
      <c r="AF1573" s="88"/>
      <c r="AG1573" s="88"/>
      <c r="AH1573" s="88"/>
      <c r="AI1573" s="96"/>
      <c r="AJ1573" s="96"/>
      <c r="AK1573" s="168">
        <f t="shared" si="1137"/>
        <v>0</v>
      </c>
      <c r="AL1573" s="96"/>
      <c r="AM1573" s="190"/>
      <c r="AN1573" s="713"/>
      <c r="AO1573" s="643"/>
      <c r="AP1573" s="526"/>
      <c r="AQ1573" s="683"/>
      <c r="AT1573" s="1"/>
    </row>
    <row r="1574" spans="1:46" s="44" customFormat="1">
      <c r="A1574" s="1">
        <v>2</v>
      </c>
      <c r="B1574" s="436" t="str">
        <f t="shared" ref="B1574:B1575" si="1153">B1573</f>
        <v>北多摩南部</v>
      </c>
      <c r="C1574" s="437" t="str">
        <f t="shared" ref="C1574:C1575" si="1154">C1573</f>
        <v>武蔵野市</v>
      </c>
      <c r="D1574" s="637"/>
      <c r="E1574" s="400"/>
      <c r="F1574" s="361" t="s">
        <v>517</v>
      </c>
      <c r="G1574" s="690"/>
      <c r="H1574" s="109" t="s">
        <v>633</v>
      </c>
      <c r="I1574" s="82"/>
      <c r="J1574" s="82" t="s">
        <v>629</v>
      </c>
      <c r="K1574" s="82" t="s">
        <v>629</v>
      </c>
      <c r="L1574" s="82" t="s">
        <v>629</v>
      </c>
      <c r="M1574" s="82" t="s">
        <v>629</v>
      </c>
      <c r="N1574" s="82" t="s">
        <v>634</v>
      </c>
      <c r="O1574" s="82"/>
      <c r="P1574" s="82" t="s">
        <v>636</v>
      </c>
      <c r="Q1574" s="82" t="s">
        <v>936</v>
      </c>
      <c r="R1574" s="82" t="s">
        <v>921</v>
      </c>
      <c r="S1574" s="82" t="s">
        <v>652</v>
      </c>
      <c r="T1574" s="82" t="s">
        <v>629</v>
      </c>
      <c r="U1574" s="82"/>
      <c r="V1574" s="102"/>
      <c r="W1574" s="146">
        <f>SUM(X1574:AB1574)</f>
        <v>611</v>
      </c>
      <c r="X1574" s="145">
        <v>591</v>
      </c>
      <c r="Y1574" s="145"/>
      <c r="Z1574" s="69"/>
      <c r="AA1574" s="69"/>
      <c r="AB1574" s="207">
        <v>20</v>
      </c>
      <c r="AC1574" s="324">
        <f t="shared" si="1134"/>
        <v>591</v>
      </c>
      <c r="AD1574" s="519">
        <v>591</v>
      </c>
      <c r="AE1574" s="519"/>
      <c r="AF1574" s="519"/>
      <c r="AG1574" s="519"/>
      <c r="AH1574" s="519"/>
      <c r="AI1574" s="519"/>
      <c r="AJ1574" s="601"/>
      <c r="AK1574" s="160">
        <f t="shared" si="1137"/>
        <v>56</v>
      </c>
      <c r="AL1574" s="79">
        <v>56</v>
      </c>
      <c r="AM1574" s="158">
        <v>0</v>
      </c>
      <c r="AN1574" s="718"/>
      <c r="AO1574" s="643"/>
      <c r="AP1574" s="663"/>
      <c r="AQ1574" s="683"/>
      <c r="AT1574" s="1"/>
    </row>
    <row r="1575" spans="1:46" s="44" customFormat="1" ht="18.600000000000001" thickBot="1">
      <c r="A1575" s="1">
        <v>3</v>
      </c>
      <c r="B1575" s="436" t="str">
        <f t="shared" si="1153"/>
        <v>北多摩南部</v>
      </c>
      <c r="C1575" s="437" t="str">
        <f t="shared" si="1154"/>
        <v>武蔵野市</v>
      </c>
      <c r="D1575" s="305"/>
      <c r="E1575" s="632"/>
      <c r="F1575" s="337" t="s">
        <v>517</v>
      </c>
      <c r="G1575" s="689"/>
      <c r="H1575" s="31" t="s">
        <v>633</v>
      </c>
      <c r="I1575" s="32"/>
      <c r="J1575" s="32" t="s">
        <v>629</v>
      </c>
      <c r="K1575" s="32" t="s">
        <v>629</v>
      </c>
      <c r="L1575" s="32" t="s">
        <v>629</v>
      </c>
      <c r="M1575" s="32" t="s">
        <v>629</v>
      </c>
      <c r="N1575" s="32" t="s">
        <v>634</v>
      </c>
      <c r="O1575" s="32"/>
      <c r="P1575" s="32" t="s">
        <v>636</v>
      </c>
      <c r="Q1575" s="32" t="s">
        <v>936</v>
      </c>
      <c r="R1575" s="32" t="s">
        <v>921</v>
      </c>
      <c r="S1575" s="32" t="s">
        <v>652</v>
      </c>
      <c r="T1575" s="32" t="s">
        <v>629</v>
      </c>
      <c r="U1575" s="17"/>
      <c r="V1575" s="230"/>
      <c r="W1575" s="212"/>
      <c r="X1575" s="94"/>
      <c r="Y1575" s="94"/>
      <c r="Z1575" s="94"/>
      <c r="AA1575" s="94"/>
      <c r="AB1575" s="213"/>
      <c r="AC1575" s="328">
        <f t="shared" si="1134"/>
        <v>591</v>
      </c>
      <c r="AD1575" s="615">
        <v>591</v>
      </c>
      <c r="AE1575" s="615" t="s">
        <v>3</v>
      </c>
      <c r="AF1575" s="615" t="s">
        <v>3</v>
      </c>
      <c r="AG1575" s="615" t="s">
        <v>3</v>
      </c>
      <c r="AH1575" s="615" t="s">
        <v>3</v>
      </c>
      <c r="AI1575" s="615" t="s">
        <v>3</v>
      </c>
      <c r="AJ1575" s="615" t="s">
        <v>3</v>
      </c>
      <c r="AK1575" s="170">
        <f t="shared" si="1137"/>
        <v>0</v>
      </c>
      <c r="AL1575" s="175"/>
      <c r="AM1575" s="191"/>
      <c r="AN1575" s="730"/>
      <c r="AO1575" s="15"/>
      <c r="AP1575" s="663"/>
      <c r="AQ1575" s="683"/>
      <c r="AT1575" s="1"/>
    </row>
    <row r="1576" spans="1:46" s="44" customFormat="1">
      <c r="A1576" s="1">
        <v>1</v>
      </c>
      <c r="B1576" s="309" t="s">
        <v>512</v>
      </c>
      <c r="C1576" s="310" t="s">
        <v>513</v>
      </c>
      <c r="D1576" s="567"/>
      <c r="E1576" s="567" t="s">
        <v>951</v>
      </c>
      <c r="F1576" s="445" t="s">
        <v>518</v>
      </c>
      <c r="G1576" s="692" t="s">
        <v>899</v>
      </c>
      <c r="H1576" s="231"/>
      <c r="I1576" s="91"/>
      <c r="J1576" s="91"/>
      <c r="K1576" s="91"/>
      <c r="L1576" s="91"/>
      <c r="M1576" s="91"/>
      <c r="N1576" s="91"/>
      <c r="O1576" s="91"/>
      <c r="P1576" s="91"/>
      <c r="Q1576" s="91"/>
      <c r="R1576" s="91"/>
      <c r="S1576" s="91"/>
      <c r="T1576" s="91"/>
      <c r="U1576" s="91"/>
      <c r="V1576" s="232"/>
      <c r="W1576" s="195"/>
      <c r="X1576" s="92"/>
      <c r="Y1576" s="92"/>
      <c r="Z1576" s="92"/>
      <c r="AA1576" s="92"/>
      <c r="AB1576" s="196"/>
      <c r="AC1576" s="329">
        <f t="shared" si="1134"/>
        <v>59</v>
      </c>
      <c r="AD1576" s="78"/>
      <c r="AE1576" s="78">
        <v>59</v>
      </c>
      <c r="AF1576" s="78"/>
      <c r="AG1576" s="78"/>
      <c r="AH1576" s="78"/>
      <c r="AI1576" s="97"/>
      <c r="AJ1576" s="97"/>
      <c r="AK1576" s="171">
        <f t="shared" si="1137"/>
        <v>0</v>
      </c>
      <c r="AL1576" s="80"/>
      <c r="AM1576" s="186"/>
      <c r="AN1576" s="729"/>
      <c r="AO1576" s="15"/>
      <c r="AP1576" s="25"/>
      <c r="AQ1576" s="683"/>
      <c r="AT1576" s="1"/>
    </row>
    <row r="1577" spans="1:46" s="44" customFormat="1">
      <c r="A1577" s="1">
        <v>2</v>
      </c>
      <c r="B1577" s="436" t="str">
        <f t="shared" ref="B1577:B1578" si="1155">B1576</f>
        <v>北多摩南部</v>
      </c>
      <c r="C1577" s="437" t="str">
        <f t="shared" ref="C1577:C1578" si="1156">C1576</f>
        <v>武蔵野市</v>
      </c>
      <c r="D1577" s="297"/>
      <c r="E1577" s="573"/>
      <c r="F1577" s="361" t="s">
        <v>518</v>
      </c>
      <c r="G1577" s="690"/>
      <c r="H1577" s="109"/>
      <c r="I1577" s="82"/>
      <c r="J1577" s="82"/>
      <c r="K1577" s="82"/>
      <c r="L1577" s="82"/>
      <c r="M1577" s="82" t="s">
        <v>629</v>
      </c>
      <c r="N1577" s="82"/>
      <c r="O1577" s="82"/>
      <c r="P1577" s="82"/>
      <c r="Q1577" s="82"/>
      <c r="R1577" s="82"/>
      <c r="S1577" s="82"/>
      <c r="T1577" s="82"/>
      <c r="U1577" s="82"/>
      <c r="V1577" s="102"/>
      <c r="W1577" s="146">
        <f>SUM(X1577:AB1577)</f>
        <v>59</v>
      </c>
      <c r="X1577" s="145">
        <v>59</v>
      </c>
      <c r="Y1577" s="145"/>
      <c r="Z1577" s="69"/>
      <c r="AA1577" s="69"/>
      <c r="AB1577" s="207"/>
      <c r="AC1577" s="324">
        <f t="shared" si="1134"/>
        <v>59</v>
      </c>
      <c r="AD1577" s="519"/>
      <c r="AE1577" s="519">
        <v>59</v>
      </c>
      <c r="AF1577" s="519"/>
      <c r="AG1577" s="519"/>
      <c r="AH1577" s="519"/>
      <c r="AI1577" s="519"/>
      <c r="AJ1577" s="601"/>
      <c r="AK1577" s="160">
        <f t="shared" si="1137"/>
        <v>0</v>
      </c>
      <c r="AL1577" s="79" t="s">
        <v>3</v>
      </c>
      <c r="AM1577" s="158" t="s">
        <v>3</v>
      </c>
      <c r="AN1577" s="718"/>
      <c r="AO1577" s="643"/>
      <c r="AP1577" s="663"/>
      <c r="AQ1577" s="683"/>
      <c r="AT1577" s="1"/>
    </row>
    <row r="1578" spans="1:46" s="44" customFormat="1" ht="18.600000000000001" thickBot="1">
      <c r="A1578" s="1">
        <v>3</v>
      </c>
      <c r="B1578" s="436" t="str">
        <f t="shared" si="1155"/>
        <v>北多摩南部</v>
      </c>
      <c r="C1578" s="437" t="str">
        <f t="shared" si="1156"/>
        <v>武蔵野市</v>
      </c>
      <c r="D1578" s="305"/>
      <c r="E1578" s="632"/>
      <c r="F1578" s="337" t="s">
        <v>518</v>
      </c>
      <c r="G1578" s="689"/>
      <c r="H1578" s="121"/>
      <c r="I1578" s="71"/>
      <c r="J1578" s="71"/>
      <c r="K1578" s="71"/>
      <c r="L1578" s="71"/>
      <c r="M1578" s="82" t="s">
        <v>629</v>
      </c>
      <c r="N1578" s="71"/>
      <c r="O1578" s="71"/>
      <c r="P1578" s="71"/>
      <c r="Q1578" s="71"/>
      <c r="R1578" s="71"/>
      <c r="S1578" s="71"/>
      <c r="T1578" s="71"/>
      <c r="U1578" s="71"/>
      <c r="V1578" s="123"/>
      <c r="W1578" s="208"/>
      <c r="X1578" s="75"/>
      <c r="Y1578" s="75"/>
      <c r="Z1578" s="76"/>
      <c r="AA1578" s="76"/>
      <c r="AB1578" s="209"/>
      <c r="AC1578" s="325">
        <f t="shared" si="1134"/>
        <v>59</v>
      </c>
      <c r="AD1578" s="520"/>
      <c r="AE1578" s="520">
        <v>39</v>
      </c>
      <c r="AF1578" s="520">
        <v>20</v>
      </c>
      <c r="AG1578" s="520" t="s">
        <v>3</v>
      </c>
      <c r="AH1578" s="520" t="s">
        <v>3</v>
      </c>
      <c r="AI1578" s="520" t="s">
        <v>3</v>
      </c>
      <c r="AJ1578" s="520" t="s">
        <v>3</v>
      </c>
      <c r="AK1578" s="161">
        <f t="shared" si="1137"/>
        <v>0</v>
      </c>
      <c r="AL1578" s="81"/>
      <c r="AM1578" s="187"/>
      <c r="AN1578" s="719"/>
      <c r="AO1578" s="643"/>
      <c r="AP1578" s="663"/>
      <c r="AQ1578" s="683"/>
      <c r="AT1578" s="1"/>
    </row>
    <row r="1579" spans="1:46" s="44" customFormat="1">
      <c r="A1579" s="1">
        <v>1</v>
      </c>
      <c r="B1579" s="309" t="s">
        <v>512</v>
      </c>
      <c r="C1579" s="310" t="s">
        <v>513</v>
      </c>
      <c r="D1579" s="567"/>
      <c r="E1579" s="567" t="s">
        <v>914</v>
      </c>
      <c r="F1579" s="445" t="s">
        <v>519</v>
      </c>
      <c r="G1579" s="691">
        <v>11301795</v>
      </c>
      <c r="H1579" s="223"/>
      <c r="I1579" s="89"/>
      <c r="J1579" s="89"/>
      <c r="K1579" s="89"/>
      <c r="L1579" s="89"/>
      <c r="M1579" s="89"/>
      <c r="N1579" s="89"/>
      <c r="O1579" s="89"/>
      <c r="P1579" s="89"/>
      <c r="Q1579" s="89"/>
      <c r="R1579" s="89"/>
      <c r="S1579" s="89"/>
      <c r="T1579" s="89"/>
      <c r="U1579" s="89"/>
      <c r="V1579" s="224"/>
      <c r="W1579" s="107"/>
      <c r="X1579" s="86"/>
      <c r="Y1579" s="86"/>
      <c r="Z1579" s="87"/>
      <c r="AA1579" s="87"/>
      <c r="AB1579" s="101"/>
      <c r="AC1579" s="326">
        <f t="shared" si="1134"/>
        <v>57</v>
      </c>
      <c r="AD1579" s="88"/>
      <c r="AE1579" s="88"/>
      <c r="AF1579" s="88"/>
      <c r="AG1579" s="88">
        <v>57</v>
      </c>
      <c r="AH1579" s="88"/>
      <c r="AI1579" s="96"/>
      <c r="AJ1579" s="96"/>
      <c r="AK1579" s="168">
        <f t="shared" si="1137"/>
        <v>0</v>
      </c>
      <c r="AL1579" s="96"/>
      <c r="AM1579" s="190"/>
      <c r="AN1579" s="713"/>
      <c r="AO1579" s="643"/>
      <c r="AP1579" s="526"/>
      <c r="AQ1579" s="683"/>
      <c r="AT1579" s="1"/>
    </row>
    <row r="1580" spans="1:46" s="44" customFormat="1">
      <c r="A1580" s="1">
        <v>2</v>
      </c>
      <c r="B1580" s="436" t="str">
        <f t="shared" ref="B1580:B1581" si="1157">B1579</f>
        <v>北多摩南部</v>
      </c>
      <c r="C1580" s="437" t="str">
        <f t="shared" ref="C1580:C1581" si="1158">C1579</f>
        <v>武蔵野市</v>
      </c>
      <c r="D1580" s="297"/>
      <c r="E1580" s="573"/>
      <c r="F1580" s="361" t="s">
        <v>519</v>
      </c>
      <c r="G1580" s="690"/>
      <c r="H1580" s="225"/>
      <c r="I1580" s="93"/>
      <c r="J1580" s="93"/>
      <c r="K1580" s="93"/>
      <c r="L1580" s="93"/>
      <c r="M1580" s="93"/>
      <c r="N1580" s="93"/>
      <c r="O1580" s="93"/>
      <c r="P1580" s="93"/>
      <c r="Q1580" s="93"/>
      <c r="R1580" s="93"/>
      <c r="S1580" s="93"/>
      <c r="T1580" s="93"/>
      <c r="U1580" s="93"/>
      <c r="V1580" s="226"/>
      <c r="W1580" s="660">
        <f>SUM(X1580:AB1580)</f>
        <v>57</v>
      </c>
      <c r="X1580" s="78"/>
      <c r="Y1580" s="78">
        <v>57</v>
      </c>
      <c r="Z1580" s="78"/>
      <c r="AA1580" s="78"/>
      <c r="AB1580" s="197"/>
      <c r="AC1580" s="327">
        <f t="shared" si="1134"/>
        <v>57</v>
      </c>
      <c r="AD1580" s="613"/>
      <c r="AE1580" s="613"/>
      <c r="AF1580" s="613"/>
      <c r="AG1580" s="613">
        <v>57</v>
      </c>
      <c r="AH1580" s="613"/>
      <c r="AI1580" s="613"/>
      <c r="AJ1580" s="614"/>
      <c r="AK1580" s="169">
        <f t="shared" si="1137"/>
        <v>0</v>
      </c>
      <c r="AL1580" s="62" t="s">
        <v>3</v>
      </c>
      <c r="AM1580" s="63" t="s">
        <v>3</v>
      </c>
      <c r="AN1580" s="729"/>
      <c r="AO1580" s="15"/>
      <c r="AP1580" s="663"/>
      <c r="AQ1580" s="683"/>
      <c r="AT1580" s="1"/>
    </row>
    <row r="1581" spans="1:46" s="44" customFormat="1" ht="18.600000000000001" thickBot="1">
      <c r="A1581" s="1">
        <v>3</v>
      </c>
      <c r="B1581" s="436" t="str">
        <f t="shared" si="1157"/>
        <v>北多摩南部</v>
      </c>
      <c r="C1581" s="437" t="str">
        <f t="shared" si="1158"/>
        <v>武蔵野市</v>
      </c>
      <c r="D1581" s="305"/>
      <c r="E1581" s="632"/>
      <c r="F1581" s="337" t="s">
        <v>519</v>
      </c>
      <c r="G1581" s="689"/>
      <c r="H1581" s="121"/>
      <c r="I1581" s="71"/>
      <c r="J1581" s="71"/>
      <c r="K1581" s="71"/>
      <c r="L1581" s="71"/>
      <c r="M1581" s="71"/>
      <c r="N1581" s="71"/>
      <c r="O1581" s="71"/>
      <c r="P1581" s="71"/>
      <c r="Q1581" s="71"/>
      <c r="R1581" s="71"/>
      <c r="S1581" s="71"/>
      <c r="T1581" s="71"/>
      <c r="U1581" s="71"/>
      <c r="V1581" s="123"/>
      <c r="W1581" s="208"/>
      <c r="X1581" s="75"/>
      <c r="Y1581" s="75"/>
      <c r="Z1581" s="76"/>
      <c r="AA1581" s="76"/>
      <c r="AB1581" s="209"/>
      <c r="AC1581" s="325">
        <f t="shared" si="1134"/>
        <v>57</v>
      </c>
      <c r="AD1581" s="520"/>
      <c r="AE1581" s="520" t="s">
        <v>3</v>
      </c>
      <c r="AF1581" s="520" t="s">
        <v>3</v>
      </c>
      <c r="AG1581" s="520">
        <v>57</v>
      </c>
      <c r="AH1581" s="520" t="s">
        <v>3</v>
      </c>
      <c r="AI1581" s="520" t="s">
        <v>3</v>
      </c>
      <c r="AJ1581" s="520" t="s">
        <v>3</v>
      </c>
      <c r="AK1581" s="161">
        <f t="shared" si="1137"/>
        <v>0</v>
      </c>
      <c r="AL1581" s="81"/>
      <c r="AM1581" s="187"/>
      <c r="AN1581" s="719"/>
      <c r="AO1581" s="643"/>
      <c r="AP1581" s="663"/>
      <c r="AQ1581" s="683"/>
      <c r="AT1581" s="1"/>
    </row>
    <row r="1582" spans="1:46" s="44" customFormat="1">
      <c r="A1582" s="1">
        <v>1</v>
      </c>
      <c r="B1582" s="309" t="s">
        <v>512</v>
      </c>
      <c r="C1582" s="310" t="s">
        <v>513</v>
      </c>
      <c r="D1582" s="567"/>
      <c r="E1582" s="479" t="s">
        <v>913</v>
      </c>
      <c r="F1582" s="503" t="s">
        <v>520</v>
      </c>
      <c r="G1582" s="695">
        <v>11301796</v>
      </c>
      <c r="H1582" s="480"/>
      <c r="I1582" s="481"/>
      <c r="J1582" s="481"/>
      <c r="K1582" s="481"/>
      <c r="L1582" s="481"/>
      <c r="M1582" s="481"/>
      <c r="N1582" s="481"/>
      <c r="O1582" s="481"/>
      <c r="P1582" s="481"/>
      <c r="Q1582" s="481"/>
      <c r="R1582" s="481"/>
      <c r="S1582" s="481"/>
      <c r="T1582" s="481"/>
      <c r="U1582" s="481"/>
      <c r="V1582" s="482"/>
      <c r="W1582" s="483"/>
      <c r="X1582" s="484"/>
      <c r="Y1582" s="484"/>
      <c r="Z1582" s="485"/>
      <c r="AA1582" s="485"/>
      <c r="AB1582" s="486"/>
      <c r="AC1582" s="533">
        <f t="shared" si="1134"/>
        <v>44</v>
      </c>
      <c r="AD1582" s="534"/>
      <c r="AE1582" s="534"/>
      <c r="AF1582" s="534"/>
      <c r="AG1582" s="534">
        <v>44</v>
      </c>
      <c r="AH1582" s="534"/>
      <c r="AI1582" s="487"/>
      <c r="AJ1582" s="487"/>
      <c r="AK1582" s="488">
        <f t="shared" si="1137"/>
        <v>0</v>
      </c>
      <c r="AL1582" s="487"/>
      <c r="AM1582" s="489"/>
      <c r="AN1582" s="731"/>
      <c r="AO1582" s="647"/>
      <c r="AP1582" s="531"/>
      <c r="AQ1582" s="683"/>
      <c r="AT1582" s="1"/>
    </row>
    <row r="1583" spans="1:46" s="44" customFormat="1">
      <c r="A1583" s="1">
        <v>2</v>
      </c>
      <c r="B1583" s="436" t="str">
        <f t="shared" ref="B1583:B1584" si="1159">B1582</f>
        <v>北多摩南部</v>
      </c>
      <c r="C1583" s="437" t="str">
        <f t="shared" ref="C1583:C1584" si="1160">C1582</f>
        <v>武蔵野市</v>
      </c>
      <c r="D1583" s="637"/>
      <c r="E1583" s="490"/>
      <c r="F1583" s="491" t="s">
        <v>520</v>
      </c>
      <c r="G1583" s="694"/>
      <c r="H1583" s="457"/>
      <c r="I1583" s="458"/>
      <c r="J1583" s="458"/>
      <c r="K1583" s="458"/>
      <c r="L1583" s="458"/>
      <c r="M1583" s="458"/>
      <c r="N1583" s="458"/>
      <c r="O1583" s="458"/>
      <c r="P1583" s="458"/>
      <c r="Q1583" s="458"/>
      <c r="R1583" s="458"/>
      <c r="S1583" s="458"/>
      <c r="T1583" s="458"/>
      <c r="U1583" s="458" t="s">
        <v>629</v>
      </c>
      <c r="V1583" s="459"/>
      <c r="W1583" s="460">
        <f>SUM(X1583:AB1583)</f>
        <v>44</v>
      </c>
      <c r="X1583" s="461"/>
      <c r="Y1583" s="461">
        <v>44</v>
      </c>
      <c r="Z1583" s="462"/>
      <c r="AA1583" s="462"/>
      <c r="AB1583" s="463"/>
      <c r="AC1583" s="464">
        <f t="shared" si="1134"/>
        <v>44</v>
      </c>
      <c r="AD1583" s="609"/>
      <c r="AE1583" s="609"/>
      <c r="AF1583" s="609"/>
      <c r="AG1583" s="609">
        <v>44</v>
      </c>
      <c r="AH1583" s="609"/>
      <c r="AI1583" s="609"/>
      <c r="AJ1583" s="610"/>
      <c r="AK1583" s="466">
        <f t="shared" si="1137"/>
        <v>0</v>
      </c>
      <c r="AL1583" s="465" t="s">
        <v>3</v>
      </c>
      <c r="AM1583" s="467" t="s">
        <v>3</v>
      </c>
      <c r="AN1583" s="722"/>
      <c r="AO1583" s="647"/>
      <c r="AP1583" s="663"/>
      <c r="AQ1583" s="683"/>
      <c r="AT1583" s="1"/>
    </row>
    <row r="1584" spans="1:46" s="44" customFormat="1" ht="18.600000000000001" thickBot="1">
      <c r="A1584" s="1">
        <v>3</v>
      </c>
      <c r="B1584" s="436" t="str">
        <f t="shared" si="1159"/>
        <v>北多摩南部</v>
      </c>
      <c r="C1584" s="437" t="str">
        <f t="shared" si="1160"/>
        <v>武蔵野市</v>
      </c>
      <c r="D1584" s="305"/>
      <c r="E1584" s="634"/>
      <c r="F1584" s="492" t="s">
        <v>520</v>
      </c>
      <c r="G1584" s="693"/>
      <c r="H1584" s="493"/>
      <c r="I1584" s="494"/>
      <c r="J1584" s="494"/>
      <c r="K1584" s="494"/>
      <c r="L1584" s="494"/>
      <c r="M1584" s="494"/>
      <c r="N1584" s="494"/>
      <c r="O1584" s="494"/>
      <c r="P1584" s="494"/>
      <c r="Q1584" s="494"/>
      <c r="R1584" s="494"/>
      <c r="S1584" s="494"/>
      <c r="T1584" s="494"/>
      <c r="U1584" s="659" t="s">
        <v>629</v>
      </c>
      <c r="V1584" s="495"/>
      <c r="W1584" s="496"/>
      <c r="X1584" s="497"/>
      <c r="Y1584" s="497"/>
      <c r="Z1584" s="497"/>
      <c r="AA1584" s="497"/>
      <c r="AB1584" s="498"/>
      <c r="AC1584" s="499">
        <f t="shared" si="1134"/>
        <v>44</v>
      </c>
      <c r="AD1584" s="618"/>
      <c r="AE1584" s="618" t="s">
        <v>3</v>
      </c>
      <c r="AF1584" s="618" t="s">
        <v>3</v>
      </c>
      <c r="AG1584" s="618">
        <v>44</v>
      </c>
      <c r="AH1584" s="618" t="s">
        <v>3</v>
      </c>
      <c r="AI1584" s="618" t="s">
        <v>3</v>
      </c>
      <c r="AJ1584" s="618" t="s">
        <v>3</v>
      </c>
      <c r="AK1584" s="500">
        <f t="shared" si="1137"/>
        <v>0</v>
      </c>
      <c r="AL1584" s="501"/>
      <c r="AM1584" s="502"/>
      <c r="AN1584" s="732"/>
      <c r="AO1584" s="648"/>
      <c r="AP1584" s="663"/>
      <c r="AQ1584" s="683"/>
      <c r="AT1584" s="1"/>
    </row>
    <row r="1585" spans="1:46" s="44" customFormat="1">
      <c r="A1585" s="1">
        <v>1</v>
      </c>
      <c r="B1585" s="309" t="s">
        <v>512</v>
      </c>
      <c r="C1585" s="310" t="s">
        <v>522</v>
      </c>
      <c r="D1585" s="567"/>
      <c r="E1585" s="567" t="s">
        <v>951</v>
      </c>
      <c r="F1585" s="445" t="s">
        <v>521</v>
      </c>
      <c r="G1585" s="692">
        <v>11301800</v>
      </c>
      <c r="H1585" s="231"/>
      <c r="I1585" s="91"/>
      <c r="J1585" s="91"/>
      <c r="K1585" s="91"/>
      <c r="L1585" s="91"/>
      <c r="M1585" s="91"/>
      <c r="N1585" s="91"/>
      <c r="O1585" s="91"/>
      <c r="P1585" s="91"/>
      <c r="Q1585" s="91"/>
      <c r="R1585" s="91"/>
      <c r="S1585" s="91"/>
      <c r="T1585" s="91"/>
      <c r="U1585" s="91"/>
      <c r="V1585" s="232"/>
      <c r="W1585" s="195"/>
      <c r="X1585" s="92"/>
      <c r="Y1585" s="92"/>
      <c r="Z1585" s="92"/>
      <c r="AA1585" s="92"/>
      <c r="AB1585" s="196"/>
      <c r="AC1585" s="329">
        <f t="shared" si="1134"/>
        <v>122</v>
      </c>
      <c r="AD1585" s="78"/>
      <c r="AE1585" s="78">
        <v>122</v>
      </c>
      <c r="AF1585" s="78"/>
      <c r="AG1585" s="78"/>
      <c r="AH1585" s="78"/>
      <c r="AI1585" s="80"/>
      <c r="AJ1585" s="80"/>
      <c r="AK1585" s="171">
        <f t="shared" si="1137"/>
        <v>0</v>
      </c>
      <c r="AL1585" s="80"/>
      <c r="AM1585" s="186"/>
      <c r="AN1585" s="729"/>
      <c r="AO1585" s="15"/>
      <c r="AP1585" s="25"/>
      <c r="AQ1585" s="683"/>
      <c r="AT1585" s="1"/>
    </row>
    <row r="1586" spans="1:46" s="44" customFormat="1">
      <c r="A1586" s="1">
        <v>2</v>
      </c>
      <c r="B1586" s="436" t="str">
        <f t="shared" ref="B1586:B1587" si="1161">B1585</f>
        <v>北多摩南部</v>
      </c>
      <c r="C1586" s="437" t="str">
        <f t="shared" ref="C1586:C1587" si="1162">C1585</f>
        <v>三鷹市</v>
      </c>
      <c r="D1586" s="297"/>
      <c r="E1586" s="573"/>
      <c r="F1586" s="361" t="s">
        <v>521</v>
      </c>
      <c r="G1586" s="690"/>
      <c r="H1586" s="109" t="s">
        <v>628</v>
      </c>
      <c r="I1586" s="82"/>
      <c r="J1586" s="82"/>
      <c r="K1586" s="82"/>
      <c r="L1586" s="82" t="s">
        <v>629</v>
      </c>
      <c r="M1586" s="82" t="s">
        <v>629</v>
      </c>
      <c r="N1586" s="82" t="s">
        <v>630</v>
      </c>
      <c r="O1586" s="82"/>
      <c r="P1586" s="82"/>
      <c r="Q1586" s="82"/>
      <c r="R1586" s="82"/>
      <c r="S1586" s="82" t="s">
        <v>629</v>
      </c>
      <c r="T1586" s="82"/>
      <c r="U1586" s="82"/>
      <c r="V1586" s="102"/>
      <c r="W1586" s="146">
        <f>SUM(X1586:AB1586)</f>
        <v>122</v>
      </c>
      <c r="X1586" s="145">
        <v>122</v>
      </c>
      <c r="Y1586" s="145"/>
      <c r="Z1586" s="69"/>
      <c r="AA1586" s="69"/>
      <c r="AB1586" s="207"/>
      <c r="AC1586" s="324">
        <f t="shared" si="1134"/>
        <v>122</v>
      </c>
      <c r="AD1586" s="519"/>
      <c r="AE1586" s="519">
        <v>122</v>
      </c>
      <c r="AF1586" s="519"/>
      <c r="AG1586" s="519"/>
      <c r="AH1586" s="519"/>
      <c r="AI1586" s="519"/>
      <c r="AJ1586" s="601"/>
      <c r="AK1586" s="160">
        <f t="shared" si="1137"/>
        <v>35</v>
      </c>
      <c r="AL1586" s="79">
        <v>8</v>
      </c>
      <c r="AM1586" s="158">
        <v>27</v>
      </c>
      <c r="AN1586" s="718"/>
      <c r="AO1586" s="643"/>
      <c r="AP1586" s="663"/>
      <c r="AQ1586" s="683"/>
      <c r="AT1586" s="1"/>
    </row>
    <row r="1587" spans="1:46" s="44" customFormat="1" ht="18.600000000000001" thickBot="1">
      <c r="A1587" s="1">
        <v>3</v>
      </c>
      <c r="B1587" s="436" t="str">
        <f t="shared" si="1161"/>
        <v>北多摩南部</v>
      </c>
      <c r="C1587" s="437" t="str">
        <f t="shared" si="1162"/>
        <v>三鷹市</v>
      </c>
      <c r="D1587" s="305"/>
      <c r="E1587" s="632"/>
      <c r="F1587" s="337" t="s">
        <v>521</v>
      </c>
      <c r="G1587" s="689"/>
      <c r="H1587" s="109" t="s">
        <v>628</v>
      </c>
      <c r="I1587" s="82"/>
      <c r="J1587" s="82"/>
      <c r="K1587" s="82"/>
      <c r="L1587" s="82" t="s">
        <v>629</v>
      </c>
      <c r="M1587" s="82" t="s">
        <v>629</v>
      </c>
      <c r="N1587" s="82" t="s">
        <v>630</v>
      </c>
      <c r="O1587" s="82"/>
      <c r="P1587" s="82"/>
      <c r="Q1587" s="82"/>
      <c r="R1587" s="82"/>
      <c r="S1587" s="82" t="s">
        <v>629</v>
      </c>
      <c r="T1587" s="71"/>
      <c r="U1587" s="71"/>
      <c r="V1587" s="123"/>
      <c r="W1587" s="208"/>
      <c r="X1587" s="75"/>
      <c r="Y1587" s="75"/>
      <c r="Z1587" s="76"/>
      <c r="AA1587" s="76"/>
      <c r="AB1587" s="209"/>
      <c r="AC1587" s="325">
        <f t="shared" si="1134"/>
        <v>122</v>
      </c>
      <c r="AD1587" s="520"/>
      <c r="AE1587" s="520">
        <v>122</v>
      </c>
      <c r="AF1587" s="520" t="s">
        <v>3</v>
      </c>
      <c r="AG1587" s="520" t="s">
        <v>3</v>
      </c>
      <c r="AH1587" s="520" t="s">
        <v>3</v>
      </c>
      <c r="AI1587" s="520" t="s">
        <v>3</v>
      </c>
      <c r="AJ1587" s="520" t="s">
        <v>3</v>
      </c>
      <c r="AK1587" s="161">
        <f t="shared" si="1137"/>
        <v>0</v>
      </c>
      <c r="AL1587" s="81"/>
      <c r="AM1587" s="187"/>
      <c r="AN1587" s="719"/>
      <c r="AO1587" s="643"/>
      <c r="AP1587" s="663"/>
      <c r="AQ1587" s="683"/>
      <c r="AT1587" s="1"/>
    </row>
    <row r="1588" spans="1:46" s="44" customFormat="1">
      <c r="A1588" s="1">
        <v>1</v>
      </c>
      <c r="B1588" s="309" t="s">
        <v>512</v>
      </c>
      <c r="C1588" s="310" t="s">
        <v>522</v>
      </c>
      <c r="D1588" s="567"/>
      <c r="E1588" s="567" t="s">
        <v>951</v>
      </c>
      <c r="F1588" s="445" t="s">
        <v>523</v>
      </c>
      <c r="G1588" s="691">
        <v>11301801</v>
      </c>
      <c r="H1588" s="223"/>
      <c r="I1588" s="89"/>
      <c r="J1588" s="89"/>
      <c r="K1588" s="89"/>
      <c r="L1588" s="89"/>
      <c r="M1588" s="89"/>
      <c r="N1588" s="89"/>
      <c r="O1588" s="89"/>
      <c r="P1588" s="89"/>
      <c r="Q1588" s="89"/>
      <c r="R1588" s="89"/>
      <c r="S1588" s="89"/>
      <c r="T1588" s="89"/>
      <c r="U1588" s="89"/>
      <c r="V1588" s="224"/>
      <c r="W1588" s="107"/>
      <c r="X1588" s="86"/>
      <c r="Y1588" s="86"/>
      <c r="Z1588" s="87"/>
      <c r="AA1588" s="87"/>
      <c r="AB1588" s="101"/>
      <c r="AC1588" s="326">
        <f t="shared" si="1134"/>
        <v>133</v>
      </c>
      <c r="AD1588" s="88"/>
      <c r="AE1588" s="88">
        <v>89</v>
      </c>
      <c r="AF1588" s="88">
        <v>44</v>
      </c>
      <c r="AG1588" s="88"/>
      <c r="AH1588" s="88"/>
      <c r="AI1588" s="96"/>
      <c r="AJ1588" s="96"/>
      <c r="AK1588" s="168">
        <f t="shared" si="1137"/>
        <v>0</v>
      </c>
      <c r="AL1588" s="96"/>
      <c r="AM1588" s="190"/>
      <c r="AN1588" s="713"/>
      <c r="AO1588" s="643"/>
      <c r="AP1588" s="526"/>
      <c r="AQ1588" s="683"/>
      <c r="AT1588" s="1"/>
    </row>
    <row r="1589" spans="1:46" s="44" customFormat="1">
      <c r="A1589" s="1">
        <v>2</v>
      </c>
      <c r="B1589" s="436" t="str">
        <f t="shared" ref="B1589:B1590" si="1163">B1588</f>
        <v>北多摩南部</v>
      </c>
      <c r="C1589" s="437" t="str">
        <f t="shared" ref="C1589:C1590" si="1164">C1588</f>
        <v>三鷹市</v>
      </c>
      <c r="D1589" s="297"/>
      <c r="E1589" s="573"/>
      <c r="F1589" s="361" t="s">
        <v>523</v>
      </c>
      <c r="G1589" s="690"/>
      <c r="H1589" s="225" t="s">
        <v>628</v>
      </c>
      <c r="I1589" s="93"/>
      <c r="J1589" s="93"/>
      <c r="K1589" s="93"/>
      <c r="L1589" s="93" t="s">
        <v>629</v>
      </c>
      <c r="M1589" s="93" t="s">
        <v>629</v>
      </c>
      <c r="N1589" s="93" t="s">
        <v>630</v>
      </c>
      <c r="O1589" s="93"/>
      <c r="P1589" s="93"/>
      <c r="Q1589" s="93"/>
      <c r="R1589" s="93"/>
      <c r="S1589" s="93"/>
      <c r="T1589" s="93"/>
      <c r="U1589" s="93" t="s">
        <v>629</v>
      </c>
      <c r="V1589" s="226"/>
      <c r="W1589" s="660">
        <f>SUM(X1589:AB1589)</f>
        <v>133</v>
      </c>
      <c r="X1589" s="78">
        <v>89</v>
      </c>
      <c r="Y1589" s="78">
        <v>44</v>
      </c>
      <c r="Z1589" s="78"/>
      <c r="AA1589" s="78"/>
      <c r="AB1589" s="197"/>
      <c r="AC1589" s="327">
        <f t="shared" si="1134"/>
        <v>133</v>
      </c>
      <c r="AD1589" s="613"/>
      <c r="AE1589" s="613">
        <v>89</v>
      </c>
      <c r="AF1589" s="613">
        <v>44</v>
      </c>
      <c r="AG1589" s="613"/>
      <c r="AH1589" s="613"/>
      <c r="AI1589" s="613"/>
      <c r="AJ1589" s="614"/>
      <c r="AK1589" s="169">
        <f t="shared" si="1137"/>
        <v>0</v>
      </c>
      <c r="AL1589" s="62">
        <v>0</v>
      </c>
      <c r="AM1589" s="63">
        <v>0</v>
      </c>
      <c r="AN1589" s="729"/>
      <c r="AO1589" s="15"/>
      <c r="AP1589" s="663"/>
      <c r="AQ1589" s="683"/>
      <c r="AT1589" s="1"/>
    </row>
    <row r="1590" spans="1:46" s="44" customFormat="1" ht="18.600000000000001" thickBot="1">
      <c r="A1590" s="1">
        <v>3</v>
      </c>
      <c r="B1590" s="436" t="str">
        <f t="shared" si="1163"/>
        <v>北多摩南部</v>
      </c>
      <c r="C1590" s="437" t="str">
        <f t="shared" si="1164"/>
        <v>三鷹市</v>
      </c>
      <c r="D1590" s="305"/>
      <c r="E1590" s="632"/>
      <c r="F1590" s="337" t="s">
        <v>523</v>
      </c>
      <c r="G1590" s="689"/>
      <c r="H1590" s="225" t="s">
        <v>628</v>
      </c>
      <c r="I1590" s="93"/>
      <c r="J1590" s="93"/>
      <c r="K1590" s="93"/>
      <c r="L1590" s="93" t="s">
        <v>629</v>
      </c>
      <c r="M1590" s="93" t="s">
        <v>629</v>
      </c>
      <c r="N1590" s="93" t="s">
        <v>630</v>
      </c>
      <c r="O1590" s="93"/>
      <c r="P1590" s="93"/>
      <c r="Q1590" s="93"/>
      <c r="R1590" s="93"/>
      <c r="S1590" s="93"/>
      <c r="T1590" s="93"/>
      <c r="U1590" s="93" t="s">
        <v>629</v>
      </c>
      <c r="V1590" s="123"/>
      <c r="W1590" s="208"/>
      <c r="X1590" s="75"/>
      <c r="Y1590" s="75"/>
      <c r="Z1590" s="76"/>
      <c r="AA1590" s="76"/>
      <c r="AB1590" s="209"/>
      <c r="AC1590" s="325">
        <f t="shared" si="1134"/>
        <v>133</v>
      </c>
      <c r="AD1590" s="520"/>
      <c r="AE1590" s="520">
        <v>89</v>
      </c>
      <c r="AF1590" s="520">
        <v>44</v>
      </c>
      <c r="AG1590" s="520" t="s">
        <v>3</v>
      </c>
      <c r="AH1590" s="520" t="s">
        <v>3</v>
      </c>
      <c r="AI1590" s="520" t="s">
        <v>3</v>
      </c>
      <c r="AJ1590" s="520" t="s">
        <v>3</v>
      </c>
      <c r="AK1590" s="161">
        <f t="shared" si="1137"/>
        <v>0</v>
      </c>
      <c r="AL1590" s="72"/>
      <c r="AM1590" s="98"/>
      <c r="AN1590" s="719"/>
      <c r="AO1590" s="643"/>
      <c r="AP1590" s="663"/>
      <c r="AQ1590" s="683"/>
      <c r="AT1590" s="1"/>
    </row>
    <row r="1591" spans="1:46" s="44" customFormat="1">
      <c r="A1591" s="1">
        <v>1</v>
      </c>
      <c r="B1591" s="309" t="s">
        <v>512</v>
      </c>
      <c r="C1591" s="310" t="s">
        <v>522</v>
      </c>
      <c r="D1591" s="567" t="s">
        <v>687</v>
      </c>
      <c r="E1591" s="567" t="s">
        <v>926</v>
      </c>
      <c r="F1591" s="733" t="s">
        <v>1190</v>
      </c>
      <c r="G1591" s="691">
        <v>11301802</v>
      </c>
      <c r="H1591" s="223"/>
      <c r="I1591" s="89"/>
      <c r="J1591" s="89"/>
      <c r="K1591" s="89"/>
      <c r="L1591" s="89"/>
      <c r="M1591" s="89"/>
      <c r="N1591" s="89"/>
      <c r="O1591" s="89"/>
      <c r="P1591" s="89"/>
      <c r="Q1591" s="89"/>
      <c r="R1591" s="89"/>
      <c r="S1591" s="89"/>
      <c r="T1591" s="89"/>
      <c r="U1591" s="89"/>
      <c r="V1591" s="224"/>
      <c r="W1591" s="107"/>
      <c r="X1591" s="86"/>
      <c r="Y1591" s="86"/>
      <c r="Z1591" s="87"/>
      <c r="AA1591" s="87"/>
      <c r="AB1591" s="101"/>
      <c r="AC1591" s="326">
        <f t="shared" si="1134"/>
        <v>1121</v>
      </c>
      <c r="AD1591" s="88">
        <v>679</v>
      </c>
      <c r="AE1591" s="88">
        <v>366</v>
      </c>
      <c r="AF1591" s="88"/>
      <c r="AG1591" s="88"/>
      <c r="AH1591" s="88">
        <v>76</v>
      </c>
      <c r="AI1591" s="96"/>
      <c r="AJ1591" s="96"/>
      <c r="AK1591" s="168">
        <f t="shared" si="1137"/>
        <v>0</v>
      </c>
      <c r="AL1591" s="96"/>
      <c r="AM1591" s="190"/>
      <c r="AN1591" s="753" t="s">
        <v>1227</v>
      </c>
      <c r="AO1591" s="643"/>
      <c r="AP1591" s="526"/>
      <c r="AQ1591" s="684">
        <v>2</v>
      </c>
      <c r="AR1591" s="44">
        <v>2</v>
      </c>
      <c r="AT1591" s="1"/>
    </row>
    <row r="1592" spans="1:46" s="44" customFormat="1">
      <c r="A1592" s="1">
        <v>2</v>
      </c>
      <c r="B1592" s="436" t="str">
        <f t="shared" ref="B1592:B1593" si="1165">B1591</f>
        <v>北多摩南部</v>
      </c>
      <c r="C1592" s="437" t="str">
        <f t="shared" ref="C1592:C1593" si="1166">C1591</f>
        <v>三鷹市</v>
      </c>
      <c r="D1592" s="637"/>
      <c r="E1592" s="400"/>
      <c r="F1592" s="361" t="s">
        <v>524</v>
      </c>
      <c r="G1592" s="690"/>
      <c r="H1592" s="109" t="s">
        <v>639</v>
      </c>
      <c r="I1592" s="82" t="s">
        <v>629</v>
      </c>
      <c r="J1592" s="82"/>
      <c r="K1592" s="82" t="s">
        <v>933</v>
      </c>
      <c r="L1592" s="82" t="s">
        <v>629</v>
      </c>
      <c r="M1592" s="82" t="s">
        <v>629</v>
      </c>
      <c r="N1592" s="82" t="s">
        <v>634</v>
      </c>
      <c r="O1592" s="82" t="s">
        <v>629</v>
      </c>
      <c r="P1592" s="82" t="s">
        <v>636</v>
      </c>
      <c r="Q1592" s="82" t="s">
        <v>925</v>
      </c>
      <c r="R1592" s="82" t="s">
        <v>921</v>
      </c>
      <c r="S1592" s="82" t="s">
        <v>652</v>
      </c>
      <c r="T1592" s="82" t="s">
        <v>629</v>
      </c>
      <c r="U1592" s="82"/>
      <c r="V1592" s="102"/>
      <c r="W1592" s="146">
        <f>SUM(X1592:AB1592)</f>
        <v>1137</v>
      </c>
      <c r="X1592" s="145">
        <v>1105</v>
      </c>
      <c r="Y1592" s="145"/>
      <c r="Z1592" s="69">
        <v>32</v>
      </c>
      <c r="AA1592" s="69"/>
      <c r="AB1592" s="207"/>
      <c r="AC1592" s="324">
        <f t="shared" si="1134"/>
        <v>1105</v>
      </c>
      <c r="AD1592" s="519">
        <v>657</v>
      </c>
      <c r="AE1592" s="519">
        <v>366</v>
      </c>
      <c r="AF1592" s="519"/>
      <c r="AG1592" s="519"/>
      <c r="AH1592" s="519">
        <v>82</v>
      </c>
      <c r="AI1592" s="519"/>
      <c r="AJ1592" s="601"/>
      <c r="AK1592" s="160">
        <f t="shared" si="1137"/>
        <v>28</v>
      </c>
      <c r="AL1592" s="79">
        <v>28</v>
      </c>
      <c r="AM1592" s="158" t="s">
        <v>3</v>
      </c>
      <c r="AN1592" s="754"/>
      <c r="AO1592" s="643"/>
      <c r="AP1592" s="663"/>
      <c r="AQ1592" s="683"/>
      <c r="AT1592" s="1"/>
    </row>
    <row r="1593" spans="1:46" s="44" customFormat="1" ht="18.600000000000001" thickBot="1">
      <c r="A1593" s="1">
        <v>3</v>
      </c>
      <c r="B1593" s="436" t="str">
        <f t="shared" si="1165"/>
        <v>北多摩南部</v>
      </c>
      <c r="C1593" s="437" t="str">
        <f t="shared" si="1166"/>
        <v>三鷹市</v>
      </c>
      <c r="D1593" s="305"/>
      <c r="E1593" s="632"/>
      <c r="F1593" s="337" t="s">
        <v>524</v>
      </c>
      <c r="G1593" s="689"/>
      <c r="H1593" s="31" t="s">
        <v>639</v>
      </c>
      <c r="I1593" s="32" t="s">
        <v>629</v>
      </c>
      <c r="J1593" s="32"/>
      <c r="K1593" s="32" t="s">
        <v>933</v>
      </c>
      <c r="L1593" s="32" t="s">
        <v>629</v>
      </c>
      <c r="M1593" s="32" t="s">
        <v>629</v>
      </c>
      <c r="N1593" s="32" t="s">
        <v>634</v>
      </c>
      <c r="O1593" s="32" t="s">
        <v>629</v>
      </c>
      <c r="P1593" s="32" t="s">
        <v>636</v>
      </c>
      <c r="Q1593" s="32" t="s">
        <v>925</v>
      </c>
      <c r="R1593" s="32" t="s">
        <v>921</v>
      </c>
      <c r="S1593" s="32" t="s">
        <v>652</v>
      </c>
      <c r="T1593" s="32" t="s">
        <v>629</v>
      </c>
      <c r="U1593" s="27"/>
      <c r="V1593" s="230"/>
      <c r="W1593" s="212"/>
      <c r="X1593" s="94"/>
      <c r="Y1593" s="94"/>
      <c r="Z1593" s="94"/>
      <c r="AA1593" s="94"/>
      <c r="AB1593" s="213"/>
      <c r="AC1593" s="328">
        <f t="shared" si="1134"/>
        <v>1023</v>
      </c>
      <c r="AD1593" s="615">
        <v>657</v>
      </c>
      <c r="AE1593" s="615">
        <v>366</v>
      </c>
      <c r="AF1593" s="615" t="s">
        <v>3</v>
      </c>
      <c r="AG1593" s="615" t="s">
        <v>3</v>
      </c>
      <c r="AH1593" s="615">
        <v>0</v>
      </c>
      <c r="AI1593" s="615">
        <v>0</v>
      </c>
      <c r="AJ1593" s="615" t="s">
        <v>3</v>
      </c>
      <c r="AK1593" s="170">
        <f t="shared" si="1137"/>
        <v>0</v>
      </c>
      <c r="AL1593" s="175"/>
      <c r="AM1593" s="191"/>
      <c r="AN1593" s="755"/>
      <c r="AO1593" s="15"/>
      <c r="AP1593" s="663"/>
      <c r="AQ1593" s="683"/>
      <c r="AT1593" s="1"/>
    </row>
    <row r="1594" spans="1:46" s="44" customFormat="1">
      <c r="A1594" s="1">
        <v>1</v>
      </c>
      <c r="B1594" s="309" t="s">
        <v>512</v>
      </c>
      <c r="C1594" s="310" t="s">
        <v>522</v>
      </c>
      <c r="D1594" s="567"/>
      <c r="E1594" s="567" t="s">
        <v>788</v>
      </c>
      <c r="F1594" s="733" t="s">
        <v>1154</v>
      </c>
      <c r="G1594" s="692">
        <v>11301803</v>
      </c>
      <c r="H1594" s="231"/>
      <c r="I1594" s="91"/>
      <c r="J1594" s="91"/>
      <c r="K1594" s="91"/>
      <c r="L1594" s="91"/>
      <c r="M1594" s="91"/>
      <c r="N1594" s="91"/>
      <c r="O1594" s="91"/>
      <c r="P1594" s="91"/>
      <c r="Q1594" s="91"/>
      <c r="R1594" s="91"/>
      <c r="S1594" s="91"/>
      <c r="T1594" s="91"/>
      <c r="U1594" s="91"/>
      <c r="V1594" s="232"/>
      <c r="W1594" s="195"/>
      <c r="X1594" s="92"/>
      <c r="Y1594" s="92"/>
      <c r="Z1594" s="92"/>
      <c r="AA1594" s="92"/>
      <c r="AB1594" s="196"/>
      <c r="AC1594" s="329">
        <f t="shared" si="1134"/>
        <v>39</v>
      </c>
      <c r="AD1594" s="78"/>
      <c r="AE1594" s="78"/>
      <c r="AF1594" s="78">
        <v>39</v>
      </c>
      <c r="AG1594" s="78"/>
      <c r="AH1594" s="78"/>
      <c r="AI1594" s="80"/>
      <c r="AJ1594" s="80"/>
      <c r="AK1594" s="171">
        <f t="shared" si="1137"/>
        <v>0</v>
      </c>
      <c r="AL1594" s="80"/>
      <c r="AM1594" s="186"/>
      <c r="AN1594" s="753" t="s">
        <v>1226</v>
      </c>
      <c r="AO1594" s="15"/>
      <c r="AP1594" s="25"/>
      <c r="AQ1594" s="683"/>
      <c r="AR1594" s="44">
        <v>2</v>
      </c>
      <c r="AT1594" s="1"/>
    </row>
    <row r="1595" spans="1:46" s="44" customFormat="1">
      <c r="A1595" s="1">
        <v>2</v>
      </c>
      <c r="B1595" s="436" t="str">
        <f t="shared" ref="B1595:B1596" si="1167">B1594</f>
        <v>北多摩南部</v>
      </c>
      <c r="C1595" s="437" t="str">
        <f t="shared" ref="C1595:C1596" si="1168">C1594</f>
        <v>三鷹市</v>
      </c>
      <c r="D1595" s="297"/>
      <c r="E1595" s="573"/>
      <c r="F1595" s="361" t="s">
        <v>619</v>
      </c>
      <c r="G1595" s="690"/>
      <c r="H1595" s="109"/>
      <c r="I1595" s="82"/>
      <c r="J1595" s="82"/>
      <c r="K1595" s="82"/>
      <c r="L1595" s="82" t="s">
        <v>1112</v>
      </c>
      <c r="M1595" s="82"/>
      <c r="N1595" s="82" t="s">
        <v>630</v>
      </c>
      <c r="O1595" s="82"/>
      <c r="P1595" s="82"/>
      <c r="Q1595" s="82"/>
      <c r="R1595" s="82"/>
      <c r="S1595" s="82"/>
      <c r="T1595" s="82"/>
      <c r="U1595" s="82"/>
      <c r="V1595" s="102"/>
      <c r="W1595" s="146">
        <f>SUM(X1595:AB1595)</f>
        <v>590</v>
      </c>
      <c r="X1595" s="145">
        <v>39</v>
      </c>
      <c r="Y1595" s="145"/>
      <c r="Z1595" s="69">
        <v>551</v>
      </c>
      <c r="AA1595" s="69"/>
      <c r="AB1595" s="207"/>
      <c r="AC1595" s="324">
        <f t="shared" si="1134"/>
        <v>39</v>
      </c>
      <c r="AD1595" s="519"/>
      <c r="AE1595" s="519"/>
      <c r="AF1595" s="519">
        <v>39</v>
      </c>
      <c r="AG1595" s="519"/>
      <c r="AH1595" s="519"/>
      <c r="AI1595" s="519"/>
      <c r="AJ1595" s="601"/>
      <c r="AK1595" s="160">
        <v>39</v>
      </c>
      <c r="AL1595" s="79">
        <v>10</v>
      </c>
      <c r="AM1595" s="158" t="s">
        <v>3</v>
      </c>
      <c r="AN1595" s="754"/>
      <c r="AO1595" s="643"/>
      <c r="AP1595" s="663"/>
      <c r="AQ1595" s="683"/>
      <c r="AT1595" s="1"/>
    </row>
    <row r="1596" spans="1:46" s="44" customFormat="1" ht="18.600000000000001" thickBot="1">
      <c r="A1596" s="1">
        <v>3</v>
      </c>
      <c r="B1596" s="436" t="str">
        <f t="shared" si="1167"/>
        <v>北多摩南部</v>
      </c>
      <c r="C1596" s="437" t="str">
        <f t="shared" si="1168"/>
        <v>三鷹市</v>
      </c>
      <c r="D1596" s="305"/>
      <c r="E1596" s="632"/>
      <c r="F1596" s="337" t="s">
        <v>619</v>
      </c>
      <c r="G1596" s="689"/>
      <c r="H1596" s="121"/>
      <c r="I1596" s="71"/>
      <c r="J1596" s="71"/>
      <c r="K1596" s="71"/>
      <c r="L1596" s="71" t="s">
        <v>1112</v>
      </c>
      <c r="M1596" s="71"/>
      <c r="N1596" s="71" t="s">
        <v>630</v>
      </c>
      <c r="O1596" s="71"/>
      <c r="P1596" s="71"/>
      <c r="Q1596" s="71"/>
      <c r="R1596" s="71"/>
      <c r="S1596" s="71"/>
      <c r="T1596" s="71"/>
      <c r="U1596" s="71"/>
      <c r="V1596" s="123"/>
      <c r="W1596" s="208"/>
      <c r="X1596" s="75"/>
      <c r="Y1596" s="75"/>
      <c r="Z1596" s="76"/>
      <c r="AA1596" s="76"/>
      <c r="AB1596" s="209"/>
      <c r="AC1596" s="325">
        <f t="shared" si="1134"/>
        <v>39</v>
      </c>
      <c r="AD1596" s="520"/>
      <c r="AE1596" s="520" t="s">
        <v>3</v>
      </c>
      <c r="AF1596" s="520">
        <v>39</v>
      </c>
      <c r="AG1596" s="520" t="s">
        <v>3</v>
      </c>
      <c r="AH1596" s="520" t="s">
        <v>3</v>
      </c>
      <c r="AI1596" s="520" t="s">
        <v>3</v>
      </c>
      <c r="AJ1596" s="520" t="s">
        <v>3</v>
      </c>
      <c r="AK1596" s="161">
        <f t="shared" si="1137"/>
        <v>0</v>
      </c>
      <c r="AL1596" s="81"/>
      <c r="AM1596" s="187"/>
      <c r="AN1596" s="755"/>
      <c r="AO1596" s="643"/>
      <c r="AP1596" s="663"/>
      <c r="AQ1596" s="683"/>
      <c r="AT1596" s="1"/>
    </row>
    <row r="1597" spans="1:46" s="44" customFormat="1">
      <c r="A1597" s="1">
        <v>1</v>
      </c>
      <c r="B1597" s="309" t="s">
        <v>512</v>
      </c>
      <c r="C1597" s="310" t="s">
        <v>522</v>
      </c>
      <c r="D1597" s="567"/>
      <c r="E1597" s="479" t="s">
        <v>1045</v>
      </c>
      <c r="F1597" s="503" t="s">
        <v>525</v>
      </c>
      <c r="G1597" s="695">
        <v>11301804</v>
      </c>
      <c r="H1597" s="480"/>
      <c r="I1597" s="481"/>
      <c r="J1597" s="481"/>
      <c r="K1597" s="481"/>
      <c r="L1597" s="481"/>
      <c r="M1597" s="481"/>
      <c r="N1597" s="481"/>
      <c r="O1597" s="481"/>
      <c r="P1597" s="481"/>
      <c r="Q1597" s="481"/>
      <c r="R1597" s="481"/>
      <c r="S1597" s="481"/>
      <c r="T1597" s="481"/>
      <c r="U1597" s="481"/>
      <c r="V1597" s="482"/>
      <c r="W1597" s="483"/>
      <c r="X1597" s="484"/>
      <c r="Y1597" s="484"/>
      <c r="Z1597" s="485"/>
      <c r="AA1597" s="485"/>
      <c r="AB1597" s="486"/>
      <c r="AC1597" s="581">
        <f t="shared" si="1134"/>
        <v>101</v>
      </c>
      <c r="AD1597" s="582"/>
      <c r="AE1597" s="582"/>
      <c r="AF1597" s="582"/>
      <c r="AG1597" s="582">
        <v>101</v>
      </c>
      <c r="AH1597" s="582"/>
      <c r="AI1597" s="487"/>
      <c r="AJ1597" s="487"/>
      <c r="AK1597" s="488">
        <f t="shared" si="1137"/>
        <v>0</v>
      </c>
      <c r="AL1597" s="487"/>
      <c r="AM1597" s="489"/>
      <c r="AN1597" s="713"/>
      <c r="AO1597" s="643"/>
      <c r="AP1597" s="526"/>
      <c r="AQ1597" s="683"/>
      <c r="AT1597" s="1"/>
    </row>
    <row r="1598" spans="1:46" s="44" customFormat="1">
      <c r="A1598" s="1">
        <v>2</v>
      </c>
      <c r="B1598" s="436" t="str">
        <f t="shared" ref="B1598:B1599" si="1169">B1597</f>
        <v>北多摩南部</v>
      </c>
      <c r="C1598" s="437" t="str">
        <f t="shared" ref="C1598:C1599" si="1170">C1597</f>
        <v>三鷹市</v>
      </c>
      <c r="D1598" s="297"/>
      <c r="E1598" s="518"/>
      <c r="F1598" s="491" t="s">
        <v>525</v>
      </c>
      <c r="G1598" s="694"/>
      <c r="H1598" s="583"/>
      <c r="I1598" s="584"/>
      <c r="J1598" s="584"/>
      <c r="K1598" s="584"/>
      <c r="L1598" s="584"/>
      <c r="M1598" s="584"/>
      <c r="N1598" s="584"/>
      <c r="O1598" s="584"/>
      <c r="P1598" s="584"/>
      <c r="Q1598" s="584"/>
      <c r="R1598" s="584"/>
      <c r="S1598" s="584"/>
      <c r="T1598" s="584"/>
      <c r="U1598" s="584"/>
      <c r="V1598" s="585"/>
      <c r="W1598" s="661">
        <f>SUM(X1598:AB1598)</f>
        <v>101</v>
      </c>
      <c r="X1598" s="586">
        <v>47</v>
      </c>
      <c r="Y1598" s="586">
        <v>54</v>
      </c>
      <c r="Z1598" s="586"/>
      <c r="AA1598" s="586"/>
      <c r="AB1598" s="587"/>
      <c r="AC1598" s="588">
        <f t="shared" si="1134"/>
        <v>101</v>
      </c>
      <c r="AD1598" s="619"/>
      <c r="AE1598" s="619"/>
      <c r="AF1598" s="619"/>
      <c r="AG1598" s="619">
        <v>101</v>
      </c>
      <c r="AH1598" s="619"/>
      <c r="AI1598" s="619"/>
      <c r="AJ1598" s="620"/>
      <c r="AK1598" s="590">
        <f t="shared" si="1137"/>
        <v>0</v>
      </c>
      <c r="AL1598" s="589" t="s">
        <v>3</v>
      </c>
      <c r="AM1598" s="591" t="s">
        <v>3</v>
      </c>
      <c r="AN1598" s="729"/>
      <c r="AO1598" s="15"/>
      <c r="AP1598" s="663"/>
      <c r="AQ1598" s="683"/>
      <c r="AT1598" s="1"/>
    </row>
    <row r="1599" spans="1:46" s="44" customFormat="1" ht="18.600000000000001" thickBot="1">
      <c r="A1599" s="1">
        <v>3</v>
      </c>
      <c r="B1599" s="436" t="str">
        <f t="shared" si="1169"/>
        <v>北多摩南部</v>
      </c>
      <c r="C1599" s="437" t="str">
        <f t="shared" si="1170"/>
        <v>三鷹市</v>
      </c>
      <c r="D1599" s="305"/>
      <c r="E1599" s="634"/>
      <c r="F1599" s="492" t="s">
        <v>525</v>
      </c>
      <c r="G1599" s="693"/>
      <c r="H1599" s="468"/>
      <c r="I1599" s="469"/>
      <c r="J1599" s="469"/>
      <c r="K1599" s="469"/>
      <c r="L1599" s="469"/>
      <c r="M1599" s="469"/>
      <c r="N1599" s="469"/>
      <c r="O1599" s="469"/>
      <c r="P1599" s="469"/>
      <c r="Q1599" s="469"/>
      <c r="R1599" s="469"/>
      <c r="S1599" s="469"/>
      <c r="T1599" s="469"/>
      <c r="U1599" s="469"/>
      <c r="V1599" s="470"/>
      <c r="W1599" s="471"/>
      <c r="X1599" s="472"/>
      <c r="Y1599" s="472"/>
      <c r="Z1599" s="473"/>
      <c r="AA1599" s="473"/>
      <c r="AB1599" s="474"/>
      <c r="AC1599" s="475">
        <f t="shared" si="1134"/>
        <v>101</v>
      </c>
      <c r="AD1599" s="611"/>
      <c r="AE1599" s="611" t="s">
        <v>3</v>
      </c>
      <c r="AF1599" s="611" t="s">
        <v>3</v>
      </c>
      <c r="AG1599" s="611">
        <v>101</v>
      </c>
      <c r="AH1599" s="611" t="s">
        <v>3</v>
      </c>
      <c r="AI1599" s="611" t="s">
        <v>3</v>
      </c>
      <c r="AJ1599" s="611" t="s">
        <v>3</v>
      </c>
      <c r="AK1599" s="476">
        <f t="shared" si="1137"/>
        <v>0</v>
      </c>
      <c r="AL1599" s="477"/>
      <c r="AM1599" s="478"/>
      <c r="AN1599" s="719"/>
      <c r="AO1599" s="643"/>
      <c r="AP1599" s="663"/>
      <c r="AQ1599" s="683"/>
      <c r="AT1599" s="1"/>
    </row>
    <row r="1600" spans="1:46" s="44" customFormat="1">
      <c r="A1600" s="1">
        <v>1</v>
      </c>
      <c r="B1600" s="309" t="s">
        <v>512</v>
      </c>
      <c r="C1600" s="310" t="s">
        <v>522</v>
      </c>
      <c r="D1600" s="567"/>
      <c r="E1600" s="567"/>
      <c r="F1600" s="368" t="s">
        <v>526</v>
      </c>
      <c r="G1600" s="691"/>
      <c r="H1600" s="223"/>
      <c r="I1600" s="89"/>
      <c r="J1600" s="89"/>
      <c r="K1600" s="89"/>
      <c r="L1600" s="89"/>
      <c r="M1600" s="89"/>
      <c r="N1600" s="89"/>
      <c r="O1600" s="89"/>
      <c r="P1600" s="89"/>
      <c r="Q1600" s="89"/>
      <c r="R1600" s="89"/>
      <c r="S1600" s="89"/>
      <c r="T1600" s="89"/>
      <c r="U1600" s="89"/>
      <c r="V1600" s="224"/>
      <c r="W1600" s="107"/>
      <c r="X1600" s="86"/>
      <c r="Y1600" s="86"/>
      <c r="Z1600" s="87"/>
      <c r="AA1600" s="87"/>
      <c r="AB1600" s="101"/>
      <c r="AC1600" s="326">
        <f t="shared" si="1134"/>
        <v>0</v>
      </c>
      <c r="AD1600" s="616"/>
      <c r="AE1600" s="616"/>
      <c r="AF1600" s="616"/>
      <c r="AG1600" s="616"/>
      <c r="AH1600" s="616"/>
      <c r="AI1600" s="604"/>
      <c r="AJ1600" s="604"/>
      <c r="AK1600" s="168">
        <f t="shared" si="1137"/>
        <v>0</v>
      </c>
      <c r="AL1600" s="96"/>
      <c r="AM1600" s="190"/>
      <c r="AN1600" s="713" t="s">
        <v>1068</v>
      </c>
      <c r="AO1600" s="643"/>
      <c r="AP1600" s="526"/>
      <c r="AQ1600" s="683"/>
      <c r="AT1600" s="1"/>
    </row>
    <row r="1601" spans="1:46" s="44" customFormat="1">
      <c r="A1601" s="1">
        <v>2</v>
      </c>
      <c r="B1601" s="436" t="str">
        <f t="shared" ref="B1601:B1602" si="1171">B1600</f>
        <v>北多摩南部</v>
      </c>
      <c r="C1601" s="437" t="str">
        <f t="shared" ref="C1601:C1602" si="1172">C1600</f>
        <v>三鷹市</v>
      </c>
      <c r="D1601" s="637"/>
      <c r="E1601" s="400"/>
      <c r="F1601" s="361" t="s">
        <v>1076</v>
      </c>
      <c r="G1601" s="690"/>
      <c r="H1601" s="109"/>
      <c r="I1601" s="82"/>
      <c r="J1601" s="82"/>
      <c r="K1601" s="82"/>
      <c r="L1601" s="82"/>
      <c r="M1601" s="82"/>
      <c r="N1601" s="82"/>
      <c r="O1601" s="82"/>
      <c r="P1601" s="82"/>
      <c r="Q1601" s="82"/>
      <c r="R1601" s="82"/>
      <c r="S1601" s="82"/>
      <c r="T1601" s="82"/>
      <c r="U1601" s="82"/>
      <c r="V1601" s="102"/>
      <c r="W1601" s="146">
        <f>SUM(X1601:AB1601)</f>
        <v>0</v>
      </c>
      <c r="X1601" s="145"/>
      <c r="Y1601" s="145"/>
      <c r="Z1601" s="69"/>
      <c r="AA1601" s="69"/>
      <c r="AB1601" s="207"/>
      <c r="AC1601" s="324">
        <f t="shared" si="1134"/>
        <v>0</v>
      </c>
      <c r="AD1601" s="519"/>
      <c r="AE1601" s="519"/>
      <c r="AF1601" s="519"/>
      <c r="AG1601" s="519"/>
      <c r="AH1601" s="519"/>
      <c r="AI1601" s="519"/>
      <c r="AJ1601" s="601"/>
      <c r="AK1601" s="160">
        <f t="shared" si="1137"/>
        <v>0</v>
      </c>
      <c r="AL1601" s="79" t="s">
        <v>3</v>
      </c>
      <c r="AM1601" s="158" t="s">
        <v>3</v>
      </c>
      <c r="AN1601" s="718"/>
      <c r="AO1601" s="643"/>
      <c r="AP1601" s="663"/>
      <c r="AQ1601" s="683"/>
      <c r="AT1601" s="1"/>
    </row>
    <row r="1602" spans="1:46" s="44" customFormat="1" ht="18.600000000000001" thickBot="1">
      <c r="A1602" s="1">
        <v>3</v>
      </c>
      <c r="B1602" s="436" t="str">
        <f t="shared" si="1171"/>
        <v>北多摩南部</v>
      </c>
      <c r="C1602" s="437" t="str">
        <f t="shared" si="1172"/>
        <v>三鷹市</v>
      </c>
      <c r="D1602" s="305"/>
      <c r="E1602" s="632"/>
      <c r="F1602" s="337" t="s">
        <v>526</v>
      </c>
      <c r="G1602" s="689"/>
      <c r="H1602" s="233"/>
      <c r="I1602" s="17"/>
      <c r="J1602" s="17"/>
      <c r="K1602" s="17"/>
      <c r="L1602" s="17"/>
      <c r="M1602" s="17"/>
      <c r="N1602" s="17"/>
      <c r="O1602" s="17"/>
      <c r="P1602" s="17"/>
      <c r="Q1602" s="17"/>
      <c r="R1602" s="17"/>
      <c r="S1602" s="17"/>
      <c r="T1602" s="17"/>
      <c r="U1602" s="17"/>
      <c r="V1602" s="230"/>
      <c r="W1602" s="212"/>
      <c r="X1602" s="94"/>
      <c r="Y1602" s="94"/>
      <c r="Z1602" s="94"/>
      <c r="AA1602" s="94"/>
      <c r="AB1602" s="213"/>
      <c r="AC1602" s="328">
        <f t="shared" si="1134"/>
        <v>0</v>
      </c>
      <c r="AD1602" s="615"/>
      <c r="AE1602" s="615" t="s">
        <v>3</v>
      </c>
      <c r="AF1602" s="615" t="s">
        <v>3</v>
      </c>
      <c r="AG1602" s="615" t="s">
        <v>3</v>
      </c>
      <c r="AH1602" s="615" t="s">
        <v>3</v>
      </c>
      <c r="AI1602" s="615" t="s">
        <v>3</v>
      </c>
      <c r="AJ1602" s="615"/>
      <c r="AK1602" s="170">
        <f t="shared" si="1137"/>
        <v>0</v>
      </c>
      <c r="AL1602" s="175"/>
      <c r="AM1602" s="191"/>
      <c r="AN1602" s="730"/>
      <c r="AO1602" s="15"/>
      <c r="AP1602" s="663"/>
      <c r="AQ1602" s="683"/>
      <c r="AT1602" s="1"/>
    </row>
    <row r="1603" spans="1:46" s="44" customFormat="1">
      <c r="A1603" s="1">
        <v>1</v>
      </c>
      <c r="B1603" s="309" t="s">
        <v>512</v>
      </c>
      <c r="C1603" s="310" t="s">
        <v>522</v>
      </c>
      <c r="D1603" s="567"/>
      <c r="E1603" s="567" t="s">
        <v>1045</v>
      </c>
      <c r="F1603" s="734" t="s">
        <v>591</v>
      </c>
      <c r="G1603" s="692">
        <v>11301891</v>
      </c>
      <c r="H1603" s="231"/>
      <c r="I1603" s="91"/>
      <c r="J1603" s="91"/>
      <c r="K1603" s="91"/>
      <c r="L1603" s="91"/>
      <c r="M1603" s="91"/>
      <c r="N1603" s="91"/>
      <c r="O1603" s="91"/>
      <c r="P1603" s="91"/>
      <c r="Q1603" s="91"/>
      <c r="R1603" s="91"/>
      <c r="S1603" s="91"/>
      <c r="T1603" s="91"/>
      <c r="U1603" s="91"/>
      <c r="V1603" s="232"/>
      <c r="W1603" s="195"/>
      <c r="X1603" s="92"/>
      <c r="Y1603" s="92"/>
      <c r="Z1603" s="92"/>
      <c r="AA1603" s="92"/>
      <c r="AB1603" s="196"/>
      <c r="AC1603" s="329">
        <f t="shared" si="1134"/>
        <v>0</v>
      </c>
      <c r="AD1603" s="621"/>
      <c r="AE1603" s="621"/>
      <c r="AF1603" s="621"/>
      <c r="AG1603" s="621"/>
      <c r="AH1603" s="621"/>
      <c r="AI1603" s="607"/>
      <c r="AJ1603" s="607"/>
      <c r="AK1603" s="171">
        <f t="shared" si="1137"/>
        <v>0</v>
      </c>
      <c r="AL1603" s="80"/>
      <c r="AM1603" s="186"/>
      <c r="AN1603" s="729" t="s">
        <v>1222</v>
      </c>
      <c r="AO1603" s="15"/>
      <c r="AP1603" s="25"/>
      <c r="AQ1603" s="683"/>
      <c r="AR1603" s="44">
        <v>1</v>
      </c>
      <c r="AT1603" s="1"/>
    </row>
    <row r="1604" spans="1:46" s="44" customFormat="1">
      <c r="A1604" s="1">
        <v>2</v>
      </c>
      <c r="B1604" s="436" t="str">
        <f t="shared" ref="B1604:B1605" si="1173">B1603</f>
        <v>北多摩南部</v>
      </c>
      <c r="C1604" s="437" t="str">
        <f t="shared" ref="C1604:C1605" si="1174">C1603</f>
        <v>三鷹市</v>
      </c>
      <c r="D1604" s="297"/>
      <c r="E1604" s="573"/>
      <c r="F1604" s="361" t="s">
        <v>591</v>
      </c>
      <c r="G1604" s="690"/>
      <c r="H1604" s="109"/>
      <c r="I1604" s="82"/>
      <c r="J1604" s="82"/>
      <c r="K1604" s="82"/>
      <c r="L1604" s="82"/>
      <c r="M1604" s="82"/>
      <c r="N1604" s="82"/>
      <c r="O1604" s="82"/>
      <c r="P1604" s="82"/>
      <c r="Q1604" s="82"/>
      <c r="R1604" s="82"/>
      <c r="S1604" s="82"/>
      <c r="T1604" s="82"/>
      <c r="U1604" s="82"/>
      <c r="V1604" s="102"/>
      <c r="W1604" s="146">
        <f>SUM(X1604:AB1604)</f>
        <v>34</v>
      </c>
      <c r="X1604" s="145">
        <v>34</v>
      </c>
      <c r="Y1604" s="145"/>
      <c r="Z1604" s="69"/>
      <c r="AA1604" s="69"/>
      <c r="AB1604" s="207"/>
      <c r="AC1604" s="324">
        <f t="shared" si="1134"/>
        <v>34</v>
      </c>
      <c r="AD1604" s="519"/>
      <c r="AE1604" s="519">
        <v>34</v>
      </c>
      <c r="AF1604" s="519"/>
      <c r="AG1604" s="519"/>
      <c r="AH1604" s="519"/>
      <c r="AI1604" s="519"/>
      <c r="AJ1604" s="601"/>
      <c r="AK1604" s="160">
        <f t="shared" si="1137"/>
        <v>0</v>
      </c>
      <c r="AL1604" s="79" t="s">
        <v>3</v>
      </c>
      <c r="AM1604" s="158" t="s">
        <v>3</v>
      </c>
      <c r="AN1604" s="718"/>
      <c r="AO1604" s="643"/>
      <c r="AP1604" s="663"/>
      <c r="AQ1604" s="683"/>
      <c r="AT1604" s="1"/>
    </row>
    <row r="1605" spans="1:46" s="44" customFormat="1" ht="18.600000000000001" thickBot="1">
      <c r="A1605" s="1">
        <v>3</v>
      </c>
      <c r="B1605" s="436" t="str">
        <f t="shared" si="1173"/>
        <v>北多摩南部</v>
      </c>
      <c r="C1605" s="437" t="str">
        <f t="shared" si="1174"/>
        <v>三鷹市</v>
      </c>
      <c r="D1605" s="305"/>
      <c r="E1605" s="632"/>
      <c r="F1605" s="337" t="s">
        <v>591</v>
      </c>
      <c r="G1605" s="689"/>
      <c r="H1605" s="121"/>
      <c r="I1605" s="71"/>
      <c r="J1605" s="71"/>
      <c r="K1605" s="71"/>
      <c r="L1605" s="71"/>
      <c r="M1605" s="71"/>
      <c r="N1605" s="71"/>
      <c r="O1605" s="71"/>
      <c r="P1605" s="71"/>
      <c r="Q1605" s="71"/>
      <c r="R1605" s="71"/>
      <c r="S1605" s="71"/>
      <c r="T1605" s="71"/>
      <c r="U1605" s="71"/>
      <c r="V1605" s="123"/>
      <c r="W1605" s="208"/>
      <c r="X1605" s="75"/>
      <c r="Y1605" s="75"/>
      <c r="Z1605" s="76"/>
      <c r="AA1605" s="76"/>
      <c r="AB1605" s="209"/>
      <c r="AC1605" s="325">
        <f t="shared" si="1134"/>
        <v>34</v>
      </c>
      <c r="AD1605" s="520"/>
      <c r="AE1605" s="520">
        <v>34</v>
      </c>
      <c r="AF1605" s="520" t="s">
        <v>3</v>
      </c>
      <c r="AG1605" s="520" t="s">
        <v>3</v>
      </c>
      <c r="AH1605" s="520" t="s">
        <v>3</v>
      </c>
      <c r="AI1605" s="520" t="s">
        <v>3</v>
      </c>
      <c r="AJ1605" s="520" t="s">
        <v>3</v>
      </c>
      <c r="AK1605" s="161">
        <f t="shared" si="1137"/>
        <v>0</v>
      </c>
      <c r="AL1605" s="81"/>
      <c r="AM1605" s="187"/>
      <c r="AN1605" s="719"/>
      <c r="AO1605" s="643"/>
      <c r="AP1605" s="663"/>
      <c r="AQ1605" s="683"/>
      <c r="AT1605" s="1"/>
    </row>
    <row r="1606" spans="1:46" s="44" customFormat="1">
      <c r="A1606" s="1">
        <v>1</v>
      </c>
      <c r="B1606" s="309" t="s">
        <v>512</v>
      </c>
      <c r="C1606" s="310" t="s">
        <v>528</v>
      </c>
      <c r="D1606" s="567" t="s">
        <v>687</v>
      </c>
      <c r="E1606" s="567" t="s">
        <v>951</v>
      </c>
      <c r="F1606" s="445" t="s">
        <v>527</v>
      </c>
      <c r="G1606" s="691">
        <v>11301807</v>
      </c>
      <c r="H1606" s="223"/>
      <c r="I1606" s="89"/>
      <c r="J1606" s="89"/>
      <c r="K1606" s="89"/>
      <c r="L1606" s="89"/>
      <c r="M1606" s="89"/>
      <c r="N1606" s="89"/>
      <c r="O1606" s="89"/>
      <c r="P1606" s="89"/>
      <c r="Q1606" s="89"/>
      <c r="R1606" s="89"/>
      <c r="S1606" s="89"/>
      <c r="T1606" s="89"/>
      <c r="U1606" s="89"/>
      <c r="V1606" s="224"/>
      <c r="W1606" s="107"/>
      <c r="X1606" s="86"/>
      <c r="Y1606" s="86"/>
      <c r="Z1606" s="87"/>
      <c r="AA1606" s="87"/>
      <c r="AB1606" s="101"/>
      <c r="AC1606" s="326">
        <f t="shared" si="1134"/>
        <v>217</v>
      </c>
      <c r="AD1606" s="88">
        <v>5</v>
      </c>
      <c r="AE1606" s="88">
        <v>146</v>
      </c>
      <c r="AF1606" s="88">
        <v>66</v>
      </c>
      <c r="AG1606" s="88"/>
      <c r="AH1606" s="88"/>
      <c r="AI1606" s="96"/>
      <c r="AJ1606" s="96"/>
      <c r="AK1606" s="168">
        <f t="shared" si="1137"/>
        <v>0</v>
      </c>
      <c r="AL1606" s="96"/>
      <c r="AM1606" s="190"/>
      <c r="AN1606" s="713"/>
      <c r="AO1606" s="643"/>
      <c r="AP1606" s="526"/>
      <c r="AQ1606" s="683">
        <v>2</v>
      </c>
      <c r="AT1606" s="1"/>
    </row>
    <row r="1607" spans="1:46" s="44" customFormat="1">
      <c r="A1607" s="1">
        <v>2</v>
      </c>
      <c r="B1607" s="436" t="str">
        <f t="shared" ref="B1607:B1608" si="1175">B1606</f>
        <v>北多摩南部</v>
      </c>
      <c r="C1607" s="437" t="str">
        <f t="shared" ref="C1607:C1608" si="1176">C1606</f>
        <v>府中市</v>
      </c>
      <c r="D1607" s="297"/>
      <c r="E1607" s="573"/>
      <c r="F1607" s="361" t="s">
        <v>527</v>
      </c>
      <c r="G1607" s="690"/>
      <c r="H1607" s="225" t="s">
        <v>628</v>
      </c>
      <c r="I1607" s="93"/>
      <c r="J1607" s="93" t="s">
        <v>629</v>
      </c>
      <c r="K1607" s="93"/>
      <c r="L1607" s="93" t="s">
        <v>629</v>
      </c>
      <c r="M1607" s="93" t="s">
        <v>629</v>
      </c>
      <c r="N1607" s="93" t="s">
        <v>630</v>
      </c>
      <c r="O1607" s="93"/>
      <c r="P1607" s="93"/>
      <c r="Q1607" s="93"/>
      <c r="R1607" s="93"/>
      <c r="S1607" s="93" t="s">
        <v>652</v>
      </c>
      <c r="T1607" s="93" t="s">
        <v>629</v>
      </c>
      <c r="U1607" s="93"/>
      <c r="V1607" s="226"/>
      <c r="W1607" s="660">
        <f>SUM(X1607:AB1607)</f>
        <v>217</v>
      </c>
      <c r="X1607" s="78">
        <v>217</v>
      </c>
      <c r="Y1607" s="78"/>
      <c r="Z1607" s="78"/>
      <c r="AA1607" s="78"/>
      <c r="AB1607" s="197"/>
      <c r="AC1607" s="327">
        <f t="shared" si="1134"/>
        <v>217</v>
      </c>
      <c r="AD1607" s="613">
        <v>8</v>
      </c>
      <c r="AE1607" s="613">
        <v>143</v>
      </c>
      <c r="AF1607" s="613">
        <v>66</v>
      </c>
      <c r="AG1607" s="613"/>
      <c r="AH1607" s="613"/>
      <c r="AI1607" s="613"/>
      <c r="AJ1607" s="614"/>
      <c r="AK1607" s="169">
        <f t="shared" si="1137"/>
        <v>6</v>
      </c>
      <c r="AL1607" s="62">
        <v>6</v>
      </c>
      <c r="AM1607" s="63" t="s">
        <v>3</v>
      </c>
      <c r="AN1607" s="729"/>
      <c r="AO1607" s="15"/>
      <c r="AP1607" s="663"/>
      <c r="AQ1607" s="683"/>
      <c r="AT1607" s="1"/>
    </row>
    <row r="1608" spans="1:46" s="44" customFormat="1" ht="18.600000000000001" thickBot="1">
      <c r="A1608" s="1">
        <v>3</v>
      </c>
      <c r="B1608" s="436" t="str">
        <f t="shared" si="1175"/>
        <v>北多摩南部</v>
      </c>
      <c r="C1608" s="437" t="str">
        <f t="shared" si="1176"/>
        <v>府中市</v>
      </c>
      <c r="D1608" s="305"/>
      <c r="E1608" s="632"/>
      <c r="F1608" s="337" t="s">
        <v>527</v>
      </c>
      <c r="G1608" s="689"/>
      <c r="H1608" s="225" t="s">
        <v>628</v>
      </c>
      <c r="I1608" s="93"/>
      <c r="J1608" s="93" t="s">
        <v>629</v>
      </c>
      <c r="K1608" s="93"/>
      <c r="L1608" s="93" t="s">
        <v>629</v>
      </c>
      <c r="M1608" s="93" t="s">
        <v>629</v>
      </c>
      <c r="N1608" s="93" t="s">
        <v>630</v>
      </c>
      <c r="O1608" s="93"/>
      <c r="P1608" s="93"/>
      <c r="Q1608" s="93"/>
      <c r="R1608" s="93"/>
      <c r="S1608" s="93" t="s">
        <v>652</v>
      </c>
      <c r="T1608" s="93" t="s">
        <v>629</v>
      </c>
      <c r="U1608" s="71"/>
      <c r="V1608" s="123"/>
      <c r="W1608" s="208"/>
      <c r="X1608" s="75"/>
      <c r="Y1608" s="75"/>
      <c r="Z1608" s="76"/>
      <c r="AA1608" s="76"/>
      <c r="AB1608" s="209"/>
      <c r="AC1608" s="325">
        <f t="shared" si="1134"/>
        <v>217</v>
      </c>
      <c r="AD1608" s="520">
        <v>14</v>
      </c>
      <c r="AE1608" s="520">
        <v>143</v>
      </c>
      <c r="AF1608" s="520">
        <v>60</v>
      </c>
      <c r="AG1608" s="520"/>
      <c r="AH1608" s="520"/>
      <c r="AI1608" s="520" t="s">
        <v>3</v>
      </c>
      <c r="AJ1608" s="520" t="s">
        <v>3</v>
      </c>
      <c r="AK1608" s="161">
        <f t="shared" si="1137"/>
        <v>0</v>
      </c>
      <c r="AL1608" s="81"/>
      <c r="AM1608" s="187"/>
      <c r="AN1608" s="719"/>
      <c r="AO1608" s="643"/>
      <c r="AP1608" s="663"/>
      <c r="AQ1608" s="683"/>
      <c r="AT1608" s="1"/>
    </row>
    <row r="1609" spans="1:46" s="44" customFormat="1">
      <c r="A1609" s="1">
        <v>1</v>
      </c>
      <c r="B1609" s="309" t="s">
        <v>512</v>
      </c>
      <c r="C1609" s="310" t="s">
        <v>528</v>
      </c>
      <c r="D1609" s="567"/>
      <c r="E1609" s="567" t="s">
        <v>914</v>
      </c>
      <c r="F1609" s="445" t="s">
        <v>529</v>
      </c>
      <c r="G1609" s="691">
        <v>11301808</v>
      </c>
      <c r="H1609" s="223"/>
      <c r="I1609" s="89"/>
      <c r="J1609" s="89"/>
      <c r="K1609" s="89"/>
      <c r="L1609" s="89"/>
      <c r="M1609" s="89"/>
      <c r="N1609" s="89"/>
      <c r="O1609" s="89"/>
      <c r="P1609" s="89"/>
      <c r="Q1609" s="89"/>
      <c r="R1609" s="89"/>
      <c r="S1609" s="89"/>
      <c r="T1609" s="89"/>
      <c r="U1609" s="89"/>
      <c r="V1609" s="224"/>
      <c r="W1609" s="107"/>
      <c r="X1609" s="86"/>
      <c r="Y1609" s="86"/>
      <c r="Z1609" s="87"/>
      <c r="AA1609" s="87"/>
      <c r="AB1609" s="101"/>
      <c r="AC1609" s="326">
        <v>40</v>
      </c>
      <c r="AD1609" s="88"/>
      <c r="AE1609" s="88">
        <v>40</v>
      </c>
      <c r="AF1609" s="88"/>
      <c r="AG1609" s="88"/>
      <c r="AH1609" s="88"/>
      <c r="AI1609" s="96"/>
      <c r="AJ1609" s="96"/>
      <c r="AK1609" s="168">
        <f t="shared" si="1137"/>
        <v>0</v>
      </c>
      <c r="AL1609" s="96"/>
      <c r="AM1609" s="190"/>
      <c r="AN1609" s="713"/>
      <c r="AO1609" s="643"/>
      <c r="AP1609" s="526"/>
      <c r="AQ1609" s="683"/>
      <c r="AT1609" s="1"/>
    </row>
    <row r="1610" spans="1:46" s="44" customFormat="1">
      <c r="A1610" s="1">
        <v>2</v>
      </c>
      <c r="B1610" s="436" t="str">
        <f t="shared" ref="B1610:B1611" si="1177">B1609</f>
        <v>北多摩南部</v>
      </c>
      <c r="C1610" s="437" t="str">
        <f t="shared" ref="C1610:C1611" si="1178">C1609</f>
        <v>府中市</v>
      </c>
      <c r="D1610" s="637"/>
      <c r="E1610" s="400"/>
      <c r="F1610" s="361" t="s">
        <v>529</v>
      </c>
      <c r="G1610" s="690"/>
      <c r="H1610" s="109"/>
      <c r="I1610" s="82"/>
      <c r="J1610" s="82"/>
      <c r="K1610" s="82"/>
      <c r="L1610" s="82"/>
      <c r="M1610" s="82"/>
      <c r="N1610" s="82"/>
      <c r="O1610" s="82"/>
      <c r="P1610" s="82"/>
      <c r="Q1610" s="82"/>
      <c r="R1610" s="82"/>
      <c r="S1610" s="82"/>
      <c r="T1610" s="82"/>
      <c r="U1610" s="82"/>
      <c r="V1610" s="102"/>
      <c r="W1610" s="146">
        <f>SUM(X1610:AB1610)</f>
        <v>40</v>
      </c>
      <c r="X1610" s="145">
        <v>40</v>
      </c>
      <c r="Y1610" s="145"/>
      <c r="Z1610" s="69"/>
      <c r="AA1610" s="69"/>
      <c r="AB1610" s="207"/>
      <c r="AC1610" s="324">
        <f>SUM(AD1610:AJ1610)</f>
        <v>40</v>
      </c>
      <c r="AD1610" s="519"/>
      <c r="AE1610" s="519">
        <v>40</v>
      </c>
      <c r="AF1610" s="519"/>
      <c r="AG1610" s="519"/>
      <c r="AH1610" s="519"/>
      <c r="AI1610" s="519"/>
      <c r="AJ1610" s="601"/>
      <c r="AK1610" s="160">
        <f t="shared" si="1137"/>
        <v>0</v>
      </c>
      <c r="AL1610" s="79" t="s">
        <v>3</v>
      </c>
      <c r="AM1610" s="158" t="s">
        <v>3</v>
      </c>
      <c r="AN1610" s="718"/>
      <c r="AO1610" s="643"/>
      <c r="AP1610" s="663"/>
      <c r="AQ1610" s="683"/>
      <c r="AT1610" s="1"/>
    </row>
    <row r="1611" spans="1:46" s="44" customFormat="1" ht="18.600000000000001" thickBot="1">
      <c r="A1611" s="1">
        <v>3</v>
      </c>
      <c r="B1611" s="436" t="str">
        <f t="shared" si="1177"/>
        <v>北多摩南部</v>
      </c>
      <c r="C1611" s="437" t="str">
        <f t="shared" si="1178"/>
        <v>府中市</v>
      </c>
      <c r="D1611" s="305"/>
      <c r="E1611" s="632"/>
      <c r="F1611" s="337" t="s">
        <v>529</v>
      </c>
      <c r="G1611" s="689"/>
      <c r="H1611" s="229"/>
      <c r="I1611" s="27"/>
      <c r="J1611" s="27"/>
      <c r="K1611" s="27"/>
      <c r="L1611" s="27"/>
      <c r="M1611" s="27"/>
      <c r="N1611" s="27"/>
      <c r="O1611" s="27"/>
      <c r="P1611" s="27"/>
      <c r="Q1611" s="27"/>
      <c r="R1611" s="27"/>
      <c r="S1611" s="27"/>
      <c r="T1611" s="27"/>
      <c r="U1611" s="27"/>
      <c r="V1611" s="230"/>
      <c r="W1611" s="212"/>
      <c r="X1611" s="94"/>
      <c r="Y1611" s="94"/>
      <c r="Z1611" s="94"/>
      <c r="AA1611" s="94"/>
      <c r="AB1611" s="213"/>
      <c r="AC1611" s="328">
        <f t="shared" ref="AC1611" si="1179">SUM(AD1611:AJ1611)</f>
        <v>40</v>
      </c>
      <c r="AD1611" s="615"/>
      <c r="AE1611" s="615">
        <v>40</v>
      </c>
      <c r="AF1611" s="615" t="s">
        <v>3</v>
      </c>
      <c r="AG1611" s="615" t="s">
        <v>3</v>
      </c>
      <c r="AH1611" s="615" t="s">
        <v>3</v>
      </c>
      <c r="AI1611" s="615" t="s">
        <v>3</v>
      </c>
      <c r="AJ1611" s="615" t="s">
        <v>3</v>
      </c>
      <c r="AK1611" s="170">
        <f t="shared" si="1137"/>
        <v>0</v>
      </c>
      <c r="AL1611" s="175"/>
      <c r="AM1611" s="191"/>
      <c r="AN1611" s="730"/>
      <c r="AO1611" s="15"/>
      <c r="AP1611" s="663"/>
      <c r="AQ1611" s="683"/>
      <c r="AT1611" s="1"/>
    </row>
    <row r="1612" spans="1:46" s="44" customFormat="1">
      <c r="A1612" s="1">
        <v>1</v>
      </c>
      <c r="B1612" s="309" t="s">
        <v>512</v>
      </c>
      <c r="C1612" s="310" t="s">
        <v>528</v>
      </c>
      <c r="D1612" s="567"/>
      <c r="E1612" s="567" t="s">
        <v>914</v>
      </c>
      <c r="F1612" s="445" t="s">
        <v>530</v>
      </c>
      <c r="G1612" s="692">
        <v>11301809</v>
      </c>
      <c r="H1612" s="231"/>
      <c r="I1612" s="91"/>
      <c r="J1612" s="91"/>
      <c r="K1612" s="91"/>
      <c r="L1612" s="91"/>
      <c r="M1612" s="91"/>
      <c r="N1612" s="91"/>
      <c r="O1612" s="91"/>
      <c r="P1612" s="91"/>
      <c r="Q1612" s="91"/>
      <c r="R1612" s="91"/>
      <c r="S1612" s="91"/>
      <c r="T1612" s="91"/>
      <c r="U1612" s="91"/>
      <c r="V1612" s="232"/>
      <c r="W1612" s="195"/>
      <c r="X1612" s="92"/>
      <c r="Y1612" s="92"/>
      <c r="Z1612" s="92"/>
      <c r="AA1612" s="92"/>
      <c r="AB1612" s="196"/>
      <c r="AC1612" s="329">
        <f t="shared" si="1134"/>
        <v>60</v>
      </c>
      <c r="AD1612" s="621"/>
      <c r="AE1612" s="621"/>
      <c r="AF1612" s="621">
        <v>60</v>
      </c>
      <c r="AG1612" s="621"/>
      <c r="AH1612" s="621"/>
      <c r="AI1612" s="607"/>
      <c r="AJ1612" s="607"/>
      <c r="AK1612" s="171">
        <f t="shared" si="1137"/>
        <v>0</v>
      </c>
      <c r="AL1612" s="80"/>
      <c r="AM1612" s="186"/>
      <c r="AN1612" s="729"/>
      <c r="AO1612" s="15"/>
      <c r="AP1612" s="25"/>
      <c r="AQ1612" s="683"/>
      <c r="AT1612" s="1"/>
    </row>
    <row r="1613" spans="1:46" s="44" customFormat="1">
      <c r="A1613" s="1">
        <v>2</v>
      </c>
      <c r="B1613" s="436" t="str">
        <f t="shared" ref="B1613:B1614" si="1180">B1612</f>
        <v>北多摩南部</v>
      </c>
      <c r="C1613" s="437" t="str">
        <f t="shared" ref="C1613:C1614" si="1181">C1612</f>
        <v>府中市</v>
      </c>
      <c r="D1613" s="297"/>
      <c r="E1613" s="573"/>
      <c r="F1613" s="361" t="s">
        <v>530</v>
      </c>
      <c r="G1613" s="690"/>
      <c r="H1613" s="109"/>
      <c r="I1613" s="82"/>
      <c r="J1613" s="82"/>
      <c r="K1613" s="82"/>
      <c r="L1613" s="82"/>
      <c r="M1613" s="82"/>
      <c r="N1613" s="82"/>
      <c r="O1613" s="82"/>
      <c r="P1613" s="82"/>
      <c r="Q1613" s="82"/>
      <c r="R1613" s="82"/>
      <c r="S1613" s="82"/>
      <c r="T1613" s="82"/>
      <c r="U1613" s="82"/>
      <c r="V1613" s="102"/>
      <c r="W1613" s="146">
        <f>SUM(X1613:AB1613)</f>
        <v>68</v>
      </c>
      <c r="X1613" s="145"/>
      <c r="Y1613" s="145">
        <v>68</v>
      </c>
      <c r="Z1613" s="69"/>
      <c r="AA1613" s="69"/>
      <c r="AB1613" s="207"/>
      <c r="AC1613" s="324">
        <f t="shared" ref="AC1613:AC1676" si="1182">SUM(AD1613:AJ1613)</f>
        <v>60</v>
      </c>
      <c r="AD1613" s="519"/>
      <c r="AE1613" s="519"/>
      <c r="AF1613" s="519">
        <v>60</v>
      </c>
      <c r="AG1613" s="519"/>
      <c r="AH1613" s="519"/>
      <c r="AI1613" s="519"/>
      <c r="AJ1613" s="601"/>
      <c r="AK1613" s="160">
        <f t="shared" si="1137"/>
        <v>0</v>
      </c>
      <c r="AL1613" s="79" t="s">
        <v>3</v>
      </c>
      <c r="AM1613" s="158" t="s">
        <v>3</v>
      </c>
      <c r="AN1613" s="718"/>
      <c r="AO1613" s="643"/>
      <c r="AP1613" s="663"/>
      <c r="AQ1613" s="683"/>
      <c r="AT1613" s="1"/>
    </row>
    <row r="1614" spans="1:46" s="44" customFormat="1" ht="18.600000000000001" thickBot="1">
      <c r="A1614" s="1">
        <v>3</v>
      </c>
      <c r="B1614" s="436" t="str">
        <f t="shared" si="1180"/>
        <v>北多摩南部</v>
      </c>
      <c r="C1614" s="437" t="str">
        <f t="shared" si="1181"/>
        <v>府中市</v>
      </c>
      <c r="D1614" s="305"/>
      <c r="E1614" s="632"/>
      <c r="F1614" s="337" t="s">
        <v>530</v>
      </c>
      <c r="G1614" s="689"/>
      <c r="H1614" s="121"/>
      <c r="I1614" s="71"/>
      <c r="J1614" s="71"/>
      <c r="K1614" s="71"/>
      <c r="L1614" s="71"/>
      <c r="M1614" s="71"/>
      <c r="N1614" s="71"/>
      <c r="O1614" s="71"/>
      <c r="P1614" s="71"/>
      <c r="Q1614" s="71"/>
      <c r="R1614" s="71"/>
      <c r="S1614" s="71"/>
      <c r="T1614" s="71"/>
      <c r="U1614" s="71"/>
      <c r="V1614" s="123"/>
      <c r="W1614" s="208"/>
      <c r="X1614" s="75"/>
      <c r="Y1614" s="75"/>
      <c r="Z1614" s="76"/>
      <c r="AA1614" s="76"/>
      <c r="AB1614" s="209"/>
      <c r="AC1614" s="325">
        <f t="shared" si="1182"/>
        <v>78</v>
      </c>
      <c r="AD1614" s="520"/>
      <c r="AE1614" s="520" t="s">
        <v>3</v>
      </c>
      <c r="AF1614" s="520">
        <v>78</v>
      </c>
      <c r="AG1614" s="520" t="s">
        <v>3</v>
      </c>
      <c r="AH1614" s="520" t="s">
        <v>3</v>
      </c>
      <c r="AI1614" s="520" t="s">
        <v>3</v>
      </c>
      <c r="AJ1614" s="520" t="s">
        <v>3</v>
      </c>
      <c r="AK1614" s="161">
        <f t="shared" ref="AK1614:AK1677" si="1183">SUM(AL1614:AM1614)</f>
        <v>0</v>
      </c>
      <c r="AL1614" s="81"/>
      <c r="AM1614" s="187"/>
      <c r="AN1614" s="719"/>
      <c r="AO1614" s="643"/>
      <c r="AP1614" s="663"/>
      <c r="AQ1614" s="683"/>
      <c r="AT1614" s="1"/>
    </row>
    <row r="1615" spans="1:46" s="44" customFormat="1">
      <c r="A1615" s="1">
        <v>1</v>
      </c>
      <c r="B1615" s="309" t="s">
        <v>512</v>
      </c>
      <c r="C1615" s="310" t="s">
        <v>528</v>
      </c>
      <c r="D1615" s="567"/>
      <c r="E1615" s="567" t="s">
        <v>950</v>
      </c>
      <c r="F1615" s="445" t="s">
        <v>531</v>
      </c>
      <c r="G1615" s="691">
        <v>11301810</v>
      </c>
      <c r="H1615" s="223"/>
      <c r="I1615" s="89"/>
      <c r="J1615" s="89"/>
      <c r="K1615" s="89"/>
      <c r="L1615" s="89"/>
      <c r="M1615" s="89"/>
      <c r="N1615" s="89"/>
      <c r="O1615" s="89"/>
      <c r="P1615" s="89"/>
      <c r="Q1615" s="89"/>
      <c r="R1615" s="89"/>
      <c r="S1615" s="89"/>
      <c r="T1615" s="89"/>
      <c r="U1615" s="89"/>
      <c r="V1615" s="224"/>
      <c r="W1615" s="107"/>
      <c r="X1615" s="86"/>
      <c r="Y1615" s="86"/>
      <c r="Z1615" s="87"/>
      <c r="AA1615" s="87"/>
      <c r="AB1615" s="101"/>
      <c r="AC1615" s="326">
        <f t="shared" si="1182"/>
        <v>98</v>
      </c>
      <c r="AD1615" s="88"/>
      <c r="AE1615" s="88">
        <v>40</v>
      </c>
      <c r="AF1615" s="88"/>
      <c r="AG1615" s="88">
        <v>58</v>
      </c>
      <c r="AH1615" s="88"/>
      <c r="AI1615" s="96"/>
      <c r="AJ1615" s="96"/>
      <c r="AK1615" s="168">
        <f t="shared" si="1183"/>
        <v>0</v>
      </c>
      <c r="AL1615" s="96"/>
      <c r="AM1615" s="190"/>
      <c r="AN1615" s="713"/>
      <c r="AO1615" s="643"/>
      <c r="AP1615" s="526"/>
      <c r="AQ1615" s="683"/>
      <c r="AT1615" s="1"/>
    </row>
    <row r="1616" spans="1:46" s="44" customFormat="1">
      <c r="A1616" s="1">
        <v>2</v>
      </c>
      <c r="B1616" s="436" t="str">
        <f t="shared" ref="B1616:B1617" si="1184">B1615</f>
        <v>北多摩南部</v>
      </c>
      <c r="C1616" s="437" t="str">
        <f t="shared" ref="C1616:C1617" si="1185">C1615</f>
        <v>府中市</v>
      </c>
      <c r="D1616" s="297"/>
      <c r="E1616" s="573"/>
      <c r="F1616" s="361" t="s">
        <v>531</v>
      </c>
      <c r="G1616" s="690"/>
      <c r="H1616" s="225"/>
      <c r="I1616" s="93"/>
      <c r="J1616" s="93"/>
      <c r="K1616" s="93"/>
      <c r="L1616" s="93" t="s">
        <v>629</v>
      </c>
      <c r="M1616" s="93" t="s">
        <v>629</v>
      </c>
      <c r="N1616" s="93"/>
      <c r="O1616" s="93"/>
      <c r="P1616" s="93"/>
      <c r="Q1616" s="93"/>
      <c r="R1616" s="93"/>
      <c r="S1616" s="93"/>
      <c r="T1616" s="93"/>
      <c r="U1616" s="93"/>
      <c r="V1616" s="226"/>
      <c r="W1616" s="660">
        <f>SUM(X1616:AB1616)</f>
        <v>98</v>
      </c>
      <c r="X1616" s="78">
        <v>40</v>
      </c>
      <c r="Y1616" s="78">
        <v>58</v>
      </c>
      <c r="Z1616" s="78"/>
      <c r="AA1616" s="78"/>
      <c r="AB1616" s="197"/>
      <c r="AC1616" s="327">
        <f t="shared" si="1182"/>
        <v>98</v>
      </c>
      <c r="AD1616" s="613"/>
      <c r="AE1616" s="613">
        <v>40</v>
      </c>
      <c r="AF1616" s="613"/>
      <c r="AG1616" s="613">
        <v>58</v>
      </c>
      <c r="AH1616" s="613"/>
      <c r="AI1616" s="613"/>
      <c r="AJ1616" s="614"/>
      <c r="AK1616" s="169">
        <f t="shared" si="1183"/>
        <v>2</v>
      </c>
      <c r="AL1616" s="62">
        <v>2</v>
      </c>
      <c r="AM1616" s="63" t="s">
        <v>3</v>
      </c>
      <c r="AN1616" s="729"/>
      <c r="AO1616" s="15"/>
      <c r="AP1616" s="663"/>
      <c r="AQ1616" s="683"/>
      <c r="AT1616" s="1"/>
    </row>
    <row r="1617" spans="1:46" s="44" customFormat="1" ht="18.600000000000001" thickBot="1">
      <c r="A1617" s="1">
        <v>3</v>
      </c>
      <c r="B1617" s="436" t="str">
        <f t="shared" si="1184"/>
        <v>北多摩南部</v>
      </c>
      <c r="C1617" s="437" t="str">
        <f t="shared" si="1185"/>
        <v>府中市</v>
      </c>
      <c r="D1617" s="305"/>
      <c r="E1617" s="632"/>
      <c r="F1617" s="337" t="s">
        <v>531</v>
      </c>
      <c r="G1617" s="689"/>
      <c r="H1617" s="121"/>
      <c r="I1617" s="71"/>
      <c r="J1617" s="71"/>
      <c r="K1617" s="71"/>
      <c r="L1617" s="93" t="s">
        <v>629</v>
      </c>
      <c r="M1617" s="93" t="s">
        <v>629</v>
      </c>
      <c r="N1617" s="71"/>
      <c r="O1617" s="71"/>
      <c r="P1617" s="71"/>
      <c r="Q1617" s="71"/>
      <c r="R1617" s="71"/>
      <c r="S1617" s="71"/>
      <c r="T1617" s="71"/>
      <c r="U1617" s="71"/>
      <c r="V1617" s="123"/>
      <c r="W1617" s="208"/>
      <c r="X1617" s="75"/>
      <c r="Y1617" s="75"/>
      <c r="Z1617" s="76"/>
      <c r="AA1617" s="76"/>
      <c r="AB1617" s="209"/>
      <c r="AC1617" s="325">
        <f t="shared" si="1182"/>
        <v>98</v>
      </c>
      <c r="AD1617" s="520"/>
      <c r="AE1617" s="520">
        <v>40</v>
      </c>
      <c r="AF1617" s="520" t="s">
        <v>3</v>
      </c>
      <c r="AG1617" s="520">
        <v>58</v>
      </c>
      <c r="AH1617" s="520" t="s">
        <v>3</v>
      </c>
      <c r="AI1617" s="520" t="s">
        <v>3</v>
      </c>
      <c r="AJ1617" s="520" t="s">
        <v>3</v>
      </c>
      <c r="AK1617" s="161">
        <f t="shared" si="1183"/>
        <v>0</v>
      </c>
      <c r="AL1617" s="81"/>
      <c r="AM1617" s="187"/>
      <c r="AN1617" s="719"/>
      <c r="AO1617" s="643"/>
      <c r="AP1617" s="663"/>
      <c r="AQ1617" s="683"/>
      <c r="AT1617" s="1"/>
    </row>
    <row r="1618" spans="1:46" s="44" customFormat="1">
      <c r="A1618" s="1">
        <v>1</v>
      </c>
      <c r="B1618" s="309" t="s">
        <v>512</v>
      </c>
      <c r="C1618" s="310" t="s">
        <v>528</v>
      </c>
      <c r="D1618" s="567" t="s">
        <v>687</v>
      </c>
      <c r="E1618" s="567" t="s">
        <v>920</v>
      </c>
      <c r="F1618" s="445" t="s">
        <v>942</v>
      </c>
      <c r="G1618" s="691">
        <v>11301811</v>
      </c>
      <c r="H1618" s="223"/>
      <c r="I1618" s="89"/>
      <c r="J1618" s="89"/>
      <c r="K1618" s="89"/>
      <c r="L1618" s="89"/>
      <c r="M1618" s="89"/>
      <c r="N1618" s="89"/>
      <c r="O1618" s="89"/>
      <c r="P1618" s="89"/>
      <c r="Q1618" s="89"/>
      <c r="R1618" s="89"/>
      <c r="S1618" s="89"/>
      <c r="T1618" s="89"/>
      <c r="U1618" s="89"/>
      <c r="V1618" s="224"/>
      <c r="W1618" s="107"/>
      <c r="X1618" s="86"/>
      <c r="Y1618" s="86"/>
      <c r="Z1618" s="87"/>
      <c r="AA1618" s="87"/>
      <c r="AB1618" s="101"/>
      <c r="AC1618" s="326">
        <f t="shared" si="1182"/>
        <v>320</v>
      </c>
      <c r="AD1618" s="88">
        <v>320</v>
      </c>
      <c r="AE1618" s="88"/>
      <c r="AF1618" s="88"/>
      <c r="AG1618" s="88"/>
      <c r="AH1618" s="88"/>
      <c r="AI1618" s="96"/>
      <c r="AJ1618" s="96"/>
      <c r="AK1618" s="168">
        <f t="shared" si="1183"/>
        <v>0</v>
      </c>
      <c r="AL1618" s="96"/>
      <c r="AM1618" s="190"/>
      <c r="AN1618" s="713"/>
      <c r="AO1618" s="643"/>
      <c r="AP1618" s="526"/>
      <c r="AQ1618" s="683"/>
      <c r="AT1618" s="1"/>
    </row>
    <row r="1619" spans="1:46" s="44" customFormat="1">
      <c r="A1619" s="1">
        <v>2</v>
      </c>
      <c r="B1619" s="436" t="str">
        <f t="shared" ref="B1619:B1620" si="1186">B1618</f>
        <v>北多摩南部</v>
      </c>
      <c r="C1619" s="437" t="str">
        <f t="shared" ref="C1619:C1620" si="1187">C1618</f>
        <v>府中市</v>
      </c>
      <c r="D1619" s="637"/>
      <c r="E1619" s="400"/>
      <c r="F1619" s="361" t="s">
        <v>843</v>
      </c>
      <c r="G1619" s="690"/>
      <c r="H1619" s="109" t="s">
        <v>628</v>
      </c>
      <c r="I1619" s="82"/>
      <c r="J1619" s="82" t="s">
        <v>629</v>
      </c>
      <c r="K1619" s="82"/>
      <c r="L1619" s="82" t="s">
        <v>629</v>
      </c>
      <c r="M1619" s="82" t="s">
        <v>629</v>
      </c>
      <c r="N1619" s="82" t="s">
        <v>916</v>
      </c>
      <c r="O1619" s="82"/>
      <c r="P1619" s="82"/>
      <c r="Q1619" s="82"/>
      <c r="R1619" s="82"/>
      <c r="S1619" s="82"/>
      <c r="T1619" s="82" t="s">
        <v>629</v>
      </c>
      <c r="U1619" s="82"/>
      <c r="V1619" s="102"/>
      <c r="W1619" s="146">
        <f>SUM(X1619:AB1619)</f>
        <v>307</v>
      </c>
      <c r="X1619" s="145">
        <v>307</v>
      </c>
      <c r="Y1619" s="145"/>
      <c r="Z1619" s="69"/>
      <c r="AA1619" s="69"/>
      <c r="AB1619" s="207"/>
      <c r="AC1619" s="324">
        <f t="shared" si="1182"/>
        <v>307</v>
      </c>
      <c r="AD1619" s="519">
        <v>307</v>
      </c>
      <c r="AE1619" s="519"/>
      <c r="AF1619" s="519"/>
      <c r="AG1619" s="519"/>
      <c r="AH1619" s="519"/>
      <c r="AI1619" s="519"/>
      <c r="AJ1619" s="601"/>
      <c r="AK1619" s="160">
        <f t="shared" si="1183"/>
        <v>2</v>
      </c>
      <c r="AL1619" s="79">
        <v>2</v>
      </c>
      <c r="AM1619" s="158">
        <v>0</v>
      </c>
      <c r="AN1619" s="718"/>
      <c r="AO1619" s="643"/>
      <c r="AP1619" s="663"/>
      <c r="AQ1619" s="683"/>
      <c r="AT1619" s="1"/>
    </row>
    <row r="1620" spans="1:46" s="44" customFormat="1" ht="18.600000000000001" thickBot="1">
      <c r="A1620" s="1">
        <v>3</v>
      </c>
      <c r="B1620" s="436" t="str">
        <f t="shared" si="1186"/>
        <v>北多摩南部</v>
      </c>
      <c r="C1620" s="437" t="str">
        <f t="shared" si="1187"/>
        <v>府中市</v>
      </c>
      <c r="D1620" s="305"/>
      <c r="E1620" s="632"/>
      <c r="F1620" s="337" t="s">
        <v>843</v>
      </c>
      <c r="G1620" s="689"/>
      <c r="H1620" s="31" t="s">
        <v>628</v>
      </c>
      <c r="I1620" s="32"/>
      <c r="J1620" s="32" t="s">
        <v>629</v>
      </c>
      <c r="K1620" s="32"/>
      <c r="L1620" s="32" t="s">
        <v>629</v>
      </c>
      <c r="M1620" s="32" t="s">
        <v>629</v>
      </c>
      <c r="N1620" s="32" t="s">
        <v>916</v>
      </c>
      <c r="O1620" s="32"/>
      <c r="P1620" s="32"/>
      <c r="Q1620" s="32"/>
      <c r="R1620" s="32"/>
      <c r="S1620" s="32"/>
      <c r="T1620" s="32" t="s">
        <v>629</v>
      </c>
      <c r="U1620" s="27"/>
      <c r="V1620" s="230"/>
      <c r="W1620" s="212"/>
      <c r="X1620" s="94"/>
      <c r="Y1620" s="94"/>
      <c r="Z1620" s="94"/>
      <c r="AA1620" s="94"/>
      <c r="AB1620" s="213"/>
      <c r="AC1620" s="328">
        <f t="shared" si="1182"/>
        <v>307</v>
      </c>
      <c r="AD1620" s="615">
        <v>307</v>
      </c>
      <c r="AE1620" s="615" t="s">
        <v>3</v>
      </c>
      <c r="AF1620" s="615" t="s">
        <v>3</v>
      </c>
      <c r="AG1620" s="615" t="s">
        <v>3</v>
      </c>
      <c r="AH1620" s="615" t="s">
        <v>3</v>
      </c>
      <c r="AI1620" s="615" t="s">
        <v>3</v>
      </c>
      <c r="AJ1620" s="615" t="s">
        <v>3</v>
      </c>
      <c r="AK1620" s="170">
        <f t="shared" si="1183"/>
        <v>0</v>
      </c>
      <c r="AL1620" s="175"/>
      <c r="AM1620" s="191"/>
      <c r="AN1620" s="730"/>
      <c r="AO1620" s="15"/>
      <c r="AP1620" s="663"/>
      <c r="AQ1620" s="683"/>
      <c r="AT1620" s="1"/>
    </row>
    <row r="1621" spans="1:46" s="44" customFormat="1">
      <c r="A1621" s="1">
        <v>1</v>
      </c>
      <c r="B1621" s="309" t="s">
        <v>512</v>
      </c>
      <c r="C1621" s="310" t="s">
        <v>528</v>
      </c>
      <c r="D1621" s="567"/>
      <c r="E1621" s="567" t="s">
        <v>948</v>
      </c>
      <c r="F1621" s="445" t="s">
        <v>532</v>
      </c>
      <c r="G1621" s="692">
        <v>11301812</v>
      </c>
      <c r="H1621" s="231"/>
      <c r="I1621" s="91"/>
      <c r="J1621" s="91"/>
      <c r="K1621" s="91"/>
      <c r="L1621" s="91"/>
      <c r="M1621" s="91"/>
      <c r="N1621" s="91"/>
      <c r="O1621" s="91"/>
      <c r="P1621" s="91"/>
      <c r="Q1621" s="91"/>
      <c r="R1621" s="91"/>
      <c r="S1621" s="91"/>
      <c r="T1621" s="91"/>
      <c r="U1621" s="91"/>
      <c r="V1621" s="232"/>
      <c r="W1621" s="195"/>
      <c r="X1621" s="92"/>
      <c r="Y1621" s="92"/>
      <c r="Z1621" s="92"/>
      <c r="AA1621" s="92"/>
      <c r="AB1621" s="196"/>
      <c r="AC1621" s="329">
        <f t="shared" si="1182"/>
        <v>250</v>
      </c>
      <c r="AD1621" s="78"/>
      <c r="AE1621" s="78"/>
      <c r="AF1621" s="78"/>
      <c r="AG1621" s="78">
        <v>250</v>
      </c>
      <c r="AH1621" s="78"/>
      <c r="AI1621" s="80"/>
      <c r="AJ1621" s="80"/>
      <c r="AK1621" s="171">
        <f t="shared" si="1183"/>
        <v>0</v>
      </c>
      <c r="AL1621" s="80"/>
      <c r="AM1621" s="186"/>
      <c r="AN1621" s="729"/>
      <c r="AO1621" s="15"/>
      <c r="AP1621" s="25"/>
      <c r="AQ1621" s="683"/>
      <c r="AT1621" s="1"/>
    </row>
    <row r="1622" spans="1:46" s="44" customFormat="1">
      <c r="A1622" s="1">
        <v>2</v>
      </c>
      <c r="B1622" s="436" t="str">
        <f t="shared" ref="B1622:B1623" si="1188">B1621</f>
        <v>北多摩南部</v>
      </c>
      <c r="C1622" s="437" t="str">
        <f t="shared" ref="C1622:C1623" si="1189">C1621</f>
        <v>府中市</v>
      </c>
      <c r="D1622" s="297"/>
      <c r="E1622" s="573"/>
      <c r="F1622" s="361" t="s">
        <v>532</v>
      </c>
      <c r="G1622" s="690"/>
      <c r="H1622" s="109"/>
      <c r="I1622" s="82"/>
      <c r="J1622" s="82"/>
      <c r="K1622" s="82"/>
      <c r="L1622" s="82"/>
      <c r="M1622" s="82"/>
      <c r="N1622" s="82"/>
      <c r="O1622" s="82"/>
      <c r="P1622" s="82"/>
      <c r="Q1622" s="82"/>
      <c r="R1622" s="82"/>
      <c r="S1622" s="82"/>
      <c r="T1622" s="82"/>
      <c r="U1622" s="82"/>
      <c r="V1622" s="102"/>
      <c r="W1622" s="146">
        <f>SUM(X1622:AB1622)</f>
        <v>260</v>
      </c>
      <c r="X1622" s="145">
        <v>260</v>
      </c>
      <c r="Y1622" s="145"/>
      <c r="Z1622" s="69"/>
      <c r="AA1622" s="69"/>
      <c r="AB1622" s="207"/>
      <c r="AC1622" s="324">
        <f t="shared" si="1182"/>
        <v>260</v>
      </c>
      <c r="AD1622" s="519"/>
      <c r="AE1622" s="519"/>
      <c r="AF1622" s="519"/>
      <c r="AG1622" s="519">
        <v>260</v>
      </c>
      <c r="AH1622" s="519"/>
      <c r="AI1622" s="519"/>
      <c r="AJ1622" s="601"/>
      <c r="AK1622" s="160">
        <f t="shared" si="1183"/>
        <v>0</v>
      </c>
      <c r="AL1622" s="79" t="s">
        <v>3</v>
      </c>
      <c r="AM1622" s="158" t="s">
        <v>3</v>
      </c>
      <c r="AN1622" s="718" t="s">
        <v>675</v>
      </c>
      <c r="AO1622" s="643"/>
      <c r="AP1622" s="663"/>
      <c r="AQ1622" s="683"/>
      <c r="AT1622" s="1"/>
    </row>
    <row r="1623" spans="1:46" s="44" customFormat="1" ht="18.600000000000001" thickBot="1">
      <c r="A1623" s="1">
        <v>3</v>
      </c>
      <c r="B1623" s="436" t="str">
        <f t="shared" si="1188"/>
        <v>北多摩南部</v>
      </c>
      <c r="C1623" s="437" t="str">
        <f t="shared" si="1189"/>
        <v>府中市</v>
      </c>
      <c r="D1623" s="305"/>
      <c r="E1623" s="632"/>
      <c r="F1623" s="337" t="s">
        <v>532</v>
      </c>
      <c r="G1623" s="689"/>
      <c r="H1623" s="121"/>
      <c r="I1623" s="71"/>
      <c r="J1623" s="71"/>
      <c r="K1623" s="71"/>
      <c r="L1623" s="71"/>
      <c r="M1623" s="71"/>
      <c r="N1623" s="71"/>
      <c r="O1623" s="71"/>
      <c r="P1623" s="71"/>
      <c r="Q1623" s="71"/>
      <c r="R1623" s="71"/>
      <c r="S1623" s="71"/>
      <c r="T1623" s="71"/>
      <c r="U1623" s="71"/>
      <c r="V1623" s="123"/>
      <c r="W1623" s="208"/>
      <c r="X1623" s="75"/>
      <c r="Y1623" s="75"/>
      <c r="Z1623" s="76"/>
      <c r="AA1623" s="76"/>
      <c r="AB1623" s="209"/>
      <c r="AC1623" s="325">
        <f t="shared" si="1182"/>
        <v>260</v>
      </c>
      <c r="AD1623" s="520"/>
      <c r="AE1623" s="520" t="s">
        <v>3</v>
      </c>
      <c r="AF1623" s="520" t="s">
        <v>3</v>
      </c>
      <c r="AG1623" s="520">
        <v>260</v>
      </c>
      <c r="AH1623" s="520" t="s">
        <v>3</v>
      </c>
      <c r="AI1623" s="520" t="s">
        <v>3</v>
      </c>
      <c r="AJ1623" s="520" t="s">
        <v>3</v>
      </c>
      <c r="AK1623" s="161">
        <f t="shared" si="1183"/>
        <v>0</v>
      </c>
      <c r="AL1623" s="81"/>
      <c r="AM1623" s="187"/>
      <c r="AN1623" s="719"/>
      <c r="AO1623" s="643"/>
      <c r="AP1623" s="663"/>
      <c r="AQ1623" s="683"/>
      <c r="AT1623" s="1"/>
    </row>
    <row r="1624" spans="1:46" s="44" customFormat="1">
      <c r="A1624" s="1">
        <v>1</v>
      </c>
      <c r="B1624" s="309" t="s">
        <v>512</v>
      </c>
      <c r="C1624" s="310" t="s">
        <v>528</v>
      </c>
      <c r="D1624" s="567" t="s">
        <v>1211</v>
      </c>
      <c r="E1624" s="567" t="s">
        <v>1022</v>
      </c>
      <c r="F1624" s="733" t="s">
        <v>1214</v>
      </c>
      <c r="G1624" s="691">
        <v>11304015</v>
      </c>
      <c r="H1624" s="223"/>
      <c r="I1624" s="89"/>
      <c r="J1624" s="89"/>
      <c r="K1624" s="89"/>
      <c r="L1624" s="89"/>
      <c r="M1624" s="89"/>
      <c r="N1624" s="89"/>
      <c r="O1624" s="89"/>
      <c r="P1624" s="89"/>
      <c r="Q1624" s="89"/>
      <c r="R1624" s="89"/>
      <c r="S1624" s="89"/>
      <c r="T1624" s="89"/>
      <c r="U1624" s="89"/>
      <c r="V1624" s="224"/>
      <c r="W1624" s="107"/>
      <c r="X1624" s="86"/>
      <c r="Y1624" s="86"/>
      <c r="Z1624" s="87"/>
      <c r="AA1624" s="87"/>
      <c r="AB1624" s="101"/>
      <c r="AC1624" s="326">
        <f t="shared" si="1182"/>
        <v>347</v>
      </c>
      <c r="AD1624" s="88">
        <v>331</v>
      </c>
      <c r="AE1624" s="88">
        <v>16</v>
      </c>
      <c r="AF1624" s="88"/>
      <c r="AG1624" s="88"/>
      <c r="AH1624" s="88"/>
      <c r="AI1624" s="96"/>
      <c r="AJ1624" s="96"/>
      <c r="AK1624" s="168">
        <f t="shared" si="1183"/>
        <v>0</v>
      </c>
      <c r="AL1624" s="96"/>
      <c r="AM1624" s="190"/>
      <c r="AN1624" s="753" t="s">
        <v>1225</v>
      </c>
      <c r="AO1624" s="643"/>
      <c r="AP1624" s="526"/>
      <c r="AQ1624" s="683"/>
      <c r="AR1624" s="44">
        <v>2</v>
      </c>
      <c r="AT1624" s="1"/>
    </row>
    <row r="1625" spans="1:46" s="44" customFormat="1">
      <c r="A1625" s="1">
        <v>2</v>
      </c>
      <c r="B1625" s="436" t="str">
        <f t="shared" ref="B1625:B1626" si="1190">B1624</f>
        <v>北多摩南部</v>
      </c>
      <c r="C1625" s="437" t="str">
        <f t="shared" ref="C1625:C1626" si="1191">C1624</f>
        <v>府中市</v>
      </c>
      <c r="D1625" s="297"/>
      <c r="E1625" s="573"/>
      <c r="F1625" s="361" t="s">
        <v>533</v>
      </c>
      <c r="G1625" s="690"/>
      <c r="H1625" s="225" t="s">
        <v>628</v>
      </c>
      <c r="I1625" s="93"/>
      <c r="J1625" s="93"/>
      <c r="K1625" s="93"/>
      <c r="L1625" s="93" t="s">
        <v>629</v>
      </c>
      <c r="M1625" s="93" t="s">
        <v>629</v>
      </c>
      <c r="N1625" s="93" t="s">
        <v>934</v>
      </c>
      <c r="O1625" s="93"/>
      <c r="P1625" s="93" t="s">
        <v>946</v>
      </c>
      <c r="Q1625" s="93" t="s">
        <v>925</v>
      </c>
      <c r="R1625" s="93"/>
      <c r="S1625" s="93"/>
      <c r="T1625" s="93"/>
      <c r="U1625" s="93"/>
      <c r="V1625" s="226"/>
      <c r="W1625" s="660">
        <f>SUM(X1625:AB1625)</f>
        <v>561</v>
      </c>
      <c r="X1625" s="78">
        <v>347</v>
      </c>
      <c r="Y1625" s="78"/>
      <c r="Z1625" s="78">
        <v>202</v>
      </c>
      <c r="AA1625" s="78">
        <v>12</v>
      </c>
      <c r="AB1625" s="197"/>
      <c r="AC1625" s="327">
        <f t="shared" si="1182"/>
        <v>347</v>
      </c>
      <c r="AD1625" s="613">
        <v>331</v>
      </c>
      <c r="AE1625" s="613">
        <v>16</v>
      </c>
      <c r="AF1625" s="613"/>
      <c r="AG1625" s="613"/>
      <c r="AH1625" s="613"/>
      <c r="AI1625" s="613"/>
      <c r="AJ1625" s="614"/>
      <c r="AK1625" s="169">
        <f t="shared" si="1183"/>
        <v>58</v>
      </c>
      <c r="AL1625" s="62">
        <v>58</v>
      </c>
      <c r="AM1625" s="63">
        <v>0</v>
      </c>
      <c r="AN1625" s="754"/>
      <c r="AO1625" s="15"/>
      <c r="AP1625" s="663"/>
      <c r="AQ1625" s="683"/>
      <c r="AT1625" s="1"/>
    </row>
    <row r="1626" spans="1:46" s="44" customFormat="1" ht="18.600000000000001" thickBot="1">
      <c r="A1626" s="1">
        <v>3</v>
      </c>
      <c r="B1626" s="436" t="str">
        <f t="shared" si="1190"/>
        <v>北多摩南部</v>
      </c>
      <c r="C1626" s="437" t="str">
        <f t="shared" si="1191"/>
        <v>府中市</v>
      </c>
      <c r="D1626" s="305"/>
      <c r="E1626" s="632"/>
      <c r="F1626" s="337" t="s">
        <v>533</v>
      </c>
      <c r="G1626" s="689"/>
      <c r="H1626" s="225" t="s">
        <v>628</v>
      </c>
      <c r="I1626" s="93"/>
      <c r="J1626" s="93" t="s">
        <v>629</v>
      </c>
      <c r="K1626" s="93"/>
      <c r="L1626" s="93" t="s">
        <v>629</v>
      </c>
      <c r="M1626" s="93" t="s">
        <v>629</v>
      </c>
      <c r="N1626" s="93" t="s">
        <v>934</v>
      </c>
      <c r="O1626" s="93"/>
      <c r="P1626" s="93" t="s">
        <v>946</v>
      </c>
      <c r="Q1626" s="93" t="s">
        <v>925</v>
      </c>
      <c r="R1626" s="71"/>
      <c r="S1626" s="71"/>
      <c r="T1626" s="71"/>
      <c r="U1626" s="71"/>
      <c r="V1626" s="123"/>
      <c r="W1626" s="208"/>
      <c r="X1626" s="75"/>
      <c r="Y1626" s="75"/>
      <c r="Z1626" s="76"/>
      <c r="AA1626" s="76"/>
      <c r="AB1626" s="209"/>
      <c r="AC1626" s="325">
        <f t="shared" si="1182"/>
        <v>347</v>
      </c>
      <c r="AD1626" s="520">
        <v>331</v>
      </c>
      <c r="AE1626" s="520">
        <v>16</v>
      </c>
      <c r="AF1626" s="520" t="s">
        <v>3</v>
      </c>
      <c r="AG1626" s="520" t="s">
        <v>3</v>
      </c>
      <c r="AH1626" s="520" t="s">
        <v>3</v>
      </c>
      <c r="AI1626" s="520" t="s">
        <v>3</v>
      </c>
      <c r="AJ1626" s="520" t="s">
        <v>3</v>
      </c>
      <c r="AK1626" s="161">
        <f t="shared" si="1183"/>
        <v>0</v>
      </c>
      <c r="AL1626" s="81"/>
      <c r="AM1626" s="187"/>
      <c r="AN1626" s="755"/>
      <c r="AO1626" s="643"/>
      <c r="AP1626" s="663"/>
      <c r="AQ1626" s="683"/>
      <c r="AT1626" s="1"/>
    </row>
    <row r="1627" spans="1:46" s="44" customFormat="1">
      <c r="A1627" s="1">
        <v>1</v>
      </c>
      <c r="B1627" s="309" t="s">
        <v>512</v>
      </c>
      <c r="C1627" s="310" t="s">
        <v>528</v>
      </c>
      <c r="D1627" s="567"/>
      <c r="E1627" s="567" t="s">
        <v>914</v>
      </c>
      <c r="F1627" s="445" t="s">
        <v>534</v>
      </c>
      <c r="G1627" s="703">
        <v>11301814</v>
      </c>
      <c r="H1627" s="223"/>
      <c r="I1627" s="89"/>
      <c r="J1627" s="89"/>
      <c r="K1627" s="89"/>
      <c r="L1627" s="89"/>
      <c r="M1627" s="89"/>
      <c r="N1627" s="89"/>
      <c r="O1627" s="89"/>
      <c r="P1627" s="89"/>
      <c r="Q1627" s="89"/>
      <c r="R1627" s="89"/>
      <c r="S1627" s="89"/>
      <c r="T1627" s="89"/>
      <c r="U1627" s="89"/>
      <c r="V1627" s="224"/>
      <c r="W1627" s="107"/>
      <c r="X1627" s="86"/>
      <c r="Y1627" s="86"/>
      <c r="Z1627" s="87"/>
      <c r="AA1627" s="87"/>
      <c r="AB1627" s="101"/>
      <c r="AC1627" s="326">
        <f t="shared" si="1182"/>
        <v>60</v>
      </c>
      <c r="AD1627" s="88"/>
      <c r="AE1627" s="88">
        <v>60</v>
      </c>
      <c r="AF1627" s="88"/>
      <c r="AG1627" s="88"/>
      <c r="AH1627" s="88"/>
      <c r="AI1627" s="96"/>
      <c r="AJ1627" s="96"/>
      <c r="AK1627" s="168">
        <f t="shared" si="1183"/>
        <v>0</v>
      </c>
      <c r="AL1627" s="96"/>
      <c r="AM1627" s="190"/>
      <c r="AN1627" s="713"/>
      <c r="AO1627" s="643"/>
      <c r="AP1627" s="526"/>
      <c r="AQ1627" s="683"/>
      <c r="AT1627" s="1"/>
    </row>
    <row r="1628" spans="1:46" s="44" customFormat="1">
      <c r="A1628" s="1">
        <v>2</v>
      </c>
      <c r="B1628" s="436" t="str">
        <f t="shared" ref="B1628:B1629" si="1192">B1627</f>
        <v>北多摩南部</v>
      </c>
      <c r="C1628" s="437" t="str">
        <f t="shared" ref="C1628:C1629" si="1193">C1627</f>
        <v>府中市</v>
      </c>
      <c r="D1628" s="637"/>
      <c r="E1628" s="400"/>
      <c r="F1628" s="361" t="s">
        <v>534</v>
      </c>
      <c r="G1628" s="690"/>
      <c r="H1628" s="109"/>
      <c r="I1628" s="82"/>
      <c r="J1628" s="82"/>
      <c r="K1628" s="82"/>
      <c r="L1628" s="82" t="s">
        <v>629</v>
      </c>
      <c r="M1628" s="82" t="s">
        <v>629</v>
      </c>
      <c r="N1628" s="82"/>
      <c r="O1628" s="82"/>
      <c r="P1628" s="82"/>
      <c r="Q1628" s="82"/>
      <c r="R1628" s="82"/>
      <c r="S1628" s="82"/>
      <c r="T1628" s="82"/>
      <c r="U1628" s="82"/>
      <c r="V1628" s="102"/>
      <c r="W1628" s="443">
        <f>SUM(X1628:AB1628)</f>
        <v>60</v>
      </c>
      <c r="X1628" s="444">
        <v>60</v>
      </c>
      <c r="Y1628" s="444"/>
      <c r="Z1628" s="69"/>
      <c r="AA1628" s="69"/>
      <c r="AB1628" s="207"/>
      <c r="AC1628" s="324">
        <f t="shared" si="1182"/>
        <v>60</v>
      </c>
      <c r="AD1628" s="519"/>
      <c r="AE1628" s="519">
        <v>60</v>
      </c>
      <c r="AF1628" s="519"/>
      <c r="AG1628" s="519"/>
      <c r="AH1628" s="519"/>
      <c r="AI1628" s="519"/>
      <c r="AJ1628" s="601"/>
      <c r="AK1628" s="160">
        <f t="shared" si="1183"/>
        <v>0</v>
      </c>
      <c r="AL1628" s="79" t="s">
        <v>3</v>
      </c>
      <c r="AM1628" s="158" t="s">
        <v>3</v>
      </c>
      <c r="AN1628" s="718"/>
      <c r="AO1628" s="643"/>
      <c r="AP1628" s="663"/>
      <c r="AQ1628" s="683"/>
      <c r="AT1628" s="1"/>
    </row>
    <row r="1629" spans="1:46" s="44" customFormat="1" ht="18.600000000000001" thickBot="1">
      <c r="A1629" s="1">
        <v>3</v>
      </c>
      <c r="B1629" s="436" t="str">
        <f t="shared" si="1192"/>
        <v>北多摩南部</v>
      </c>
      <c r="C1629" s="437" t="str">
        <f t="shared" si="1193"/>
        <v>府中市</v>
      </c>
      <c r="D1629" s="305"/>
      <c r="E1629" s="632"/>
      <c r="F1629" s="337" t="s">
        <v>534</v>
      </c>
      <c r="G1629" s="689"/>
      <c r="H1629" s="229"/>
      <c r="I1629" s="27"/>
      <c r="J1629" s="27"/>
      <c r="K1629" s="27"/>
      <c r="L1629" s="32" t="s">
        <v>629</v>
      </c>
      <c r="M1629" s="29" t="s">
        <v>629</v>
      </c>
      <c r="N1629" s="27"/>
      <c r="O1629" s="27"/>
      <c r="P1629" s="27"/>
      <c r="Q1629" s="27"/>
      <c r="R1629" s="27"/>
      <c r="S1629" s="27"/>
      <c r="T1629" s="27"/>
      <c r="U1629" s="27"/>
      <c r="V1629" s="230"/>
      <c r="W1629" s="212"/>
      <c r="X1629" s="94"/>
      <c r="Y1629" s="94"/>
      <c r="Z1629" s="94"/>
      <c r="AA1629" s="94"/>
      <c r="AB1629" s="213"/>
      <c r="AC1629" s="328">
        <f t="shared" si="1182"/>
        <v>60</v>
      </c>
      <c r="AD1629" s="615"/>
      <c r="AE1629" s="615">
        <v>60</v>
      </c>
      <c r="AF1629" s="615" t="s">
        <v>3</v>
      </c>
      <c r="AG1629" s="615" t="s">
        <v>3</v>
      </c>
      <c r="AH1629" s="615" t="s">
        <v>3</v>
      </c>
      <c r="AI1629" s="615" t="s">
        <v>3</v>
      </c>
      <c r="AJ1629" s="615" t="s">
        <v>3</v>
      </c>
      <c r="AK1629" s="170">
        <f t="shared" si="1183"/>
        <v>0</v>
      </c>
      <c r="AL1629" s="175"/>
      <c r="AM1629" s="191"/>
      <c r="AN1629" s="730"/>
      <c r="AO1629" s="15"/>
      <c r="AP1629" s="663"/>
      <c r="AQ1629" s="683"/>
      <c r="AT1629" s="1"/>
    </row>
    <row r="1630" spans="1:46" s="44" customFormat="1">
      <c r="A1630" s="1">
        <v>1</v>
      </c>
      <c r="B1630" s="309" t="s">
        <v>512</v>
      </c>
      <c r="C1630" s="310" t="s">
        <v>528</v>
      </c>
      <c r="D1630" s="567" t="s">
        <v>1211</v>
      </c>
      <c r="E1630" s="567" t="s">
        <v>1022</v>
      </c>
      <c r="F1630" s="445" t="s">
        <v>535</v>
      </c>
      <c r="G1630" s="692">
        <v>11304009</v>
      </c>
      <c r="H1630" s="231"/>
      <c r="I1630" s="91"/>
      <c r="J1630" s="91"/>
      <c r="K1630" s="91"/>
      <c r="L1630" s="91"/>
      <c r="M1630" s="243"/>
      <c r="N1630" s="91"/>
      <c r="O1630" s="91"/>
      <c r="P1630" s="91"/>
      <c r="Q1630" s="91"/>
      <c r="R1630" s="91"/>
      <c r="S1630" s="91"/>
      <c r="T1630" s="91"/>
      <c r="U1630" s="91"/>
      <c r="V1630" s="232"/>
      <c r="W1630" s="195"/>
      <c r="X1630" s="92"/>
      <c r="Y1630" s="92"/>
      <c r="Z1630" s="92"/>
      <c r="AA1630" s="92"/>
      <c r="AB1630" s="196"/>
      <c r="AC1630" s="329">
        <f t="shared" si="1182"/>
        <v>705</v>
      </c>
      <c r="AD1630" s="78">
        <v>586</v>
      </c>
      <c r="AE1630" s="78">
        <v>119</v>
      </c>
      <c r="AF1630" s="78"/>
      <c r="AG1630" s="78"/>
      <c r="AH1630" s="78"/>
      <c r="AI1630" s="80"/>
      <c r="AJ1630" s="80"/>
      <c r="AK1630" s="171">
        <f t="shared" si="1183"/>
        <v>0</v>
      </c>
      <c r="AL1630" s="80"/>
      <c r="AM1630" s="186"/>
      <c r="AN1630" s="759"/>
      <c r="AO1630" s="15"/>
      <c r="AP1630" s="25"/>
      <c r="AQ1630" s="683"/>
      <c r="AT1630" s="1"/>
    </row>
    <row r="1631" spans="1:46" s="44" customFormat="1" ht="15.9" customHeight="1">
      <c r="A1631" s="1">
        <v>2</v>
      </c>
      <c r="B1631" s="436" t="str">
        <f t="shared" ref="B1631:B1632" si="1194">B1630</f>
        <v>北多摩南部</v>
      </c>
      <c r="C1631" s="437" t="str">
        <f t="shared" ref="C1631:C1632" si="1195">C1630</f>
        <v>府中市</v>
      </c>
      <c r="D1631" s="297"/>
      <c r="E1631" s="573"/>
      <c r="F1631" s="361" t="s">
        <v>535</v>
      </c>
      <c r="G1631" s="690"/>
      <c r="H1631" s="109" t="s">
        <v>633</v>
      </c>
      <c r="I1631" s="82"/>
      <c r="J1631" s="82" t="s">
        <v>629</v>
      </c>
      <c r="K1631" s="82" t="s">
        <v>629</v>
      </c>
      <c r="L1631" s="82" t="s">
        <v>629</v>
      </c>
      <c r="M1631" s="82" t="s">
        <v>629</v>
      </c>
      <c r="N1631" s="82" t="s">
        <v>934</v>
      </c>
      <c r="O1631" s="82" t="s">
        <v>629</v>
      </c>
      <c r="P1631" s="82"/>
      <c r="Q1631" s="82" t="s">
        <v>925</v>
      </c>
      <c r="R1631" s="82" t="s">
        <v>921</v>
      </c>
      <c r="S1631" s="82" t="s">
        <v>652</v>
      </c>
      <c r="T1631" s="82" t="s">
        <v>629</v>
      </c>
      <c r="U1631" s="82"/>
      <c r="V1631" s="102"/>
      <c r="W1631" s="146">
        <f>SUM(X1631:AB1631)</f>
        <v>889</v>
      </c>
      <c r="X1631" s="145">
        <v>805</v>
      </c>
      <c r="Y1631" s="145"/>
      <c r="Z1631" s="69">
        <v>36</v>
      </c>
      <c r="AA1631" s="69">
        <v>48</v>
      </c>
      <c r="AB1631" s="207"/>
      <c r="AC1631" s="324">
        <f>SUM(AD1631:AJ1631)</f>
        <v>705</v>
      </c>
      <c r="AD1631" s="519">
        <v>588</v>
      </c>
      <c r="AE1631" s="519">
        <v>117</v>
      </c>
      <c r="AF1631" s="519"/>
      <c r="AG1631" s="519"/>
      <c r="AH1631" s="519"/>
      <c r="AI1631" s="519"/>
      <c r="AJ1631" s="601"/>
      <c r="AK1631" s="554">
        <f>SUM(AL1631:AM1631)</f>
        <v>239</v>
      </c>
      <c r="AL1631" s="543">
        <v>200</v>
      </c>
      <c r="AM1631" s="553">
        <v>39</v>
      </c>
      <c r="AN1631" s="760"/>
      <c r="AO1631" s="643"/>
      <c r="AP1631" s="663"/>
      <c r="AQ1631" s="683"/>
      <c r="AT1631" s="1"/>
    </row>
    <row r="1632" spans="1:46" s="44" customFormat="1" ht="18.600000000000001" thickBot="1">
      <c r="A1632" s="1">
        <v>3</v>
      </c>
      <c r="B1632" s="436" t="str">
        <f t="shared" si="1194"/>
        <v>北多摩南部</v>
      </c>
      <c r="C1632" s="437" t="str">
        <f t="shared" si="1195"/>
        <v>府中市</v>
      </c>
      <c r="D1632" s="305"/>
      <c r="E1632" s="632"/>
      <c r="F1632" s="337" t="s">
        <v>535</v>
      </c>
      <c r="G1632" s="689"/>
      <c r="H1632" s="109" t="s">
        <v>633</v>
      </c>
      <c r="I1632" s="82"/>
      <c r="J1632" s="82" t="s">
        <v>629</v>
      </c>
      <c r="K1632" s="82" t="s">
        <v>629</v>
      </c>
      <c r="L1632" s="82" t="s">
        <v>629</v>
      </c>
      <c r="M1632" s="82" t="s">
        <v>629</v>
      </c>
      <c r="N1632" s="82" t="s">
        <v>934</v>
      </c>
      <c r="O1632" s="82" t="s">
        <v>629</v>
      </c>
      <c r="P1632" s="82"/>
      <c r="Q1632" s="82" t="s">
        <v>925</v>
      </c>
      <c r="R1632" s="82" t="s">
        <v>921</v>
      </c>
      <c r="S1632" s="82" t="s">
        <v>652</v>
      </c>
      <c r="T1632" s="82" t="s">
        <v>629</v>
      </c>
      <c r="U1632" s="71"/>
      <c r="V1632" s="123"/>
      <c r="W1632" s="208"/>
      <c r="X1632" s="75"/>
      <c r="Y1632" s="75"/>
      <c r="Z1632" s="76"/>
      <c r="AA1632" s="76"/>
      <c r="AB1632" s="209"/>
      <c r="AC1632" s="325">
        <f t="shared" si="1182"/>
        <v>705</v>
      </c>
      <c r="AD1632" s="520">
        <v>588</v>
      </c>
      <c r="AE1632" s="520">
        <v>117</v>
      </c>
      <c r="AF1632" s="520" t="s">
        <v>3</v>
      </c>
      <c r="AG1632" s="520" t="s">
        <v>3</v>
      </c>
      <c r="AH1632" s="520" t="s">
        <v>3</v>
      </c>
      <c r="AI1632" s="520" t="s">
        <v>3</v>
      </c>
      <c r="AJ1632" s="520" t="s">
        <v>3</v>
      </c>
      <c r="AK1632" s="161">
        <f t="shared" si="1183"/>
        <v>0</v>
      </c>
      <c r="AL1632" s="81"/>
      <c r="AM1632" s="187"/>
      <c r="AN1632" s="761"/>
      <c r="AO1632" s="643"/>
      <c r="AP1632" s="663"/>
      <c r="AQ1632" s="683"/>
      <c r="AT1632" s="1"/>
    </row>
    <row r="1633" spans="1:46" s="44" customFormat="1">
      <c r="A1633" s="1">
        <v>1</v>
      </c>
      <c r="B1633" s="309" t="s">
        <v>512</v>
      </c>
      <c r="C1633" s="310" t="s">
        <v>528</v>
      </c>
      <c r="D1633" s="567"/>
      <c r="E1633" s="567" t="s">
        <v>1033</v>
      </c>
      <c r="F1633" s="445" t="s">
        <v>536</v>
      </c>
      <c r="G1633" s="691">
        <v>11301816</v>
      </c>
      <c r="H1633" s="223"/>
      <c r="I1633" s="89"/>
      <c r="J1633" s="89"/>
      <c r="K1633" s="89"/>
      <c r="L1633" s="89"/>
      <c r="M1633" s="89"/>
      <c r="N1633" s="89"/>
      <c r="O1633" s="89"/>
      <c r="P1633" s="89"/>
      <c r="Q1633" s="89"/>
      <c r="R1633" s="89"/>
      <c r="S1633" s="89"/>
      <c r="T1633" s="89"/>
      <c r="U1633" s="89"/>
      <c r="V1633" s="224"/>
      <c r="W1633" s="107"/>
      <c r="X1633" s="86"/>
      <c r="Y1633" s="86"/>
      <c r="Z1633" s="87"/>
      <c r="AA1633" s="87"/>
      <c r="AB1633" s="101"/>
      <c r="AC1633" s="326">
        <f t="shared" si="1182"/>
        <v>112</v>
      </c>
      <c r="AD1633" s="88"/>
      <c r="AE1633" s="88"/>
      <c r="AF1633" s="88"/>
      <c r="AG1633" s="88">
        <v>112</v>
      </c>
      <c r="AH1633" s="88"/>
      <c r="AI1633" s="96"/>
      <c r="AJ1633" s="96"/>
      <c r="AK1633" s="168">
        <f t="shared" si="1183"/>
        <v>0</v>
      </c>
      <c r="AL1633" s="96"/>
      <c r="AM1633" s="190"/>
      <c r="AN1633" s="713"/>
      <c r="AO1633" s="643"/>
      <c r="AP1633" s="526"/>
      <c r="AQ1633" s="683"/>
      <c r="AT1633" s="1"/>
    </row>
    <row r="1634" spans="1:46" s="44" customFormat="1">
      <c r="A1634" s="1">
        <v>2</v>
      </c>
      <c r="B1634" s="436" t="str">
        <f t="shared" ref="B1634:B1635" si="1196">B1633</f>
        <v>北多摩南部</v>
      </c>
      <c r="C1634" s="437" t="str">
        <f t="shared" ref="C1634:C1635" si="1197">C1633</f>
        <v>府中市</v>
      </c>
      <c r="D1634" s="297"/>
      <c r="E1634" s="573"/>
      <c r="F1634" s="361" t="s">
        <v>536</v>
      </c>
      <c r="G1634" s="690"/>
      <c r="H1634" s="225"/>
      <c r="I1634" s="93"/>
      <c r="J1634" s="93"/>
      <c r="K1634" s="93"/>
      <c r="L1634" s="93"/>
      <c r="M1634" s="93"/>
      <c r="N1634" s="93"/>
      <c r="O1634" s="93"/>
      <c r="P1634" s="93"/>
      <c r="Q1634" s="93"/>
      <c r="R1634" s="93"/>
      <c r="S1634" s="93"/>
      <c r="T1634" s="93"/>
      <c r="U1634" s="93" t="s">
        <v>629</v>
      </c>
      <c r="V1634" s="226"/>
      <c r="W1634" s="660">
        <f>SUM(X1634:AB1634)</f>
        <v>112</v>
      </c>
      <c r="X1634" s="78">
        <v>78</v>
      </c>
      <c r="Y1634" s="78">
        <v>34</v>
      </c>
      <c r="Z1634" s="78"/>
      <c r="AA1634" s="78"/>
      <c r="AB1634" s="197"/>
      <c r="AC1634" s="327">
        <f t="shared" si="1182"/>
        <v>112</v>
      </c>
      <c r="AD1634" s="613"/>
      <c r="AE1634" s="613"/>
      <c r="AF1634" s="613"/>
      <c r="AG1634" s="613">
        <v>112</v>
      </c>
      <c r="AH1634" s="613"/>
      <c r="AI1634" s="613"/>
      <c r="AJ1634" s="614"/>
      <c r="AK1634" s="169">
        <f t="shared" si="1183"/>
        <v>0</v>
      </c>
      <c r="AL1634" s="62" t="s">
        <v>3</v>
      </c>
      <c r="AM1634" s="63" t="s">
        <v>3</v>
      </c>
      <c r="AN1634" s="729"/>
      <c r="AO1634" s="15"/>
      <c r="AP1634" s="663"/>
      <c r="AQ1634" s="683"/>
      <c r="AT1634" s="1"/>
    </row>
    <row r="1635" spans="1:46" s="44" customFormat="1" ht="18.600000000000001" thickBot="1">
      <c r="A1635" s="1">
        <v>3</v>
      </c>
      <c r="B1635" s="436" t="str">
        <f t="shared" si="1196"/>
        <v>北多摩南部</v>
      </c>
      <c r="C1635" s="437" t="str">
        <f t="shared" si="1197"/>
        <v>府中市</v>
      </c>
      <c r="D1635" s="305"/>
      <c r="E1635" s="632"/>
      <c r="F1635" s="337" t="s">
        <v>536</v>
      </c>
      <c r="G1635" s="689"/>
      <c r="H1635" s="121"/>
      <c r="I1635" s="71"/>
      <c r="J1635" s="71"/>
      <c r="K1635" s="71"/>
      <c r="L1635" s="71"/>
      <c r="M1635" s="71"/>
      <c r="N1635" s="71"/>
      <c r="O1635" s="71"/>
      <c r="P1635" s="71"/>
      <c r="Q1635" s="71"/>
      <c r="R1635" s="71"/>
      <c r="S1635" s="71"/>
      <c r="T1635" s="71"/>
      <c r="U1635" s="17" t="s">
        <v>629</v>
      </c>
      <c r="V1635" s="123"/>
      <c r="W1635" s="208"/>
      <c r="X1635" s="75"/>
      <c r="Y1635" s="75"/>
      <c r="Z1635" s="76"/>
      <c r="AA1635" s="76"/>
      <c r="AB1635" s="209"/>
      <c r="AC1635" s="325">
        <f t="shared" si="1182"/>
        <v>112</v>
      </c>
      <c r="AD1635" s="520"/>
      <c r="AE1635" s="520" t="s">
        <v>3</v>
      </c>
      <c r="AF1635" s="520" t="s">
        <v>3</v>
      </c>
      <c r="AG1635" s="520">
        <v>112</v>
      </c>
      <c r="AH1635" s="520" t="s">
        <v>3</v>
      </c>
      <c r="AI1635" s="520" t="s">
        <v>3</v>
      </c>
      <c r="AJ1635" s="520" t="s">
        <v>3</v>
      </c>
      <c r="AK1635" s="161">
        <f t="shared" si="1183"/>
        <v>0</v>
      </c>
      <c r="AL1635" s="81"/>
      <c r="AM1635" s="187"/>
      <c r="AN1635" s="719"/>
      <c r="AO1635" s="643"/>
      <c r="AP1635" s="663"/>
      <c r="AQ1635" s="683"/>
      <c r="AT1635" s="1"/>
    </row>
    <row r="1636" spans="1:46" s="44" customFormat="1">
      <c r="A1636" s="1">
        <v>1</v>
      </c>
      <c r="B1636" s="309" t="s">
        <v>512</v>
      </c>
      <c r="C1636" s="310" t="s">
        <v>528</v>
      </c>
      <c r="D1636" s="567" t="s">
        <v>1211</v>
      </c>
      <c r="E1636" s="567" t="s">
        <v>1022</v>
      </c>
      <c r="F1636" s="733" t="s">
        <v>1215</v>
      </c>
      <c r="G1636" s="691">
        <v>11304017</v>
      </c>
      <c r="H1636" s="223"/>
      <c r="I1636" s="89"/>
      <c r="J1636" s="89"/>
      <c r="K1636" s="89"/>
      <c r="L1636" s="89"/>
      <c r="M1636" s="89"/>
      <c r="N1636" s="89"/>
      <c r="O1636" s="89"/>
      <c r="P1636" s="89"/>
      <c r="Q1636" s="89"/>
      <c r="R1636" s="89"/>
      <c r="S1636" s="89"/>
      <c r="T1636" s="89"/>
      <c r="U1636" s="89"/>
      <c r="V1636" s="224"/>
      <c r="W1636" s="107"/>
      <c r="X1636" s="86"/>
      <c r="Y1636" s="86"/>
      <c r="Z1636" s="87"/>
      <c r="AA1636" s="87"/>
      <c r="AB1636" s="101"/>
      <c r="AC1636" s="326">
        <f t="shared" si="1182"/>
        <v>304</v>
      </c>
      <c r="AD1636" s="88">
        <v>8</v>
      </c>
      <c r="AE1636" s="88">
        <v>108</v>
      </c>
      <c r="AF1636" s="88">
        <v>188</v>
      </c>
      <c r="AG1636" s="88"/>
      <c r="AH1636" s="88"/>
      <c r="AI1636" s="96"/>
      <c r="AJ1636" s="96"/>
      <c r="AK1636" s="168">
        <f t="shared" si="1183"/>
        <v>0</v>
      </c>
      <c r="AL1636" s="96"/>
      <c r="AM1636" s="190"/>
      <c r="AN1636" s="753" t="s">
        <v>1224</v>
      </c>
      <c r="AO1636" s="643"/>
      <c r="AP1636" s="526"/>
      <c r="AQ1636" s="683"/>
      <c r="AR1636" s="44">
        <v>2</v>
      </c>
      <c r="AT1636" s="1"/>
    </row>
    <row r="1637" spans="1:46" s="44" customFormat="1">
      <c r="A1637" s="1">
        <v>2</v>
      </c>
      <c r="B1637" s="436" t="str">
        <f t="shared" ref="B1637:B1638" si="1198">B1636</f>
        <v>北多摩南部</v>
      </c>
      <c r="C1637" s="437" t="str">
        <f t="shared" ref="C1637:C1638" si="1199">C1636</f>
        <v>府中市</v>
      </c>
      <c r="D1637" s="637"/>
      <c r="E1637" s="400"/>
      <c r="F1637" s="361" t="s">
        <v>537</v>
      </c>
      <c r="G1637" s="690"/>
      <c r="H1637" s="109"/>
      <c r="I1637" s="82"/>
      <c r="J1637" s="82"/>
      <c r="K1637" s="82"/>
      <c r="L1637" s="82"/>
      <c r="M1637" s="82"/>
      <c r="N1637" s="82"/>
      <c r="O1637" s="82"/>
      <c r="P1637" s="82"/>
      <c r="Q1637" s="82"/>
      <c r="R1637" s="82"/>
      <c r="S1637" s="82"/>
      <c r="T1637" s="82"/>
      <c r="U1637" s="82"/>
      <c r="V1637" s="102"/>
      <c r="W1637" s="146">
        <f>SUM(X1637:AB1637)</f>
        <v>304</v>
      </c>
      <c r="X1637" s="145">
        <v>304</v>
      </c>
      <c r="Y1637" s="145"/>
      <c r="Z1637" s="69"/>
      <c r="AA1637" s="69"/>
      <c r="AB1637" s="207"/>
      <c r="AC1637" s="324">
        <f t="shared" si="1182"/>
        <v>304</v>
      </c>
      <c r="AD1637" s="519">
        <v>8</v>
      </c>
      <c r="AE1637" s="519">
        <v>108</v>
      </c>
      <c r="AF1637" s="519">
        <v>188</v>
      </c>
      <c r="AG1637" s="519"/>
      <c r="AH1637" s="519"/>
      <c r="AI1637" s="519"/>
      <c r="AJ1637" s="601"/>
      <c r="AK1637" s="554">
        <f t="shared" si="1183"/>
        <v>24</v>
      </c>
      <c r="AL1637" s="543">
        <v>8</v>
      </c>
      <c r="AM1637" s="553">
        <v>16</v>
      </c>
      <c r="AN1637" s="754"/>
      <c r="AO1637" s="643"/>
      <c r="AP1637" s="663"/>
      <c r="AQ1637" s="683"/>
      <c r="AT1637" s="1"/>
    </row>
    <row r="1638" spans="1:46" s="44" customFormat="1" ht="18.600000000000001" thickBot="1">
      <c r="A1638" s="1">
        <v>3</v>
      </c>
      <c r="B1638" s="436" t="str">
        <f t="shared" si="1198"/>
        <v>北多摩南部</v>
      </c>
      <c r="C1638" s="437" t="str">
        <f t="shared" si="1199"/>
        <v>府中市</v>
      </c>
      <c r="D1638" s="305"/>
      <c r="E1638" s="632"/>
      <c r="F1638" s="337" t="s">
        <v>537</v>
      </c>
      <c r="G1638" s="689"/>
      <c r="H1638" s="229"/>
      <c r="I1638" s="27"/>
      <c r="J1638" s="27"/>
      <c r="K1638" s="27"/>
      <c r="L1638" s="27"/>
      <c r="M1638" s="27"/>
      <c r="N1638" s="27"/>
      <c r="O1638" s="27"/>
      <c r="P1638" s="27"/>
      <c r="Q1638" s="27"/>
      <c r="R1638" s="27"/>
      <c r="S1638" s="27"/>
      <c r="T1638" s="27"/>
      <c r="U1638" s="27"/>
      <c r="V1638" s="230"/>
      <c r="W1638" s="212"/>
      <c r="X1638" s="94"/>
      <c r="Y1638" s="94"/>
      <c r="Z1638" s="94"/>
      <c r="AA1638" s="94"/>
      <c r="AB1638" s="213"/>
      <c r="AC1638" s="328">
        <f t="shared" si="1182"/>
        <v>304</v>
      </c>
      <c r="AD1638" s="615">
        <v>8</v>
      </c>
      <c r="AE1638" s="615">
        <v>76</v>
      </c>
      <c r="AF1638" s="615">
        <v>220</v>
      </c>
      <c r="AG1638" s="615" t="s">
        <v>3</v>
      </c>
      <c r="AH1638" s="615" t="s">
        <v>3</v>
      </c>
      <c r="AI1638" s="615" t="s">
        <v>3</v>
      </c>
      <c r="AJ1638" s="615" t="s">
        <v>3</v>
      </c>
      <c r="AK1638" s="170">
        <f t="shared" si="1183"/>
        <v>0</v>
      </c>
      <c r="AL1638" s="175"/>
      <c r="AM1638" s="191"/>
      <c r="AN1638" s="755"/>
      <c r="AO1638" s="15"/>
      <c r="AP1638" s="663"/>
      <c r="AQ1638" s="683"/>
      <c r="AT1638" s="1"/>
    </row>
    <row r="1639" spans="1:46" s="44" customFormat="1">
      <c r="A1639" s="1">
        <v>1</v>
      </c>
      <c r="B1639" s="309" t="s">
        <v>512</v>
      </c>
      <c r="C1639" s="310" t="s">
        <v>528</v>
      </c>
      <c r="D1639" s="567"/>
      <c r="E1639" s="567" t="s">
        <v>1045</v>
      </c>
      <c r="F1639" s="445" t="s">
        <v>538</v>
      </c>
      <c r="G1639" s="692">
        <v>11301818</v>
      </c>
      <c r="H1639" s="231"/>
      <c r="I1639" s="91"/>
      <c r="J1639" s="91"/>
      <c r="K1639" s="91"/>
      <c r="L1639" s="91"/>
      <c r="M1639" s="91"/>
      <c r="N1639" s="91"/>
      <c r="O1639" s="91"/>
      <c r="P1639" s="91"/>
      <c r="Q1639" s="91"/>
      <c r="R1639" s="91"/>
      <c r="S1639" s="91"/>
      <c r="T1639" s="91"/>
      <c r="U1639" s="91"/>
      <c r="V1639" s="232"/>
      <c r="W1639" s="195"/>
      <c r="X1639" s="92"/>
      <c r="Y1639" s="92"/>
      <c r="Z1639" s="92"/>
      <c r="AA1639" s="92"/>
      <c r="AB1639" s="196"/>
      <c r="AC1639" s="329">
        <f t="shared" si="1182"/>
        <v>88</v>
      </c>
      <c r="AD1639" s="621"/>
      <c r="AE1639" s="621"/>
      <c r="AF1639" s="621"/>
      <c r="AG1639" s="621">
        <v>88</v>
      </c>
      <c r="AH1639" s="621"/>
      <c r="AI1639" s="607" t="s">
        <v>3</v>
      </c>
      <c r="AJ1639" s="607"/>
      <c r="AK1639" s="171">
        <f t="shared" si="1183"/>
        <v>0</v>
      </c>
      <c r="AL1639" s="80"/>
      <c r="AM1639" s="186"/>
      <c r="AN1639" s="729"/>
      <c r="AO1639" s="15"/>
      <c r="AP1639" s="25"/>
      <c r="AQ1639" s="683"/>
      <c r="AT1639" s="1"/>
    </row>
    <row r="1640" spans="1:46" s="44" customFormat="1">
      <c r="A1640" s="1">
        <v>2</v>
      </c>
      <c r="B1640" s="436" t="str">
        <f t="shared" ref="B1640:B1641" si="1200">B1639</f>
        <v>北多摩南部</v>
      </c>
      <c r="C1640" s="437" t="str">
        <f t="shared" ref="C1640:C1641" si="1201">C1639</f>
        <v>府中市</v>
      </c>
      <c r="D1640" s="297"/>
      <c r="E1640" s="573"/>
      <c r="F1640" s="361" t="s">
        <v>538</v>
      </c>
      <c r="G1640" s="690"/>
      <c r="H1640" s="109"/>
      <c r="I1640" s="82"/>
      <c r="J1640" s="82"/>
      <c r="K1640" s="82"/>
      <c r="L1640" s="82"/>
      <c r="M1640" s="82"/>
      <c r="N1640" s="82"/>
      <c r="O1640" s="82"/>
      <c r="P1640" s="82"/>
      <c r="Q1640" s="82"/>
      <c r="R1640" s="82"/>
      <c r="S1640" s="82"/>
      <c r="T1640" s="82"/>
      <c r="U1640" s="82"/>
      <c r="V1640" s="102"/>
      <c r="W1640" s="146">
        <f>SUM(X1640:AB1640)</f>
        <v>88</v>
      </c>
      <c r="X1640" s="145"/>
      <c r="Y1640" s="145">
        <v>88</v>
      </c>
      <c r="Z1640" s="69"/>
      <c r="AA1640" s="69"/>
      <c r="AB1640" s="207"/>
      <c r="AC1640" s="324">
        <f t="shared" si="1182"/>
        <v>88</v>
      </c>
      <c r="AD1640" s="519"/>
      <c r="AE1640" s="519"/>
      <c r="AF1640" s="519"/>
      <c r="AG1640" s="519">
        <v>88</v>
      </c>
      <c r="AH1640" s="519"/>
      <c r="AI1640" s="519"/>
      <c r="AJ1640" s="601"/>
      <c r="AK1640" s="160">
        <f t="shared" si="1183"/>
        <v>0</v>
      </c>
      <c r="AL1640" s="79" t="s">
        <v>3</v>
      </c>
      <c r="AM1640" s="158" t="s">
        <v>3</v>
      </c>
      <c r="AN1640" s="718"/>
      <c r="AO1640" s="643"/>
      <c r="AP1640" s="663">
        <v>1</v>
      </c>
      <c r="AQ1640" s="683"/>
      <c r="AT1640" s="1"/>
    </row>
    <row r="1641" spans="1:46" s="44" customFormat="1" ht="18.600000000000001" thickBot="1">
      <c r="A1641" s="1">
        <v>3</v>
      </c>
      <c r="B1641" s="436" t="str">
        <f t="shared" si="1200"/>
        <v>北多摩南部</v>
      </c>
      <c r="C1641" s="437" t="str">
        <f t="shared" si="1201"/>
        <v>府中市</v>
      </c>
      <c r="D1641" s="305"/>
      <c r="E1641" s="632"/>
      <c r="F1641" s="337" t="s">
        <v>538</v>
      </c>
      <c r="G1641" s="689"/>
      <c r="H1641" s="121"/>
      <c r="I1641" s="71"/>
      <c r="J1641" s="71"/>
      <c r="K1641" s="71"/>
      <c r="L1641" s="71"/>
      <c r="M1641" s="71"/>
      <c r="N1641" s="71"/>
      <c r="O1641" s="71"/>
      <c r="P1641" s="71"/>
      <c r="Q1641" s="71"/>
      <c r="R1641" s="71"/>
      <c r="S1641" s="71"/>
      <c r="T1641" s="71"/>
      <c r="U1641" s="71"/>
      <c r="V1641" s="123"/>
      <c r="W1641" s="208"/>
      <c r="X1641" s="75"/>
      <c r="Y1641" s="75"/>
      <c r="Z1641" s="76"/>
      <c r="AA1641" s="76"/>
      <c r="AB1641" s="209"/>
      <c r="AC1641" s="325">
        <f t="shared" si="1182"/>
        <v>88</v>
      </c>
      <c r="AD1641" s="520" t="s">
        <v>3</v>
      </c>
      <c r="AE1641" s="520" t="s">
        <v>3</v>
      </c>
      <c r="AF1641" s="520" t="s">
        <v>3</v>
      </c>
      <c r="AG1641" s="520">
        <v>88</v>
      </c>
      <c r="AH1641" s="520" t="s">
        <v>3</v>
      </c>
      <c r="AI1641" s="520" t="s">
        <v>3</v>
      </c>
      <c r="AJ1641" s="520" t="s">
        <v>3</v>
      </c>
      <c r="AK1641" s="161">
        <f t="shared" si="1183"/>
        <v>0</v>
      </c>
      <c r="AL1641" s="81"/>
      <c r="AM1641" s="187"/>
      <c r="AN1641" s="719"/>
      <c r="AO1641" s="643"/>
      <c r="AP1641" s="663"/>
      <c r="AQ1641" s="683"/>
      <c r="AT1641" s="1"/>
    </row>
    <row r="1642" spans="1:46" s="44" customFormat="1">
      <c r="A1642" s="1">
        <v>1</v>
      </c>
      <c r="B1642" s="309" t="s">
        <v>512</v>
      </c>
      <c r="C1642" s="310" t="s">
        <v>540</v>
      </c>
      <c r="D1642" s="567"/>
      <c r="E1642" s="567" t="s">
        <v>914</v>
      </c>
      <c r="F1642" s="445" t="s">
        <v>539</v>
      </c>
      <c r="G1642" s="691">
        <v>11301822</v>
      </c>
      <c r="H1642" s="223"/>
      <c r="I1642" s="89"/>
      <c r="J1642" s="89"/>
      <c r="K1642" s="89"/>
      <c r="L1642" s="89"/>
      <c r="M1642" s="89"/>
      <c r="N1642" s="89"/>
      <c r="O1642" s="89"/>
      <c r="P1642" s="89"/>
      <c r="Q1642" s="89"/>
      <c r="R1642" s="89"/>
      <c r="S1642" s="89"/>
      <c r="T1642" s="89"/>
      <c r="U1642" s="89"/>
      <c r="V1642" s="224"/>
      <c r="W1642" s="107"/>
      <c r="X1642" s="86"/>
      <c r="Y1642" s="86"/>
      <c r="Z1642" s="87"/>
      <c r="AA1642" s="87"/>
      <c r="AB1642" s="101"/>
      <c r="AC1642" s="326">
        <f t="shared" si="1182"/>
        <v>167</v>
      </c>
      <c r="AD1642" s="88"/>
      <c r="AE1642" s="88"/>
      <c r="AF1642" s="88">
        <v>107</v>
      </c>
      <c r="AG1642" s="88">
        <v>60</v>
      </c>
      <c r="AH1642" s="88"/>
      <c r="AI1642" s="96"/>
      <c r="AJ1642" s="96"/>
      <c r="AK1642" s="168">
        <f t="shared" si="1183"/>
        <v>0</v>
      </c>
      <c r="AL1642" s="96"/>
      <c r="AM1642" s="190"/>
      <c r="AN1642" s="713"/>
      <c r="AO1642" s="643"/>
      <c r="AP1642" s="526"/>
      <c r="AQ1642" s="683"/>
      <c r="AT1642" s="1"/>
    </row>
    <row r="1643" spans="1:46" s="44" customFormat="1">
      <c r="A1643" s="1">
        <v>2</v>
      </c>
      <c r="B1643" s="436" t="str">
        <f t="shared" ref="B1643:B1644" si="1202">B1642</f>
        <v>北多摩南部</v>
      </c>
      <c r="C1643" s="437" t="str">
        <f t="shared" ref="C1643:C1644" si="1203">C1642</f>
        <v>調布市</v>
      </c>
      <c r="D1643" s="297"/>
      <c r="E1643" s="573"/>
      <c r="F1643" s="361" t="s">
        <v>539</v>
      </c>
      <c r="G1643" s="690"/>
      <c r="H1643" s="225"/>
      <c r="I1643" s="93"/>
      <c r="J1643" s="93"/>
      <c r="K1643" s="93"/>
      <c r="L1643" s="93"/>
      <c r="M1643" s="93"/>
      <c r="N1643" s="93"/>
      <c r="O1643" s="93"/>
      <c r="P1643" s="93"/>
      <c r="Q1643" s="93"/>
      <c r="R1643" s="93"/>
      <c r="S1643" s="93"/>
      <c r="T1643" s="93"/>
      <c r="U1643" s="93" t="s">
        <v>629</v>
      </c>
      <c r="V1643" s="226"/>
      <c r="W1643" s="660">
        <f>SUM(X1643:AB1643)</f>
        <v>167</v>
      </c>
      <c r="X1643" s="78"/>
      <c r="Y1643" s="78">
        <v>167</v>
      </c>
      <c r="Z1643" s="78"/>
      <c r="AA1643" s="78"/>
      <c r="AB1643" s="197"/>
      <c r="AC1643" s="327">
        <f t="shared" si="1182"/>
        <v>167</v>
      </c>
      <c r="AD1643" s="613"/>
      <c r="AE1643" s="613"/>
      <c r="AF1643" s="613">
        <v>107</v>
      </c>
      <c r="AG1643" s="613">
        <v>60</v>
      </c>
      <c r="AH1643" s="613"/>
      <c r="AI1643" s="613"/>
      <c r="AJ1643" s="614"/>
      <c r="AK1643" s="169">
        <f t="shared" si="1183"/>
        <v>0</v>
      </c>
      <c r="AL1643" s="62" t="s">
        <v>3</v>
      </c>
      <c r="AM1643" s="63" t="s">
        <v>3</v>
      </c>
      <c r="AN1643" s="729"/>
      <c r="AO1643" s="15"/>
      <c r="AP1643" s="663"/>
      <c r="AQ1643" s="683"/>
      <c r="AT1643" s="1"/>
    </row>
    <row r="1644" spans="1:46" s="44" customFormat="1" ht="18.600000000000001" thickBot="1">
      <c r="A1644" s="1">
        <v>3</v>
      </c>
      <c r="B1644" s="436" t="str">
        <f t="shared" si="1202"/>
        <v>北多摩南部</v>
      </c>
      <c r="C1644" s="437" t="str">
        <f t="shared" si="1203"/>
        <v>調布市</v>
      </c>
      <c r="D1644" s="305"/>
      <c r="E1644" s="632"/>
      <c r="F1644" s="337" t="s">
        <v>539</v>
      </c>
      <c r="G1644" s="689"/>
      <c r="H1644" s="121"/>
      <c r="I1644" s="71"/>
      <c r="J1644" s="71"/>
      <c r="K1644" s="71"/>
      <c r="L1644" s="71"/>
      <c r="M1644" s="71"/>
      <c r="N1644" s="71"/>
      <c r="O1644" s="71"/>
      <c r="P1644" s="71"/>
      <c r="Q1644" s="71"/>
      <c r="R1644" s="71"/>
      <c r="S1644" s="71"/>
      <c r="T1644" s="71"/>
      <c r="U1644" s="93" t="s">
        <v>629</v>
      </c>
      <c r="V1644" s="123"/>
      <c r="W1644" s="208"/>
      <c r="X1644" s="75"/>
      <c r="Y1644" s="75"/>
      <c r="Z1644" s="76"/>
      <c r="AA1644" s="76"/>
      <c r="AB1644" s="209"/>
      <c r="AC1644" s="325">
        <f t="shared" si="1182"/>
        <v>167</v>
      </c>
      <c r="AD1644" s="520"/>
      <c r="AE1644" s="520" t="s">
        <v>3</v>
      </c>
      <c r="AF1644" s="520">
        <v>107</v>
      </c>
      <c r="AG1644" s="520">
        <v>60</v>
      </c>
      <c r="AH1644" s="520" t="s">
        <v>3</v>
      </c>
      <c r="AI1644" s="520" t="s">
        <v>3</v>
      </c>
      <c r="AJ1644" s="520" t="s">
        <v>3</v>
      </c>
      <c r="AK1644" s="161">
        <f t="shared" si="1183"/>
        <v>0</v>
      </c>
      <c r="AL1644" s="81"/>
      <c r="AM1644" s="187"/>
      <c r="AN1644" s="719"/>
      <c r="AO1644" s="643"/>
      <c r="AP1644" s="663"/>
      <c r="AQ1644" s="683"/>
      <c r="AT1644" s="1"/>
    </row>
    <row r="1645" spans="1:46" s="44" customFormat="1">
      <c r="A1645" s="1">
        <v>1</v>
      </c>
      <c r="B1645" s="309" t="s">
        <v>512</v>
      </c>
      <c r="C1645" s="310" t="s">
        <v>540</v>
      </c>
      <c r="D1645" s="567"/>
      <c r="E1645" s="567" t="s">
        <v>788</v>
      </c>
      <c r="F1645" s="445" t="s">
        <v>541</v>
      </c>
      <c r="G1645" s="691">
        <v>11301823</v>
      </c>
      <c r="H1645" s="223"/>
      <c r="I1645" s="89"/>
      <c r="J1645" s="89"/>
      <c r="K1645" s="89"/>
      <c r="L1645" s="89"/>
      <c r="M1645" s="89"/>
      <c r="N1645" s="89"/>
      <c r="O1645" s="89"/>
      <c r="P1645" s="89"/>
      <c r="Q1645" s="89"/>
      <c r="R1645" s="89"/>
      <c r="S1645" s="89"/>
      <c r="T1645" s="89"/>
      <c r="U1645" s="89"/>
      <c r="V1645" s="224"/>
      <c r="W1645" s="107"/>
      <c r="X1645" s="86"/>
      <c r="Y1645" s="86"/>
      <c r="Z1645" s="87"/>
      <c r="AA1645" s="87"/>
      <c r="AB1645" s="101"/>
      <c r="AC1645" s="326">
        <v>83</v>
      </c>
      <c r="AD1645" s="88"/>
      <c r="AE1645" s="88">
        <v>83</v>
      </c>
      <c r="AF1645" s="88"/>
      <c r="AG1645" s="88"/>
      <c r="AH1645" s="88"/>
      <c r="AI1645" s="96"/>
      <c r="AJ1645" s="96"/>
      <c r="AK1645" s="168">
        <f t="shared" si="1183"/>
        <v>0</v>
      </c>
      <c r="AL1645" s="96"/>
      <c r="AM1645" s="190"/>
      <c r="AN1645" s="713"/>
      <c r="AO1645" s="643"/>
      <c r="AP1645" s="526"/>
      <c r="AQ1645" s="683"/>
      <c r="AT1645" s="1"/>
    </row>
    <row r="1646" spans="1:46" s="44" customFormat="1">
      <c r="A1646" s="1">
        <v>2</v>
      </c>
      <c r="B1646" s="436" t="str">
        <f t="shared" ref="B1646:B1647" si="1204">B1645</f>
        <v>北多摩南部</v>
      </c>
      <c r="C1646" s="437" t="str">
        <f t="shared" ref="C1646:C1647" si="1205">C1645</f>
        <v>調布市</v>
      </c>
      <c r="D1646" s="637"/>
      <c r="E1646" s="400"/>
      <c r="F1646" s="361" t="s">
        <v>541</v>
      </c>
      <c r="G1646" s="690"/>
      <c r="H1646" s="109"/>
      <c r="I1646" s="82"/>
      <c r="J1646" s="82"/>
      <c r="K1646" s="82"/>
      <c r="L1646" s="82" t="s">
        <v>629</v>
      </c>
      <c r="M1646" s="82" t="s">
        <v>629</v>
      </c>
      <c r="N1646" s="82" t="s">
        <v>916</v>
      </c>
      <c r="O1646" s="82"/>
      <c r="P1646" s="82"/>
      <c r="Q1646" s="82"/>
      <c r="R1646" s="82"/>
      <c r="S1646" s="82"/>
      <c r="T1646" s="82"/>
      <c r="U1646" s="82" t="s">
        <v>629</v>
      </c>
      <c r="V1646" s="102"/>
      <c r="W1646" s="146">
        <f>SUM(X1646:AB1646)</f>
        <v>83</v>
      </c>
      <c r="X1646" s="145">
        <v>83</v>
      </c>
      <c r="Y1646" s="145"/>
      <c r="Z1646" s="69"/>
      <c r="AA1646" s="69"/>
      <c r="AB1646" s="207"/>
      <c r="AC1646" s="324">
        <f>SUM(AD1646:AJ1646)</f>
        <v>83</v>
      </c>
      <c r="AD1646" s="519"/>
      <c r="AE1646" s="519">
        <v>83</v>
      </c>
      <c r="AF1646" s="519"/>
      <c r="AG1646" s="519"/>
      <c r="AH1646" s="519"/>
      <c r="AI1646" s="519"/>
      <c r="AJ1646" s="601"/>
      <c r="AK1646" s="160">
        <f t="shared" si="1183"/>
        <v>0</v>
      </c>
      <c r="AL1646" s="79">
        <v>0</v>
      </c>
      <c r="AM1646" s="158" t="s">
        <v>3</v>
      </c>
      <c r="AN1646" s="718"/>
      <c r="AO1646" s="643"/>
      <c r="AP1646" s="663"/>
      <c r="AQ1646" s="683"/>
      <c r="AT1646" s="1"/>
    </row>
    <row r="1647" spans="1:46" s="44" customFormat="1" ht="18.600000000000001" thickBot="1">
      <c r="A1647" s="1">
        <v>3</v>
      </c>
      <c r="B1647" s="436" t="str">
        <f t="shared" si="1204"/>
        <v>北多摩南部</v>
      </c>
      <c r="C1647" s="437" t="str">
        <f t="shared" si="1205"/>
        <v>調布市</v>
      </c>
      <c r="D1647" s="305"/>
      <c r="E1647" s="632"/>
      <c r="F1647" s="337" t="s">
        <v>541</v>
      </c>
      <c r="G1647" s="689"/>
      <c r="H1647" s="229"/>
      <c r="I1647" s="27"/>
      <c r="J1647" s="27"/>
      <c r="K1647" s="27"/>
      <c r="L1647" s="32" t="s">
        <v>629</v>
      </c>
      <c r="M1647" s="32" t="s">
        <v>629</v>
      </c>
      <c r="N1647" s="32" t="s">
        <v>916</v>
      </c>
      <c r="O1647" s="32"/>
      <c r="P1647" s="32"/>
      <c r="Q1647" s="32"/>
      <c r="R1647" s="32"/>
      <c r="S1647" s="32"/>
      <c r="T1647" s="32"/>
      <c r="U1647" s="32" t="s">
        <v>629</v>
      </c>
      <c r="V1647" s="230"/>
      <c r="W1647" s="212"/>
      <c r="X1647" s="94"/>
      <c r="Y1647" s="94"/>
      <c r="Z1647" s="94"/>
      <c r="AA1647" s="94"/>
      <c r="AB1647" s="213"/>
      <c r="AC1647" s="328">
        <f t="shared" ref="AC1647" si="1206">SUM(AD1647:AJ1647)</f>
        <v>83</v>
      </c>
      <c r="AD1647" s="615"/>
      <c r="AE1647" s="615">
        <v>83</v>
      </c>
      <c r="AF1647" s="615" t="s">
        <v>3</v>
      </c>
      <c r="AG1647" s="615" t="s">
        <v>3</v>
      </c>
      <c r="AH1647" s="615" t="s">
        <v>3</v>
      </c>
      <c r="AI1647" s="615" t="s">
        <v>3</v>
      </c>
      <c r="AJ1647" s="615" t="s">
        <v>3</v>
      </c>
      <c r="AK1647" s="170">
        <f t="shared" si="1183"/>
        <v>0</v>
      </c>
      <c r="AL1647" s="175"/>
      <c r="AM1647" s="191"/>
      <c r="AN1647" s="730"/>
      <c r="AO1647" s="15"/>
      <c r="AP1647" s="663"/>
      <c r="AQ1647" s="683"/>
      <c r="AT1647" s="1"/>
    </row>
    <row r="1648" spans="1:46" s="44" customFormat="1">
      <c r="A1648" s="1">
        <v>1</v>
      </c>
      <c r="B1648" s="309" t="s">
        <v>512</v>
      </c>
      <c r="C1648" s="310" t="s">
        <v>540</v>
      </c>
      <c r="D1648" s="567"/>
      <c r="E1648" s="567" t="s">
        <v>788</v>
      </c>
      <c r="F1648" s="445" t="s">
        <v>542</v>
      </c>
      <c r="G1648" s="692">
        <v>11301824</v>
      </c>
      <c r="H1648" s="231"/>
      <c r="I1648" s="91"/>
      <c r="J1648" s="91"/>
      <c r="K1648" s="91"/>
      <c r="L1648" s="91"/>
      <c r="M1648" s="91"/>
      <c r="N1648" s="91"/>
      <c r="O1648" s="91"/>
      <c r="P1648" s="91"/>
      <c r="Q1648" s="91"/>
      <c r="R1648" s="91"/>
      <c r="S1648" s="91"/>
      <c r="T1648" s="91"/>
      <c r="U1648" s="91"/>
      <c r="V1648" s="232"/>
      <c r="W1648" s="195"/>
      <c r="X1648" s="92"/>
      <c r="Y1648" s="92"/>
      <c r="Z1648" s="92"/>
      <c r="AA1648" s="92"/>
      <c r="AB1648" s="196"/>
      <c r="AC1648" s="329">
        <v>150</v>
      </c>
      <c r="AD1648" s="78"/>
      <c r="AE1648" s="78">
        <v>128</v>
      </c>
      <c r="AF1648" s="78"/>
      <c r="AG1648" s="78">
        <v>22</v>
      </c>
      <c r="AH1648" s="78"/>
      <c r="AI1648" s="80"/>
      <c r="AJ1648" s="80"/>
      <c r="AK1648" s="171">
        <v>0</v>
      </c>
      <c r="AL1648" s="80"/>
      <c r="AM1648" s="186"/>
      <c r="AN1648" s="729"/>
      <c r="AO1648" s="15"/>
      <c r="AP1648" s="25"/>
      <c r="AQ1648" s="683"/>
      <c r="AT1648" s="1"/>
    </row>
    <row r="1649" spans="1:46" s="44" customFormat="1">
      <c r="A1649" s="1">
        <v>2</v>
      </c>
      <c r="B1649" s="436" t="str">
        <f t="shared" ref="B1649:B1650" si="1207">B1648</f>
        <v>北多摩南部</v>
      </c>
      <c r="C1649" s="437" t="str">
        <f t="shared" ref="C1649:C1650" si="1208">C1648</f>
        <v>調布市</v>
      </c>
      <c r="D1649" s="297"/>
      <c r="E1649" s="573"/>
      <c r="F1649" s="361" t="s">
        <v>542</v>
      </c>
      <c r="G1649" s="690"/>
      <c r="H1649" s="109"/>
      <c r="I1649" s="82"/>
      <c r="J1649" s="82"/>
      <c r="K1649" s="82"/>
      <c r="L1649" s="82" t="s">
        <v>629</v>
      </c>
      <c r="M1649" s="82" t="s">
        <v>629</v>
      </c>
      <c r="N1649" s="82" t="s">
        <v>1047</v>
      </c>
      <c r="O1649" s="82"/>
      <c r="P1649" s="82"/>
      <c r="Q1649" s="82"/>
      <c r="R1649" s="82"/>
      <c r="S1649" s="82" t="s">
        <v>629</v>
      </c>
      <c r="T1649" s="82"/>
      <c r="U1649" s="82" t="s">
        <v>629</v>
      </c>
      <c r="V1649" s="102"/>
      <c r="W1649" s="146">
        <f>SUM(X1649:AB1649)</f>
        <v>150</v>
      </c>
      <c r="X1649" s="145">
        <v>128</v>
      </c>
      <c r="Y1649" s="145">
        <v>22</v>
      </c>
      <c r="Z1649" s="69"/>
      <c r="AA1649" s="69"/>
      <c r="AB1649" s="207"/>
      <c r="AC1649" s="324">
        <f>SUM(AD1649:AJ1649)</f>
        <v>141</v>
      </c>
      <c r="AD1649" s="519"/>
      <c r="AE1649" s="519">
        <v>111</v>
      </c>
      <c r="AF1649" s="519">
        <v>8</v>
      </c>
      <c r="AG1649" s="519">
        <v>22</v>
      </c>
      <c r="AH1649" s="519"/>
      <c r="AI1649" s="519"/>
      <c r="AJ1649" s="601"/>
      <c r="AK1649" s="160">
        <v>10</v>
      </c>
      <c r="AL1649" s="79">
        <v>1</v>
      </c>
      <c r="AM1649" s="158">
        <v>9</v>
      </c>
      <c r="AN1649" s="718"/>
      <c r="AO1649" s="643"/>
      <c r="AP1649" s="663"/>
      <c r="AQ1649" s="683"/>
      <c r="AT1649" s="1"/>
    </row>
    <row r="1650" spans="1:46" s="44" customFormat="1" ht="18.600000000000001" thickBot="1">
      <c r="A1650" s="1">
        <v>3</v>
      </c>
      <c r="B1650" s="436" t="str">
        <f t="shared" si="1207"/>
        <v>北多摩南部</v>
      </c>
      <c r="C1650" s="437" t="str">
        <f t="shared" si="1208"/>
        <v>調布市</v>
      </c>
      <c r="D1650" s="305"/>
      <c r="E1650" s="632"/>
      <c r="F1650" s="337" t="s">
        <v>542</v>
      </c>
      <c r="G1650" s="689"/>
      <c r="H1650" s="121"/>
      <c r="I1650" s="71"/>
      <c r="J1650" s="71"/>
      <c r="K1650" s="71"/>
      <c r="L1650" s="82" t="s">
        <v>629</v>
      </c>
      <c r="M1650" s="82" t="s">
        <v>629</v>
      </c>
      <c r="N1650" s="82" t="s">
        <v>1047</v>
      </c>
      <c r="O1650" s="82"/>
      <c r="P1650" s="82"/>
      <c r="Q1650" s="82"/>
      <c r="R1650" s="82"/>
      <c r="S1650" s="82" t="s">
        <v>629</v>
      </c>
      <c r="T1650" s="82"/>
      <c r="U1650" s="82" t="s">
        <v>629</v>
      </c>
      <c r="V1650" s="123"/>
      <c r="W1650" s="208"/>
      <c r="X1650" s="75"/>
      <c r="Y1650" s="75"/>
      <c r="Z1650" s="76"/>
      <c r="AA1650" s="76"/>
      <c r="AB1650" s="209"/>
      <c r="AC1650" s="325">
        <f>SUM(AD1650:AJ1650)</f>
        <v>150</v>
      </c>
      <c r="AD1650" s="520"/>
      <c r="AE1650" s="520">
        <v>112</v>
      </c>
      <c r="AF1650" s="520">
        <v>16</v>
      </c>
      <c r="AG1650" s="520">
        <v>22</v>
      </c>
      <c r="AH1650" s="520" t="s">
        <v>3</v>
      </c>
      <c r="AI1650" s="520" t="s">
        <v>3</v>
      </c>
      <c r="AJ1650" s="520" t="s">
        <v>3</v>
      </c>
      <c r="AK1650" s="161">
        <v>0</v>
      </c>
      <c r="AL1650" s="81"/>
      <c r="AM1650" s="187"/>
      <c r="AN1650" s="719"/>
      <c r="AO1650" s="643"/>
      <c r="AP1650" s="663"/>
      <c r="AQ1650" s="683"/>
      <c r="AT1650" s="1"/>
    </row>
    <row r="1651" spans="1:46" s="44" customFormat="1">
      <c r="A1651" s="1">
        <v>1</v>
      </c>
      <c r="B1651" s="309" t="s">
        <v>512</v>
      </c>
      <c r="C1651" s="310" t="s">
        <v>540</v>
      </c>
      <c r="D1651" s="567"/>
      <c r="E1651" s="567" t="s">
        <v>788</v>
      </c>
      <c r="F1651" s="445" t="s">
        <v>543</v>
      </c>
      <c r="G1651" s="691">
        <v>11301825</v>
      </c>
      <c r="H1651" s="223"/>
      <c r="I1651" s="89"/>
      <c r="J1651" s="89"/>
      <c r="K1651" s="89"/>
      <c r="L1651" s="89"/>
      <c r="M1651" s="89"/>
      <c r="N1651" s="89"/>
      <c r="O1651" s="89"/>
      <c r="P1651" s="89"/>
      <c r="Q1651" s="89"/>
      <c r="R1651" s="89"/>
      <c r="S1651" s="89"/>
      <c r="T1651" s="89"/>
      <c r="U1651" s="89"/>
      <c r="V1651" s="224"/>
      <c r="W1651" s="107"/>
      <c r="X1651" s="86"/>
      <c r="Y1651" s="86"/>
      <c r="Z1651" s="87"/>
      <c r="AA1651" s="87"/>
      <c r="AB1651" s="101"/>
      <c r="AC1651" s="326">
        <f t="shared" si="1182"/>
        <v>61</v>
      </c>
      <c r="AD1651" s="616"/>
      <c r="AE1651" s="616">
        <v>61</v>
      </c>
      <c r="AF1651" s="616"/>
      <c r="AG1651" s="616"/>
      <c r="AH1651" s="616"/>
      <c r="AI1651" s="604"/>
      <c r="AJ1651" s="604"/>
      <c r="AK1651" s="168">
        <f t="shared" si="1183"/>
        <v>0</v>
      </c>
      <c r="AL1651" s="96"/>
      <c r="AM1651" s="190"/>
      <c r="AN1651" s="713"/>
      <c r="AO1651" s="643"/>
      <c r="AP1651" s="526"/>
      <c r="AQ1651" s="683">
        <v>1</v>
      </c>
      <c r="AT1651" s="1"/>
    </row>
    <row r="1652" spans="1:46" s="44" customFormat="1">
      <c r="A1652" s="1">
        <v>2</v>
      </c>
      <c r="B1652" s="436" t="str">
        <f t="shared" ref="B1652:B1653" si="1209">B1651</f>
        <v>北多摩南部</v>
      </c>
      <c r="C1652" s="437" t="str">
        <f t="shared" ref="C1652:C1653" si="1210">C1651</f>
        <v>調布市</v>
      </c>
      <c r="D1652" s="297"/>
      <c r="E1652" s="573"/>
      <c r="F1652" s="361" t="s">
        <v>543</v>
      </c>
      <c r="G1652" s="690"/>
      <c r="H1652" s="225"/>
      <c r="I1652" s="93"/>
      <c r="J1652" s="93"/>
      <c r="K1652" s="93"/>
      <c r="L1652" s="93"/>
      <c r="M1652" s="93"/>
      <c r="N1652" s="93"/>
      <c r="O1652" s="93"/>
      <c r="P1652" s="93"/>
      <c r="Q1652" s="93"/>
      <c r="R1652" s="93"/>
      <c r="S1652" s="93"/>
      <c r="T1652" s="93"/>
      <c r="U1652" s="93"/>
      <c r="V1652" s="226"/>
      <c r="W1652" s="660">
        <f>SUM(X1652:AB1652)</f>
        <v>61</v>
      </c>
      <c r="X1652" s="78">
        <v>61</v>
      </c>
      <c r="Y1652" s="78"/>
      <c r="Z1652" s="78"/>
      <c r="AA1652" s="78"/>
      <c r="AB1652" s="197"/>
      <c r="AC1652" s="327">
        <f t="shared" si="1182"/>
        <v>61</v>
      </c>
      <c r="AD1652" s="613"/>
      <c r="AE1652" s="613">
        <v>61</v>
      </c>
      <c r="AF1652" s="613"/>
      <c r="AG1652" s="613"/>
      <c r="AH1652" s="613"/>
      <c r="AI1652" s="613"/>
      <c r="AJ1652" s="614"/>
      <c r="AK1652" s="169">
        <f t="shared" si="1183"/>
        <v>0</v>
      </c>
      <c r="AL1652" s="62" t="s">
        <v>3</v>
      </c>
      <c r="AM1652" s="63" t="s">
        <v>3</v>
      </c>
      <c r="AN1652" s="729"/>
      <c r="AO1652" s="15"/>
      <c r="AP1652" s="663"/>
      <c r="AQ1652" s="683"/>
      <c r="AT1652" s="1"/>
    </row>
    <row r="1653" spans="1:46" s="44" customFormat="1" ht="18.600000000000001" thickBot="1">
      <c r="A1653" s="1">
        <v>3</v>
      </c>
      <c r="B1653" s="436" t="str">
        <f t="shared" si="1209"/>
        <v>北多摩南部</v>
      </c>
      <c r="C1653" s="437" t="str">
        <f t="shared" si="1210"/>
        <v>調布市</v>
      </c>
      <c r="D1653" s="305"/>
      <c r="E1653" s="632"/>
      <c r="F1653" s="337" t="s">
        <v>543</v>
      </c>
      <c r="G1653" s="689"/>
      <c r="H1653" s="121"/>
      <c r="I1653" s="71"/>
      <c r="J1653" s="71"/>
      <c r="K1653" s="71"/>
      <c r="L1653" s="71"/>
      <c r="M1653" s="71"/>
      <c r="N1653" s="71"/>
      <c r="O1653" s="71"/>
      <c r="P1653" s="71"/>
      <c r="Q1653" s="71"/>
      <c r="R1653" s="71"/>
      <c r="S1653" s="71"/>
      <c r="T1653" s="71"/>
      <c r="U1653" s="71"/>
      <c r="V1653" s="123"/>
      <c r="W1653" s="208"/>
      <c r="X1653" s="75"/>
      <c r="Y1653" s="75"/>
      <c r="Z1653" s="76"/>
      <c r="AA1653" s="76"/>
      <c r="AB1653" s="209"/>
      <c r="AC1653" s="325">
        <f t="shared" si="1182"/>
        <v>61</v>
      </c>
      <c r="AD1653" s="520"/>
      <c r="AE1653" s="520">
        <v>61</v>
      </c>
      <c r="AF1653" s="520" t="s">
        <v>3</v>
      </c>
      <c r="AG1653" s="520" t="s">
        <v>3</v>
      </c>
      <c r="AH1653" s="520" t="s">
        <v>3</v>
      </c>
      <c r="AI1653" s="520" t="s">
        <v>3</v>
      </c>
      <c r="AJ1653" s="520" t="s">
        <v>3</v>
      </c>
      <c r="AK1653" s="161">
        <f t="shared" si="1183"/>
        <v>0</v>
      </c>
      <c r="AL1653" s="81"/>
      <c r="AM1653" s="187"/>
      <c r="AN1653" s="719"/>
      <c r="AO1653" s="643"/>
      <c r="AP1653" s="663"/>
      <c r="AQ1653" s="683"/>
      <c r="AT1653" s="1"/>
    </row>
    <row r="1654" spans="1:46" s="44" customFormat="1">
      <c r="A1654" s="1">
        <v>1</v>
      </c>
      <c r="B1654" s="309" t="s">
        <v>512</v>
      </c>
      <c r="C1654" s="310" t="s">
        <v>540</v>
      </c>
      <c r="D1654" s="567"/>
      <c r="E1654" s="567" t="s">
        <v>951</v>
      </c>
      <c r="F1654" s="445" t="s">
        <v>544</v>
      </c>
      <c r="G1654" s="691">
        <v>11301826</v>
      </c>
      <c r="H1654" s="223"/>
      <c r="I1654" s="89"/>
      <c r="J1654" s="89"/>
      <c r="K1654" s="89"/>
      <c r="L1654" s="89"/>
      <c r="M1654" s="89"/>
      <c r="N1654" s="89"/>
      <c r="O1654" s="89"/>
      <c r="P1654" s="89"/>
      <c r="Q1654" s="89"/>
      <c r="R1654" s="89"/>
      <c r="S1654" s="89"/>
      <c r="T1654" s="89"/>
      <c r="U1654" s="89"/>
      <c r="V1654" s="224"/>
      <c r="W1654" s="107"/>
      <c r="X1654" s="86"/>
      <c r="Y1654" s="86"/>
      <c r="Z1654" s="87"/>
      <c r="AA1654" s="87"/>
      <c r="AB1654" s="101"/>
      <c r="AC1654" s="326">
        <f t="shared" si="1182"/>
        <v>50</v>
      </c>
      <c r="AD1654" s="88"/>
      <c r="AE1654" s="88">
        <v>50</v>
      </c>
      <c r="AF1654" s="88"/>
      <c r="AG1654" s="88"/>
      <c r="AH1654" s="88"/>
      <c r="AI1654" s="96"/>
      <c r="AJ1654" s="96"/>
      <c r="AK1654" s="168">
        <f t="shared" si="1183"/>
        <v>0</v>
      </c>
      <c r="AL1654" s="96"/>
      <c r="AM1654" s="190"/>
      <c r="AN1654" s="713"/>
      <c r="AO1654" s="643"/>
      <c r="AP1654" s="526"/>
      <c r="AQ1654" s="683"/>
      <c r="AT1654" s="1"/>
    </row>
    <row r="1655" spans="1:46" s="44" customFormat="1">
      <c r="A1655" s="1">
        <v>2</v>
      </c>
      <c r="B1655" s="436" t="str">
        <f t="shared" ref="B1655:B1656" si="1211">B1654</f>
        <v>北多摩南部</v>
      </c>
      <c r="C1655" s="437" t="str">
        <f t="shared" ref="C1655:C1656" si="1212">C1654</f>
        <v>調布市</v>
      </c>
      <c r="D1655" s="637"/>
      <c r="E1655" s="400"/>
      <c r="F1655" s="361" t="s">
        <v>544</v>
      </c>
      <c r="G1655" s="690"/>
      <c r="H1655" s="109"/>
      <c r="I1655" s="82"/>
      <c r="J1655" s="82"/>
      <c r="K1655" s="82"/>
      <c r="L1655" s="82"/>
      <c r="M1655" s="82"/>
      <c r="N1655" s="82"/>
      <c r="O1655" s="82"/>
      <c r="P1655" s="82"/>
      <c r="Q1655" s="82"/>
      <c r="R1655" s="82"/>
      <c r="S1655" s="82"/>
      <c r="T1655" s="82"/>
      <c r="U1655" s="82"/>
      <c r="V1655" s="102" t="s">
        <v>629</v>
      </c>
      <c r="W1655" s="146">
        <f>SUM(X1655:AB1655)</f>
        <v>320</v>
      </c>
      <c r="X1655" s="145">
        <v>50</v>
      </c>
      <c r="Y1655" s="145"/>
      <c r="Z1655" s="69">
        <v>270</v>
      </c>
      <c r="AA1655" s="69"/>
      <c r="AB1655" s="207"/>
      <c r="AC1655" s="324">
        <f t="shared" si="1182"/>
        <v>50</v>
      </c>
      <c r="AD1655" s="519"/>
      <c r="AE1655" s="519">
        <v>50</v>
      </c>
      <c r="AF1655" s="519"/>
      <c r="AG1655" s="519"/>
      <c r="AH1655" s="519"/>
      <c r="AI1655" s="519"/>
      <c r="AJ1655" s="601"/>
      <c r="AK1655" s="160">
        <f t="shared" si="1183"/>
        <v>40</v>
      </c>
      <c r="AL1655" s="79">
        <v>19</v>
      </c>
      <c r="AM1655" s="158">
        <v>21</v>
      </c>
      <c r="AN1655" s="718"/>
      <c r="AO1655" s="643"/>
      <c r="AP1655" s="663"/>
      <c r="AQ1655" s="683"/>
      <c r="AT1655" s="1"/>
    </row>
    <row r="1656" spans="1:46" s="44" customFormat="1" ht="18.600000000000001" thickBot="1">
      <c r="A1656" s="1">
        <v>3</v>
      </c>
      <c r="B1656" s="436" t="str">
        <f t="shared" si="1211"/>
        <v>北多摩南部</v>
      </c>
      <c r="C1656" s="437" t="str">
        <f t="shared" si="1212"/>
        <v>調布市</v>
      </c>
      <c r="D1656" s="305"/>
      <c r="E1656" s="632"/>
      <c r="F1656" s="337" t="s">
        <v>544</v>
      </c>
      <c r="G1656" s="689"/>
      <c r="H1656" s="229"/>
      <c r="I1656" s="27"/>
      <c r="J1656" s="27"/>
      <c r="K1656" s="27"/>
      <c r="L1656" s="27"/>
      <c r="M1656" s="27"/>
      <c r="N1656" s="27"/>
      <c r="O1656" s="27"/>
      <c r="P1656" s="27"/>
      <c r="Q1656" s="27"/>
      <c r="R1656" s="27"/>
      <c r="S1656" s="27"/>
      <c r="T1656" s="27"/>
      <c r="U1656" s="27"/>
      <c r="V1656" s="30" t="s">
        <v>629</v>
      </c>
      <c r="W1656" s="212"/>
      <c r="X1656" s="94"/>
      <c r="Y1656" s="94"/>
      <c r="Z1656" s="94"/>
      <c r="AA1656" s="94"/>
      <c r="AB1656" s="213"/>
      <c r="AC1656" s="328">
        <f t="shared" si="1182"/>
        <v>50</v>
      </c>
      <c r="AD1656" s="615"/>
      <c r="AE1656" s="615">
        <v>50</v>
      </c>
      <c r="AF1656" s="615" t="s">
        <v>3</v>
      </c>
      <c r="AG1656" s="615" t="s">
        <v>3</v>
      </c>
      <c r="AH1656" s="615" t="s">
        <v>3</v>
      </c>
      <c r="AI1656" s="615" t="s">
        <v>3</v>
      </c>
      <c r="AJ1656" s="615" t="s">
        <v>3</v>
      </c>
      <c r="AK1656" s="170">
        <f t="shared" si="1183"/>
        <v>0</v>
      </c>
      <c r="AL1656" s="175"/>
      <c r="AM1656" s="191"/>
      <c r="AN1656" s="730"/>
      <c r="AO1656" s="15"/>
      <c r="AP1656" s="663"/>
      <c r="AQ1656" s="683"/>
      <c r="AT1656" s="1"/>
    </row>
    <row r="1657" spans="1:46" s="44" customFormat="1">
      <c r="A1657" s="1">
        <v>1</v>
      </c>
      <c r="B1657" s="309" t="s">
        <v>512</v>
      </c>
      <c r="C1657" s="310" t="s">
        <v>540</v>
      </c>
      <c r="D1657" s="567"/>
      <c r="E1657" s="567" t="s">
        <v>951</v>
      </c>
      <c r="F1657" s="445" t="s">
        <v>545</v>
      </c>
      <c r="G1657" s="692">
        <v>11301827</v>
      </c>
      <c r="H1657" s="231"/>
      <c r="I1657" s="91"/>
      <c r="J1657" s="91"/>
      <c r="K1657" s="91"/>
      <c r="L1657" s="91"/>
      <c r="M1657" s="91"/>
      <c r="N1657" s="91"/>
      <c r="O1657" s="91"/>
      <c r="P1657" s="91"/>
      <c r="Q1657" s="91"/>
      <c r="R1657" s="91"/>
      <c r="S1657" s="91"/>
      <c r="T1657" s="91"/>
      <c r="U1657" s="91"/>
      <c r="V1657" s="244"/>
      <c r="W1657" s="195"/>
      <c r="X1657" s="92"/>
      <c r="Y1657" s="92"/>
      <c r="Z1657" s="92"/>
      <c r="AA1657" s="92"/>
      <c r="AB1657" s="196"/>
      <c r="AC1657" s="329">
        <f t="shared" si="1182"/>
        <v>0</v>
      </c>
      <c r="AD1657" s="621"/>
      <c r="AE1657" s="621"/>
      <c r="AF1657" s="621"/>
      <c r="AG1657" s="621"/>
      <c r="AH1657" s="621"/>
      <c r="AI1657" s="607"/>
      <c r="AJ1657" s="607"/>
      <c r="AK1657" s="171">
        <f t="shared" si="1183"/>
        <v>0</v>
      </c>
      <c r="AL1657" s="80"/>
      <c r="AM1657" s="186"/>
      <c r="AN1657" s="729"/>
      <c r="AO1657" s="15"/>
      <c r="AP1657" s="25"/>
      <c r="AQ1657" s="683">
        <v>1</v>
      </c>
      <c r="AT1657" s="1"/>
    </row>
    <row r="1658" spans="1:46" s="44" customFormat="1">
      <c r="A1658" s="1">
        <v>2</v>
      </c>
      <c r="B1658" s="436" t="str">
        <f t="shared" ref="B1658:B1659" si="1213">B1657</f>
        <v>北多摩南部</v>
      </c>
      <c r="C1658" s="437" t="str">
        <f t="shared" ref="C1658:C1659" si="1214">C1657</f>
        <v>調布市</v>
      </c>
      <c r="D1658" s="297"/>
      <c r="E1658" s="573"/>
      <c r="F1658" s="361" t="s">
        <v>545</v>
      </c>
      <c r="G1658" s="690"/>
      <c r="H1658" s="109"/>
      <c r="I1658" s="82"/>
      <c r="J1658" s="82"/>
      <c r="K1658" s="82"/>
      <c r="L1658" s="82"/>
      <c r="M1658" s="82" t="s">
        <v>629</v>
      </c>
      <c r="N1658" s="82"/>
      <c r="O1658" s="82"/>
      <c r="P1658" s="82"/>
      <c r="Q1658" s="82"/>
      <c r="R1658" s="82"/>
      <c r="S1658" s="82"/>
      <c r="T1658" s="82"/>
      <c r="U1658" s="82"/>
      <c r="V1658" s="102"/>
      <c r="W1658" s="146">
        <f>SUM(X1658:AB1658)</f>
        <v>269</v>
      </c>
      <c r="X1658" s="145">
        <v>179</v>
      </c>
      <c r="Y1658" s="145">
        <v>90</v>
      </c>
      <c r="Z1658" s="69"/>
      <c r="AA1658" s="69"/>
      <c r="AB1658" s="207"/>
      <c r="AC1658" s="324">
        <f t="shared" si="1182"/>
        <v>269</v>
      </c>
      <c r="AD1658" s="519"/>
      <c r="AE1658" s="519">
        <v>179</v>
      </c>
      <c r="AF1658" s="519"/>
      <c r="AG1658" s="519">
        <v>90</v>
      </c>
      <c r="AH1658" s="519"/>
      <c r="AI1658" s="519"/>
      <c r="AJ1658" s="601"/>
      <c r="AK1658" s="160">
        <f t="shared" si="1183"/>
        <v>2</v>
      </c>
      <c r="AL1658" s="79">
        <v>2</v>
      </c>
      <c r="AM1658" s="158" t="s">
        <v>3</v>
      </c>
      <c r="AN1658" s="718"/>
      <c r="AO1658" s="643"/>
      <c r="AP1658" s="663"/>
      <c r="AQ1658" s="683"/>
      <c r="AT1658" s="1"/>
    </row>
    <row r="1659" spans="1:46" s="44" customFormat="1" ht="18.600000000000001" thickBot="1">
      <c r="A1659" s="1">
        <v>3</v>
      </c>
      <c r="B1659" s="436" t="str">
        <f t="shared" si="1213"/>
        <v>北多摩南部</v>
      </c>
      <c r="C1659" s="437" t="str">
        <f t="shared" si="1214"/>
        <v>調布市</v>
      </c>
      <c r="D1659" s="305"/>
      <c r="E1659" s="632"/>
      <c r="F1659" s="337" t="s">
        <v>545</v>
      </c>
      <c r="G1659" s="689"/>
      <c r="H1659" s="121"/>
      <c r="I1659" s="71"/>
      <c r="J1659" s="71"/>
      <c r="K1659" s="71"/>
      <c r="L1659" s="71"/>
      <c r="M1659" s="82" t="s">
        <v>629</v>
      </c>
      <c r="N1659" s="71"/>
      <c r="O1659" s="71"/>
      <c r="P1659" s="71"/>
      <c r="Q1659" s="71"/>
      <c r="R1659" s="71"/>
      <c r="S1659" s="71"/>
      <c r="T1659" s="71"/>
      <c r="U1659" s="71"/>
      <c r="V1659" s="123"/>
      <c r="W1659" s="208"/>
      <c r="X1659" s="75"/>
      <c r="Y1659" s="75"/>
      <c r="Z1659" s="76"/>
      <c r="AA1659" s="76"/>
      <c r="AB1659" s="209"/>
      <c r="AC1659" s="325">
        <f t="shared" si="1182"/>
        <v>199</v>
      </c>
      <c r="AD1659" s="520"/>
      <c r="AE1659" s="520">
        <v>80</v>
      </c>
      <c r="AF1659" s="520" t="s">
        <v>3</v>
      </c>
      <c r="AG1659" s="520">
        <v>119</v>
      </c>
      <c r="AH1659" s="520" t="s">
        <v>3</v>
      </c>
      <c r="AI1659" s="520" t="s">
        <v>3</v>
      </c>
      <c r="AJ1659" s="520" t="s">
        <v>3</v>
      </c>
      <c r="AK1659" s="161">
        <f t="shared" si="1183"/>
        <v>0</v>
      </c>
      <c r="AL1659" s="81"/>
      <c r="AM1659" s="187"/>
      <c r="AN1659" s="719"/>
      <c r="AO1659" s="643"/>
      <c r="AP1659" s="663"/>
      <c r="AQ1659" s="683"/>
      <c r="AT1659" s="1"/>
    </row>
    <row r="1660" spans="1:46" s="44" customFormat="1">
      <c r="A1660" s="1">
        <v>1</v>
      </c>
      <c r="B1660" s="309" t="s">
        <v>512</v>
      </c>
      <c r="C1660" s="310" t="s">
        <v>547</v>
      </c>
      <c r="D1660" s="567"/>
      <c r="E1660" s="567" t="s">
        <v>790</v>
      </c>
      <c r="F1660" s="445" t="s">
        <v>546</v>
      </c>
      <c r="G1660" s="691">
        <v>11301831</v>
      </c>
      <c r="H1660" s="223"/>
      <c r="I1660" s="89"/>
      <c r="J1660" s="89"/>
      <c r="K1660" s="89"/>
      <c r="L1660" s="89"/>
      <c r="M1660" s="89"/>
      <c r="N1660" s="89"/>
      <c r="O1660" s="89"/>
      <c r="P1660" s="89"/>
      <c r="Q1660" s="89"/>
      <c r="R1660" s="89"/>
      <c r="S1660" s="89"/>
      <c r="T1660" s="89"/>
      <c r="U1660" s="89"/>
      <c r="V1660" s="224"/>
      <c r="W1660" s="107"/>
      <c r="X1660" s="86"/>
      <c r="Y1660" s="86"/>
      <c r="Z1660" s="87"/>
      <c r="AA1660" s="87"/>
      <c r="AB1660" s="101"/>
      <c r="AC1660" s="326">
        <f t="shared" si="1182"/>
        <v>199</v>
      </c>
      <c r="AD1660" s="88"/>
      <c r="AE1660" s="88">
        <v>87</v>
      </c>
      <c r="AF1660" s="88">
        <v>48</v>
      </c>
      <c r="AG1660" s="88">
        <v>64</v>
      </c>
      <c r="AH1660" s="88"/>
      <c r="AI1660" s="96"/>
      <c r="AJ1660" s="96"/>
      <c r="AK1660" s="168">
        <f t="shared" si="1183"/>
        <v>0</v>
      </c>
      <c r="AL1660" s="96"/>
      <c r="AM1660" s="190"/>
      <c r="AN1660" s="713"/>
      <c r="AO1660" s="643"/>
      <c r="AP1660" s="526"/>
      <c r="AQ1660" s="683"/>
      <c r="AT1660" s="1"/>
    </row>
    <row r="1661" spans="1:46" s="44" customFormat="1">
      <c r="A1661" s="1">
        <v>2</v>
      </c>
      <c r="B1661" s="436" t="str">
        <f t="shared" ref="B1661:B1662" si="1215">B1660</f>
        <v>北多摩南部</v>
      </c>
      <c r="C1661" s="437" t="str">
        <f t="shared" ref="C1661:C1662" si="1216">C1660</f>
        <v>小金井市</v>
      </c>
      <c r="D1661" s="297"/>
      <c r="E1661" s="573"/>
      <c r="F1661" s="361" t="s">
        <v>546</v>
      </c>
      <c r="G1661" s="690"/>
      <c r="H1661" s="225"/>
      <c r="I1661" s="93"/>
      <c r="J1661" s="93"/>
      <c r="K1661" s="93"/>
      <c r="L1661" s="93"/>
      <c r="M1661" s="93"/>
      <c r="N1661" s="93"/>
      <c r="O1661" s="93"/>
      <c r="P1661" s="93"/>
      <c r="Q1661" s="93"/>
      <c r="R1661" s="93"/>
      <c r="S1661" s="93"/>
      <c r="T1661" s="93"/>
      <c r="U1661" s="93" t="s">
        <v>629</v>
      </c>
      <c r="V1661" s="226"/>
      <c r="W1661" s="77">
        <f>SUM(X1661:AB1661)</f>
        <v>199</v>
      </c>
      <c r="X1661" s="78">
        <v>155</v>
      </c>
      <c r="Y1661" s="78">
        <v>44</v>
      </c>
      <c r="Z1661" s="78"/>
      <c r="AA1661" s="78"/>
      <c r="AB1661" s="197"/>
      <c r="AC1661" s="327">
        <f t="shared" si="1182"/>
        <v>199</v>
      </c>
      <c r="AD1661" s="613"/>
      <c r="AE1661" s="613">
        <v>70</v>
      </c>
      <c r="AF1661" s="613">
        <v>65</v>
      </c>
      <c r="AG1661" s="613">
        <v>64</v>
      </c>
      <c r="AH1661" s="613"/>
      <c r="AI1661" s="613"/>
      <c r="AJ1661" s="614"/>
      <c r="AK1661" s="169">
        <f t="shared" si="1183"/>
        <v>0</v>
      </c>
      <c r="AL1661" s="62" t="s">
        <v>3</v>
      </c>
      <c r="AM1661" s="63" t="s">
        <v>3</v>
      </c>
      <c r="AN1661" s="729"/>
      <c r="AO1661" s="15"/>
      <c r="AP1661" s="663"/>
      <c r="AQ1661" s="683"/>
      <c r="AT1661" s="1"/>
    </row>
    <row r="1662" spans="1:46" s="44" customFormat="1" ht="18.600000000000001" thickBot="1">
      <c r="A1662" s="1">
        <v>3</v>
      </c>
      <c r="B1662" s="436" t="str">
        <f t="shared" si="1215"/>
        <v>北多摩南部</v>
      </c>
      <c r="C1662" s="437" t="str">
        <f t="shared" si="1216"/>
        <v>小金井市</v>
      </c>
      <c r="D1662" s="305"/>
      <c r="E1662" s="632"/>
      <c r="F1662" s="337" t="s">
        <v>546</v>
      </c>
      <c r="G1662" s="689"/>
      <c r="H1662" s="121"/>
      <c r="I1662" s="71"/>
      <c r="J1662" s="71"/>
      <c r="K1662" s="71"/>
      <c r="L1662" s="71"/>
      <c r="M1662" s="71"/>
      <c r="N1662" s="71"/>
      <c r="O1662" s="71"/>
      <c r="P1662" s="71"/>
      <c r="Q1662" s="71"/>
      <c r="R1662" s="71"/>
      <c r="S1662" s="71"/>
      <c r="T1662" s="71"/>
      <c r="U1662" s="71" t="s">
        <v>1055</v>
      </c>
      <c r="V1662" s="123"/>
      <c r="W1662" s="208"/>
      <c r="X1662" s="75"/>
      <c r="Y1662" s="75"/>
      <c r="Z1662" s="76"/>
      <c r="AA1662" s="76"/>
      <c r="AB1662" s="209"/>
      <c r="AC1662" s="325">
        <f t="shared" si="1182"/>
        <v>199</v>
      </c>
      <c r="AD1662" s="520"/>
      <c r="AE1662" s="520">
        <v>87</v>
      </c>
      <c r="AF1662" s="520">
        <v>48</v>
      </c>
      <c r="AG1662" s="520">
        <v>64</v>
      </c>
      <c r="AH1662" s="520" t="s">
        <v>3</v>
      </c>
      <c r="AI1662" s="520" t="s">
        <v>3</v>
      </c>
      <c r="AJ1662" s="520" t="s">
        <v>3</v>
      </c>
      <c r="AK1662" s="161">
        <f t="shared" si="1183"/>
        <v>0</v>
      </c>
      <c r="AL1662" s="81"/>
      <c r="AM1662" s="187"/>
      <c r="AN1662" s="719"/>
      <c r="AO1662" s="643"/>
      <c r="AP1662" s="663"/>
      <c r="AQ1662" s="683"/>
      <c r="AT1662" s="1"/>
    </row>
    <row r="1663" spans="1:46" s="44" customFormat="1">
      <c r="A1663" s="1">
        <v>1</v>
      </c>
      <c r="B1663" s="309" t="s">
        <v>512</v>
      </c>
      <c r="C1663" s="310" t="s">
        <v>547</v>
      </c>
      <c r="D1663" s="567"/>
      <c r="E1663" s="567" t="s">
        <v>788</v>
      </c>
      <c r="F1663" s="445" t="s">
        <v>548</v>
      </c>
      <c r="G1663" s="691">
        <v>11301832</v>
      </c>
      <c r="H1663" s="223"/>
      <c r="I1663" s="89"/>
      <c r="J1663" s="89"/>
      <c r="K1663" s="89"/>
      <c r="L1663" s="89"/>
      <c r="M1663" s="89"/>
      <c r="N1663" s="89"/>
      <c r="O1663" s="89"/>
      <c r="P1663" s="89"/>
      <c r="Q1663" s="89"/>
      <c r="R1663" s="89"/>
      <c r="S1663" s="89"/>
      <c r="T1663" s="89"/>
      <c r="U1663" s="89"/>
      <c r="V1663" s="224"/>
      <c r="W1663" s="107"/>
      <c r="X1663" s="86"/>
      <c r="Y1663" s="86"/>
      <c r="Z1663" s="87"/>
      <c r="AA1663" s="87"/>
      <c r="AB1663" s="101"/>
      <c r="AC1663" s="326">
        <f t="shared" si="1182"/>
        <v>98</v>
      </c>
      <c r="AD1663" s="616"/>
      <c r="AE1663" s="616"/>
      <c r="AF1663" s="616"/>
      <c r="AG1663" s="616">
        <v>98</v>
      </c>
      <c r="AH1663" s="616"/>
      <c r="AI1663" s="604"/>
      <c r="AJ1663" s="604"/>
      <c r="AK1663" s="168">
        <f t="shared" si="1183"/>
        <v>0</v>
      </c>
      <c r="AL1663" s="96"/>
      <c r="AM1663" s="190"/>
      <c r="AN1663" s="713"/>
      <c r="AO1663" s="643"/>
      <c r="AP1663" s="526"/>
      <c r="AQ1663" s="683">
        <v>1</v>
      </c>
      <c r="AT1663" s="1"/>
    </row>
    <row r="1664" spans="1:46" s="44" customFormat="1">
      <c r="A1664" s="1">
        <v>2</v>
      </c>
      <c r="B1664" s="436" t="str">
        <f t="shared" ref="B1664:B1665" si="1217">B1663</f>
        <v>北多摩南部</v>
      </c>
      <c r="C1664" s="437" t="str">
        <f t="shared" ref="C1664:C1665" si="1218">C1663</f>
        <v>小金井市</v>
      </c>
      <c r="D1664" s="637"/>
      <c r="E1664" s="400"/>
      <c r="F1664" s="361" t="s">
        <v>548</v>
      </c>
      <c r="G1664" s="690"/>
      <c r="H1664" s="109"/>
      <c r="I1664" s="82"/>
      <c r="J1664" s="82"/>
      <c r="K1664" s="82"/>
      <c r="L1664" s="82"/>
      <c r="M1664" s="82"/>
      <c r="N1664" s="82" t="s">
        <v>1084</v>
      </c>
      <c r="O1664" s="82"/>
      <c r="P1664" s="82"/>
      <c r="Q1664" s="82"/>
      <c r="R1664" s="82"/>
      <c r="S1664" s="82"/>
      <c r="T1664" s="82"/>
      <c r="U1664" s="82"/>
      <c r="V1664" s="102"/>
      <c r="W1664" s="146">
        <f>SUM(X1664:AB1664)</f>
        <v>306</v>
      </c>
      <c r="X1664" s="145">
        <v>38</v>
      </c>
      <c r="Y1664" s="145">
        <v>60</v>
      </c>
      <c r="Z1664" s="69">
        <v>208</v>
      </c>
      <c r="AA1664" s="69"/>
      <c r="AB1664" s="207"/>
      <c r="AC1664" s="324">
        <f t="shared" si="1182"/>
        <v>98</v>
      </c>
      <c r="AD1664" s="519"/>
      <c r="AE1664" s="519"/>
      <c r="AF1664" s="519"/>
      <c r="AG1664" s="519">
        <v>98</v>
      </c>
      <c r="AH1664" s="519"/>
      <c r="AI1664" s="519"/>
      <c r="AJ1664" s="601"/>
      <c r="AK1664" s="160">
        <f t="shared" si="1183"/>
        <v>0</v>
      </c>
      <c r="AL1664" s="79" t="s">
        <v>3</v>
      </c>
      <c r="AM1664" s="158" t="s">
        <v>3</v>
      </c>
      <c r="AN1664" s="718"/>
      <c r="AO1664" s="643"/>
      <c r="AP1664" s="663"/>
      <c r="AQ1664" s="683"/>
      <c r="AT1664" s="1"/>
    </row>
    <row r="1665" spans="1:46" s="44" customFormat="1" ht="18.600000000000001" thickBot="1">
      <c r="A1665" s="1">
        <v>3</v>
      </c>
      <c r="B1665" s="436" t="str">
        <f t="shared" si="1217"/>
        <v>北多摩南部</v>
      </c>
      <c r="C1665" s="437" t="str">
        <f t="shared" si="1218"/>
        <v>小金井市</v>
      </c>
      <c r="D1665" s="305"/>
      <c r="E1665" s="632"/>
      <c r="F1665" s="337" t="s">
        <v>548</v>
      </c>
      <c r="G1665" s="689"/>
      <c r="H1665" s="229"/>
      <c r="I1665" s="27"/>
      <c r="J1665" s="27"/>
      <c r="K1665" s="27"/>
      <c r="L1665" s="27"/>
      <c r="M1665" s="27"/>
      <c r="N1665" s="27" t="s">
        <v>1084</v>
      </c>
      <c r="O1665" s="27"/>
      <c r="P1665" s="27"/>
      <c r="Q1665" s="27"/>
      <c r="R1665" s="27"/>
      <c r="S1665" s="27"/>
      <c r="T1665" s="27"/>
      <c r="U1665" s="27"/>
      <c r="V1665" s="230"/>
      <c r="W1665" s="212"/>
      <c r="X1665" s="94"/>
      <c r="Y1665" s="94"/>
      <c r="Z1665" s="94"/>
      <c r="AA1665" s="94"/>
      <c r="AB1665" s="213"/>
      <c r="AC1665" s="328">
        <f t="shared" si="1182"/>
        <v>98</v>
      </c>
      <c r="AD1665" s="615"/>
      <c r="AE1665" s="615" t="s">
        <v>3</v>
      </c>
      <c r="AF1665" s="615" t="s">
        <v>3</v>
      </c>
      <c r="AG1665" s="615">
        <v>98</v>
      </c>
      <c r="AH1665" s="615" t="s">
        <v>3</v>
      </c>
      <c r="AI1665" s="615" t="s">
        <v>3</v>
      </c>
      <c r="AJ1665" s="615" t="s">
        <v>3</v>
      </c>
      <c r="AK1665" s="170">
        <f t="shared" si="1183"/>
        <v>0</v>
      </c>
      <c r="AL1665" s="175"/>
      <c r="AM1665" s="191"/>
      <c r="AN1665" s="730"/>
      <c r="AO1665" s="15"/>
      <c r="AP1665" s="663"/>
      <c r="AQ1665" s="683"/>
      <c r="AT1665" s="1"/>
    </row>
    <row r="1666" spans="1:46" s="44" customFormat="1">
      <c r="A1666" s="1">
        <v>1</v>
      </c>
      <c r="B1666" s="309" t="s">
        <v>512</v>
      </c>
      <c r="C1666" s="310" t="s">
        <v>547</v>
      </c>
      <c r="D1666" s="567"/>
      <c r="E1666" s="567" t="s">
        <v>788</v>
      </c>
      <c r="F1666" s="445" t="s">
        <v>549</v>
      </c>
      <c r="G1666" s="692" t="s">
        <v>900</v>
      </c>
      <c r="H1666" s="231"/>
      <c r="I1666" s="91"/>
      <c r="J1666" s="91"/>
      <c r="K1666" s="91"/>
      <c r="L1666" s="91"/>
      <c r="M1666" s="91"/>
      <c r="N1666" s="91"/>
      <c r="O1666" s="91"/>
      <c r="P1666" s="91"/>
      <c r="Q1666" s="91"/>
      <c r="R1666" s="91"/>
      <c r="S1666" s="91"/>
      <c r="T1666" s="91"/>
      <c r="U1666" s="91"/>
      <c r="V1666" s="232"/>
      <c r="W1666" s="195"/>
      <c r="X1666" s="92"/>
      <c r="Y1666" s="92"/>
      <c r="Z1666" s="92"/>
      <c r="AA1666" s="92"/>
      <c r="AB1666" s="196"/>
      <c r="AC1666" s="329">
        <f t="shared" si="1182"/>
        <v>220</v>
      </c>
      <c r="AD1666" s="78"/>
      <c r="AE1666" s="78"/>
      <c r="AF1666" s="78">
        <v>220</v>
      </c>
      <c r="AG1666" s="78"/>
      <c r="AH1666" s="78"/>
      <c r="AI1666" s="80"/>
      <c r="AJ1666" s="80"/>
      <c r="AK1666" s="171">
        <f t="shared" si="1183"/>
        <v>0</v>
      </c>
      <c r="AL1666" s="80"/>
      <c r="AM1666" s="186"/>
      <c r="AN1666" s="729"/>
      <c r="AO1666" s="15"/>
      <c r="AP1666" s="25"/>
      <c r="AQ1666" s="683"/>
      <c r="AT1666" s="1"/>
    </row>
    <row r="1667" spans="1:46" s="44" customFormat="1">
      <c r="A1667" s="1">
        <v>2</v>
      </c>
      <c r="B1667" s="436" t="str">
        <f t="shared" ref="B1667:B1668" si="1219">B1666</f>
        <v>北多摩南部</v>
      </c>
      <c r="C1667" s="437" t="str">
        <f t="shared" ref="C1667:C1668" si="1220">C1666</f>
        <v>小金井市</v>
      </c>
      <c r="D1667" s="297"/>
      <c r="E1667" s="573"/>
      <c r="F1667" s="361" t="s">
        <v>549</v>
      </c>
      <c r="G1667" s="690"/>
      <c r="H1667" s="109"/>
      <c r="I1667" s="82"/>
      <c r="J1667" s="82"/>
      <c r="K1667" s="82"/>
      <c r="L1667" s="82"/>
      <c r="M1667" s="82"/>
      <c r="N1667" s="82"/>
      <c r="O1667" s="82"/>
      <c r="P1667" s="82"/>
      <c r="Q1667" s="82"/>
      <c r="R1667" s="82"/>
      <c r="S1667" s="82"/>
      <c r="T1667" s="82"/>
      <c r="U1667" s="82"/>
      <c r="V1667" s="102"/>
      <c r="W1667" s="146">
        <f>SUM(X1667:AB1667)</f>
        <v>220</v>
      </c>
      <c r="X1667" s="145"/>
      <c r="Y1667" s="145">
        <v>220</v>
      </c>
      <c r="Z1667" s="69"/>
      <c r="AA1667" s="69"/>
      <c r="AB1667" s="207"/>
      <c r="AC1667" s="324">
        <f t="shared" si="1182"/>
        <v>220</v>
      </c>
      <c r="AD1667" s="519"/>
      <c r="AE1667" s="519"/>
      <c r="AF1667" s="519">
        <v>220</v>
      </c>
      <c r="AG1667" s="519"/>
      <c r="AH1667" s="519"/>
      <c r="AI1667" s="519"/>
      <c r="AJ1667" s="601"/>
      <c r="AK1667" s="160">
        <f t="shared" si="1183"/>
        <v>0</v>
      </c>
      <c r="AL1667" s="79" t="s">
        <v>3</v>
      </c>
      <c r="AM1667" s="158" t="s">
        <v>3</v>
      </c>
      <c r="AN1667" s="718"/>
      <c r="AO1667" s="643"/>
      <c r="AP1667" s="663"/>
      <c r="AQ1667" s="683"/>
      <c r="AT1667" s="1"/>
    </row>
    <row r="1668" spans="1:46" s="44" customFormat="1" ht="18.600000000000001" thickBot="1">
      <c r="A1668" s="1">
        <v>3</v>
      </c>
      <c r="B1668" s="436" t="str">
        <f t="shared" si="1219"/>
        <v>北多摩南部</v>
      </c>
      <c r="C1668" s="437" t="str">
        <f t="shared" si="1220"/>
        <v>小金井市</v>
      </c>
      <c r="D1668" s="305"/>
      <c r="E1668" s="632"/>
      <c r="F1668" s="337" t="s">
        <v>549</v>
      </c>
      <c r="G1668" s="689"/>
      <c r="H1668" s="121"/>
      <c r="I1668" s="71"/>
      <c r="J1668" s="71"/>
      <c r="K1668" s="71"/>
      <c r="L1668" s="71"/>
      <c r="M1668" s="71"/>
      <c r="N1668" s="71"/>
      <c r="O1668" s="71"/>
      <c r="P1668" s="71"/>
      <c r="Q1668" s="71"/>
      <c r="R1668" s="71"/>
      <c r="S1668" s="71"/>
      <c r="T1668" s="71"/>
      <c r="U1668" s="71"/>
      <c r="V1668" s="123"/>
      <c r="W1668" s="208"/>
      <c r="X1668" s="75"/>
      <c r="Y1668" s="75"/>
      <c r="Z1668" s="76"/>
      <c r="AA1668" s="76"/>
      <c r="AB1668" s="209"/>
      <c r="AC1668" s="325">
        <f t="shared" si="1182"/>
        <v>220</v>
      </c>
      <c r="AD1668" s="520"/>
      <c r="AE1668" s="520" t="s">
        <v>3</v>
      </c>
      <c r="AF1668" s="520">
        <v>220</v>
      </c>
      <c r="AG1668" s="520" t="s">
        <v>3</v>
      </c>
      <c r="AH1668" s="520" t="s">
        <v>3</v>
      </c>
      <c r="AI1668" s="520" t="s">
        <v>3</v>
      </c>
      <c r="AJ1668" s="520" t="s">
        <v>3</v>
      </c>
      <c r="AK1668" s="161">
        <f t="shared" si="1183"/>
        <v>0</v>
      </c>
      <c r="AL1668" s="81"/>
      <c r="AM1668" s="187"/>
      <c r="AN1668" s="719"/>
      <c r="AO1668" s="643"/>
      <c r="AP1668" s="663"/>
      <c r="AQ1668" s="683"/>
      <c r="AT1668" s="1"/>
    </row>
    <row r="1669" spans="1:46" s="44" customFormat="1">
      <c r="A1669" s="1">
        <v>1</v>
      </c>
      <c r="B1669" s="309" t="s">
        <v>512</v>
      </c>
      <c r="C1669" s="310" t="s">
        <v>547</v>
      </c>
      <c r="D1669" s="567"/>
      <c r="E1669" s="567" t="s">
        <v>788</v>
      </c>
      <c r="F1669" s="445" t="s">
        <v>550</v>
      </c>
      <c r="G1669" s="691">
        <v>11301834</v>
      </c>
      <c r="H1669" s="223"/>
      <c r="I1669" s="89"/>
      <c r="J1669" s="89"/>
      <c r="K1669" s="89"/>
      <c r="L1669" s="89"/>
      <c r="M1669" s="89"/>
      <c r="N1669" s="89"/>
      <c r="O1669" s="89"/>
      <c r="P1669" s="89"/>
      <c r="Q1669" s="89"/>
      <c r="R1669" s="89"/>
      <c r="S1669" s="89"/>
      <c r="T1669" s="89"/>
      <c r="U1669" s="89"/>
      <c r="V1669" s="224"/>
      <c r="W1669" s="107"/>
      <c r="X1669" s="86"/>
      <c r="Y1669" s="86"/>
      <c r="Z1669" s="87"/>
      <c r="AA1669" s="87"/>
      <c r="AB1669" s="101"/>
      <c r="AC1669" s="326">
        <v>115</v>
      </c>
      <c r="AD1669" s="88"/>
      <c r="AE1669" s="88">
        <v>26</v>
      </c>
      <c r="AF1669" s="88">
        <v>29</v>
      </c>
      <c r="AG1669" s="88">
        <v>60</v>
      </c>
      <c r="AH1669" s="88"/>
      <c r="AI1669" s="96"/>
      <c r="AJ1669" s="96"/>
      <c r="AK1669" s="168">
        <v>0</v>
      </c>
      <c r="AL1669" s="96"/>
      <c r="AM1669" s="190"/>
      <c r="AN1669" s="713"/>
      <c r="AO1669" s="643"/>
      <c r="AP1669" s="526"/>
      <c r="AQ1669" s="683"/>
      <c r="AT1669" s="1"/>
    </row>
    <row r="1670" spans="1:46" s="44" customFormat="1">
      <c r="A1670" s="1">
        <v>2</v>
      </c>
      <c r="B1670" s="436" t="str">
        <f t="shared" ref="B1670:B1671" si="1221">B1669</f>
        <v>北多摩南部</v>
      </c>
      <c r="C1670" s="437" t="str">
        <f t="shared" ref="C1670:C1671" si="1222">C1669</f>
        <v>小金井市</v>
      </c>
      <c r="D1670" s="297"/>
      <c r="E1670" s="573"/>
      <c r="F1670" s="361" t="s">
        <v>550</v>
      </c>
      <c r="G1670" s="690"/>
      <c r="H1670" s="225"/>
      <c r="I1670" s="93"/>
      <c r="J1670" s="93"/>
      <c r="K1670" s="93"/>
      <c r="L1670" s="93"/>
      <c r="M1670" s="93" t="s">
        <v>629</v>
      </c>
      <c r="N1670" s="93" t="s">
        <v>1047</v>
      </c>
      <c r="O1670" s="93"/>
      <c r="P1670" s="93"/>
      <c r="Q1670" s="93"/>
      <c r="R1670" s="93"/>
      <c r="S1670" s="93"/>
      <c r="T1670" s="93"/>
      <c r="U1670" s="93" t="s">
        <v>629</v>
      </c>
      <c r="V1670" s="226"/>
      <c r="W1670" s="660">
        <f>SUM(X1670:AB1670)</f>
        <v>115</v>
      </c>
      <c r="X1670" s="78">
        <v>55</v>
      </c>
      <c r="Y1670" s="78">
        <v>60</v>
      </c>
      <c r="Z1670" s="78"/>
      <c r="AA1670" s="78"/>
      <c r="AB1670" s="197"/>
      <c r="AC1670" s="327">
        <f>SUM(AD1670:AJ1670)</f>
        <v>115</v>
      </c>
      <c r="AD1670" s="613"/>
      <c r="AE1670" s="613">
        <v>26</v>
      </c>
      <c r="AF1670" s="613">
        <v>29</v>
      </c>
      <c r="AG1670" s="613">
        <v>60</v>
      </c>
      <c r="AH1670" s="613"/>
      <c r="AI1670" s="613"/>
      <c r="AJ1670" s="614"/>
      <c r="AK1670" s="169">
        <v>0</v>
      </c>
      <c r="AL1670" s="62" t="s">
        <v>3</v>
      </c>
      <c r="AM1670" s="63" t="s">
        <v>3</v>
      </c>
      <c r="AN1670" s="729"/>
      <c r="AO1670" s="15"/>
      <c r="AP1670" s="663"/>
      <c r="AQ1670" s="683"/>
      <c r="AT1670" s="1"/>
    </row>
    <row r="1671" spans="1:46" s="44" customFormat="1" ht="18.600000000000001" thickBot="1">
      <c r="A1671" s="1">
        <v>3</v>
      </c>
      <c r="B1671" s="436" t="str">
        <f t="shared" si="1221"/>
        <v>北多摩南部</v>
      </c>
      <c r="C1671" s="437" t="str">
        <f t="shared" si="1222"/>
        <v>小金井市</v>
      </c>
      <c r="D1671" s="305"/>
      <c r="E1671" s="632"/>
      <c r="F1671" s="337" t="s">
        <v>550</v>
      </c>
      <c r="G1671" s="689"/>
      <c r="H1671" s="121"/>
      <c r="I1671" s="71"/>
      <c r="J1671" s="71"/>
      <c r="K1671" s="71"/>
      <c r="L1671" s="71"/>
      <c r="M1671" s="93" t="s">
        <v>629</v>
      </c>
      <c r="N1671" s="93" t="s">
        <v>1047</v>
      </c>
      <c r="O1671" s="93"/>
      <c r="P1671" s="93"/>
      <c r="Q1671" s="93"/>
      <c r="R1671" s="93"/>
      <c r="S1671" s="93"/>
      <c r="T1671" s="93"/>
      <c r="U1671" s="93" t="s">
        <v>629</v>
      </c>
      <c r="V1671" s="123"/>
      <c r="W1671" s="208"/>
      <c r="X1671" s="75"/>
      <c r="Y1671" s="75"/>
      <c r="Z1671" s="76"/>
      <c r="AA1671" s="76"/>
      <c r="AB1671" s="209"/>
      <c r="AC1671" s="325">
        <f>SUM(AD1671:AJ1671)</f>
        <v>115</v>
      </c>
      <c r="AD1671" s="520"/>
      <c r="AE1671" s="520">
        <v>26</v>
      </c>
      <c r="AF1671" s="520">
        <v>29</v>
      </c>
      <c r="AG1671" s="520">
        <v>60</v>
      </c>
      <c r="AH1671" s="520" t="s">
        <v>3</v>
      </c>
      <c r="AI1671" s="520" t="s">
        <v>3</v>
      </c>
      <c r="AJ1671" s="520" t="s">
        <v>3</v>
      </c>
      <c r="AK1671" s="161">
        <v>0</v>
      </c>
      <c r="AL1671" s="81"/>
      <c r="AM1671" s="187"/>
      <c r="AN1671" s="719"/>
      <c r="AO1671" s="643"/>
      <c r="AP1671" s="663"/>
      <c r="AQ1671" s="683"/>
      <c r="AT1671" s="1"/>
    </row>
    <row r="1672" spans="1:46" s="44" customFormat="1">
      <c r="A1672" s="1">
        <v>1</v>
      </c>
      <c r="B1672" s="309" t="s">
        <v>512</v>
      </c>
      <c r="C1672" s="310" t="s">
        <v>552</v>
      </c>
      <c r="D1672" s="567" t="s">
        <v>687</v>
      </c>
      <c r="E1672" s="567" t="s">
        <v>789</v>
      </c>
      <c r="F1672" s="445" t="s">
        <v>551</v>
      </c>
      <c r="G1672" s="691">
        <v>11301826</v>
      </c>
      <c r="H1672" s="223"/>
      <c r="I1672" s="89"/>
      <c r="J1672" s="89"/>
      <c r="K1672" s="89"/>
      <c r="L1672" s="89"/>
      <c r="M1672" s="89"/>
      <c r="N1672" s="89"/>
      <c r="O1672" s="89"/>
      <c r="P1672" s="89"/>
      <c r="Q1672" s="89"/>
      <c r="R1672" s="89"/>
      <c r="S1672" s="89"/>
      <c r="T1672" s="89"/>
      <c r="U1672" s="89"/>
      <c r="V1672" s="224"/>
      <c r="W1672" s="107"/>
      <c r="X1672" s="86"/>
      <c r="Y1672" s="86"/>
      <c r="Z1672" s="87"/>
      <c r="AA1672" s="87"/>
      <c r="AB1672" s="101"/>
      <c r="AC1672" s="326">
        <f t="shared" si="1182"/>
        <v>533</v>
      </c>
      <c r="AD1672" s="88">
        <v>183</v>
      </c>
      <c r="AE1672" s="88">
        <v>350</v>
      </c>
      <c r="AF1672" s="88"/>
      <c r="AG1672" s="88"/>
      <c r="AH1672" s="88"/>
      <c r="AI1672" s="96"/>
      <c r="AJ1672" s="96"/>
      <c r="AK1672" s="168">
        <f t="shared" si="1183"/>
        <v>0</v>
      </c>
      <c r="AL1672" s="96"/>
      <c r="AM1672" s="190"/>
      <c r="AN1672" s="713" t="s">
        <v>1174</v>
      </c>
      <c r="AO1672" s="643"/>
      <c r="AP1672" s="526"/>
      <c r="AQ1672" s="683"/>
      <c r="AT1672" s="1"/>
    </row>
    <row r="1673" spans="1:46" s="44" customFormat="1">
      <c r="A1673" s="1">
        <v>2</v>
      </c>
      <c r="B1673" s="436" t="str">
        <f t="shared" ref="B1673:B1674" si="1223">B1672</f>
        <v>北多摩南部</v>
      </c>
      <c r="C1673" s="437" t="str">
        <f t="shared" ref="C1673:C1674" si="1224">C1672</f>
        <v>狛江市</v>
      </c>
      <c r="D1673" s="637"/>
      <c r="E1673" s="400"/>
      <c r="F1673" s="361" t="s">
        <v>551</v>
      </c>
      <c r="G1673" s="690"/>
      <c r="H1673" s="109" t="s">
        <v>628</v>
      </c>
      <c r="I1673" s="82"/>
      <c r="J1673" s="82" t="s">
        <v>629</v>
      </c>
      <c r="K1673" s="82"/>
      <c r="L1673" s="82" t="s">
        <v>629</v>
      </c>
      <c r="M1673" s="82" t="s">
        <v>629</v>
      </c>
      <c r="N1673" s="82" t="s">
        <v>634</v>
      </c>
      <c r="O1673" s="82"/>
      <c r="P1673" s="82" t="s">
        <v>636</v>
      </c>
      <c r="Q1673" s="82" t="s">
        <v>630</v>
      </c>
      <c r="R1673" s="82" t="s">
        <v>635</v>
      </c>
      <c r="S1673" s="82" t="s">
        <v>652</v>
      </c>
      <c r="T1673" s="82" t="s">
        <v>629</v>
      </c>
      <c r="U1673" s="82"/>
      <c r="V1673" s="102"/>
      <c r="W1673" s="146">
        <f>SUM(X1673:AB1673)</f>
        <v>581</v>
      </c>
      <c r="X1673" s="145">
        <v>534</v>
      </c>
      <c r="Y1673" s="145"/>
      <c r="Z1673" s="69">
        <v>20</v>
      </c>
      <c r="AA1673" s="69">
        <v>27</v>
      </c>
      <c r="AB1673" s="207"/>
      <c r="AC1673" s="324">
        <f t="shared" si="1182"/>
        <v>534</v>
      </c>
      <c r="AD1673" s="519">
        <v>101</v>
      </c>
      <c r="AE1673" s="519">
        <v>433</v>
      </c>
      <c r="AF1673" s="519"/>
      <c r="AG1673" s="519"/>
      <c r="AH1673" s="519"/>
      <c r="AI1673" s="519"/>
      <c r="AJ1673" s="601"/>
      <c r="AK1673" s="160">
        <f t="shared" si="1183"/>
        <v>76</v>
      </c>
      <c r="AL1673" s="79">
        <v>41</v>
      </c>
      <c r="AM1673" s="158">
        <v>35</v>
      </c>
      <c r="AN1673" s="718" t="s">
        <v>1175</v>
      </c>
      <c r="AO1673" s="643"/>
      <c r="AP1673" s="663"/>
      <c r="AQ1673" s="683"/>
      <c r="AT1673" s="1"/>
    </row>
    <row r="1674" spans="1:46" s="44" customFormat="1" ht="18.600000000000001" thickBot="1">
      <c r="A1674" s="1">
        <v>3</v>
      </c>
      <c r="B1674" s="436" t="str">
        <f t="shared" si="1223"/>
        <v>北多摩南部</v>
      </c>
      <c r="C1674" s="437" t="str">
        <f t="shared" si="1224"/>
        <v>狛江市</v>
      </c>
      <c r="D1674" s="305"/>
      <c r="E1674" s="632"/>
      <c r="F1674" s="337" t="s">
        <v>551</v>
      </c>
      <c r="G1674" s="689"/>
      <c r="H1674" s="31" t="s">
        <v>628</v>
      </c>
      <c r="I1674" s="32"/>
      <c r="J1674" s="32" t="s">
        <v>629</v>
      </c>
      <c r="K1674" s="32"/>
      <c r="L1674" s="32" t="s">
        <v>629</v>
      </c>
      <c r="M1674" s="32" t="s">
        <v>629</v>
      </c>
      <c r="N1674" s="32" t="s">
        <v>634</v>
      </c>
      <c r="O1674" s="32"/>
      <c r="P1674" s="32" t="s">
        <v>636</v>
      </c>
      <c r="Q1674" s="32" t="s">
        <v>630</v>
      </c>
      <c r="R1674" s="32" t="s">
        <v>635</v>
      </c>
      <c r="S1674" s="32" t="s">
        <v>652</v>
      </c>
      <c r="T1674" s="32" t="s">
        <v>629</v>
      </c>
      <c r="U1674" s="27"/>
      <c r="V1674" s="230"/>
      <c r="W1674" s="212"/>
      <c r="X1674" s="94"/>
      <c r="Y1674" s="94"/>
      <c r="Z1674" s="94"/>
      <c r="AA1674" s="94"/>
      <c r="AB1674" s="213"/>
      <c r="AC1674" s="328">
        <f t="shared" si="1182"/>
        <v>534</v>
      </c>
      <c r="AD1674" s="615">
        <v>101</v>
      </c>
      <c r="AE1674" s="615">
        <v>433</v>
      </c>
      <c r="AF1674" s="615" t="s">
        <v>3</v>
      </c>
      <c r="AG1674" s="615" t="s">
        <v>3</v>
      </c>
      <c r="AH1674" s="615" t="s">
        <v>3</v>
      </c>
      <c r="AI1674" s="615" t="s">
        <v>3</v>
      </c>
      <c r="AJ1674" s="615" t="s">
        <v>3</v>
      </c>
      <c r="AK1674" s="170">
        <f t="shared" si="1183"/>
        <v>0</v>
      </c>
      <c r="AL1674" s="175"/>
      <c r="AM1674" s="191"/>
      <c r="AN1674" s="730" t="s">
        <v>1176</v>
      </c>
      <c r="AO1674" s="15"/>
      <c r="AP1674" s="663"/>
      <c r="AQ1674" s="683"/>
      <c r="AT1674" s="1"/>
    </row>
    <row r="1675" spans="1:46" s="44" customFormat="1">
      <c r="A1675" s="1">
        <v>1</v>
      </c>
      <c r="B1675" s="331" t="s">
        <v>512</v>
      </c>
      <c r="C1675" s="333"/>
      <c r="D1675" s="333"/>
      <c r="E1675" s="333"/>
      <c r="F1675" s="371"/>
      <c r="G1675" s="700"/>
      <c r="H1675" s="266"/>
      <c r="I1675" s="268"/>
      <c r="J1675" s="235"/>
      <c r="K1675" s="235"/>
      <c r="L1675" s="235"/>
      <c r="M1675" s="271"/>
      <c r="N1675" s="235"/>
      <c r="O1675" s="235"/>
      <c r="P1675" s="235"/>
      <c r="Q1675" s="235"/>
      <c r="R1675" s="268"/>
      <c r="S1675" s="268"/>
      <c r="T1675" s="235"/>
      <c r="U1675" s="270"/>
      <c r="V1675" s="285"/>
      <c r="W1675" s="354"/>
      <c r="X1675" s="355"/>
      <c r="Y1675" s="355"/>
      <c r="Z1675" s="360"/>
      <c r="AA1675" s="358"/>
      <c r="AB1675" s="359"/>
      <c r="AC1675" s="312">
        <f t="shared" si="1182"/>
        <v>6898</v>
      </c>
      <c r="AD1675" s="277">
        <f t="shared" ref="AD1675:AI1675" si="1225">SUMIF($A$1561:$A$1674,1,AD$1561:AD$1674)</f>
        <v>2651</v>
      </c>
      <c r="AE1675" s="277">
        <f t="shared" si="1225"/>
        <v>2204</v>
      </c>
      <c r="AF1675" s="277">
        <f t="shared" si="1225"/>
        <v>880</v>
      </c>
      <c r="AG1675" s="277">
        <f t="shared" si="1225"/>
        <v>1087</v>
      </c>
      <c r="AH1675" s="277">
        <f t="shared" si="1225"/>
        <v>76</v>
      </c>
      <c r="AI1675" s="277">
        <f t="shared" si="1225"/>
        <v>0</v>
      </c>
      <c r="AJ1675" s="278"/>
      <c r="AK1675" s="281">
        <f t="shared" si="1183"/>
        <v>0</v>
      </c>
      <c r="AL1675" s="277"/>
      <c r="AM1675" s="405"/>
      <c r="AN1675" s="714"/>
      <c r="AO1675" s="643"/>
      <c r="AP1675" s="527"/>
      <c r="AQ1675" s="683"/>
      <c r="AT1675" s="1"/>
    </row>
    <row r="1676" spans="1:46" s="44" customFormat="1">
      <c r="A1676" s="1">
        <v>2</v>
      </c>
      <c r="B1676" s="346"/>
      <c r="C1676" s="439"/>
      <c r="D1676" s="300"/>
      <c r="E1676" s="300"/>
      <c r="F1676" s="365"/>
      <c r="G1676" s="701"/>
      <c r="H1676" s="267">
        <f t="shared" ref="H1676:V1676" si="1226">COUNTA(H1561:H1674)/2</f>
        <v>10</v>
      </c>
      <c r="I1676" s="269">
        <f t="shared" si="1226"/>
        <v>1</v>
      </c>
      <c r="J1676" s="270">
        <f t="shared" si="1226"/>
        <v>5.5</v>
      </c>
      <c r="K1676" s="270">
        <f t="shared" si="1226"/>
        <v>3</v>
      </c>
      <c r="L1676" s="270">
        <f t="shared" si="1226"/>
        <v>16</v>
      </c>
      <c r="M1676" s="269">
        <f t="shared" si="1226"/>
        <v>18</v>
      </c>
      <c r="N1676" s="270">
        <f t="shared" si="1226"/>
        <v>16</v>
      </c>
      <c r="O1676" s="270">
        <f t="shared" si="1226"/>
        <v>2</v>
      </c>
      <c r="P1676" s="270">
        <f t="shared" si="1226"/>
        <v>4</v>
      </c>
      <c r="Q1676" s="270">
        <f t="shared" si="1226"/>
        <v>5</v>
      </c>
      <c r="R1676" s="269">
        <f t="shared" si="1226"/>
        <v>5</v>
      </c>
      <c r="S1676" s="269">
        <f t="shared" si="1226"/>
        <v>9</v>
      </c>
      <c r="T1676" s="270">
        <f t="shared" si="1226"/>
        <v>6</v>
      </c>
      <c r="U1676" s="270">
        <f t="shared" si="1226"/>
        <v>9</v>
      </c>
      <c r="V1676" s="272">
        <f t="shared" si="1226"/>
        <v>1</v>
      </c>
      <c r="W1676" s="353">
        <f>SUM(X1676:AB1676)</f>
        <v>8713</v>
      </c>
      <c r="X1676" s="343">
        <f>SUM(X1561:X1674)</f>
        <v>6150</v>
      </c>
      <c r="Y1676" s="343">
        <f>SUM(Y1561:Y1674)</f>
        <v>1137</v>
      </c>
      <c r="Z1676" s="344">
        <f>SUM(Z1561:Z1674)</f>
        <v>1319</v>
      </c>
      <c r="AA1676" s="344">
        <f>SUM(AA1561:AA1674)</f>
        <v>87</v>
      </c>
      <c r="AB1676" s="345">
        <f>SUM(AB1561:AB1674)</f>
        <v>20</v>
      </c>
      <c r="AC1676" s="312">
        <f t="shared" si="1182"/>
        <v>7170</v>
      </c>
      <c r="AD1676" s="279">
        <f t="shared" ref="AD1676:AI1676" si="1227">SUMIF($A$1561:$A$1674,2,AD$1561:AD$1674)</f>
        <v>2591</v>
      </c>
      <c r="AE1676" s="279">
        <f t="shared" si="1227"/>
        <v>2405</v>
      </c>
      <c r="AF1676" s="279">
        <f t="shared" si="1227"/>
        <v>905</v>
      </c>
      <c r="AG1676" s="279">
        <f t="shared" si="1227"/>
        <v>1187</v>
      </c>
      <c r="AH1676" s="279">
        <f t="shared" si="1227"/>
        <v>82</v>
      </c>
      <c r="AI1676" s="279">
        <f t="shared" si="1227"/>
        <v>0</v>
      </c>
      <c r="AJ1676" s="280"/>
      <c r="AK1676" s="281">
        <f t="shared" si="1183"/>
        <v>588</v>
      </c>
      <c r="AL1676" s="279">
        <f>SUMIF($A$1561:$A$1674,2,AL$1561:AL$1674)</f>
        <v>441</v>
      </c>
      <c r="AM1676" s="403">
        <f>SUMIF($A$1561:$A$1674,2,AM$1561:AM$1674)</f>
        <v>147</v>
      </c>
      <c r="AN1676" s="715"/>
      <c r="AO1676" s="650"/>
      <c r="AP1676" s="663"/>
      <c r="AQ1676" s="683"/>
      <c r="AT1676" s="1"/>
    </row>
    <row r="1677" spans="1:46" s="44" customFormat="1" ht="18.600000000000001" thickBot="1">
      <c r="A1677" s="1">
        <v>3</v>
      </c>
      <c r="B1677" s="347" t="s">
        <v>851</v>
      </c>
      <c r="C1677" s="439"/>
      <c r="D1677" s="633"/>
      <c r="E1677" s="633"/>
      <c r="F1677" s="336"/>
      <c r="G1677" s="702"/>
      <c r="H1677" s="236"/>
      <c r="I1677" s="237"/>
      <c r="J1677" s="237"/>
      <c r="K1677" s="237"/>
      <c r="L1677" s="237"/>
      <c r="M1677" s="238"/>
      <c r="N1677" s="237"/>
      <c r="O1677" s="237"/>
      <c r="P1677" s="237"/>
      <c r="Q1677" s="237"/>
      <c r="R1677" s="237"/>
      <c r="S1677" s="237"/>
      <c r="T1677" s="237"/>
      <c r="U1677" s="237"/>
      <c r="V1677" s="239"/>
      <c r="W1677" s="349"/>
      <c r="X1677" s="350"/>
      <c r="Y1677" s="350"/>
      <c r="Z1677" s="356"/>
      <c r="AA1677" s="356"/>
      <c r="AB1677" s="357"/>
      <c r="AC1677" s="313">
        <f t="shared" ref="AC1677:AC1740" si="1228">SUM(AD1677:AJ1677)</f>
        <v>7039</v>
      </c>
      <c r="AD1677" s="282">
        <f t="shared" ref="AD1677:AJ1677" si="1229">SUMIF($A$1561:$A$1674,3,AD$1561:AD$1674)</f>
        <v>2597</v>
      </c>
      <c r="AE1677" s="282">
        <f t="shared" si="1229"/>
        <v>2174</v>
      </c>
      <c r="AF1677" s="282">
        <f t="shared" si="1229"/>
        <v>1005</v>
      </c>
      <c r="AG1677" s="282">
        <f t="shared" si="1229"/>
        <v>1189</v>
      </c>
      <c r="AH1677" s="282">
        <f t="shared" si="1229"/>
        <v>74</v>
      </c>
      <c r="AI1677" s="282">
        <f t="shared" si="1229"/>
        <v>0</v>
      </c>
      <c r="AJ1677" s="282">
        <f t="shared" si="1229"/>
        <v>0</v>
      </c>
      <c r="AK1677" s="283">
        <f t="shared" si="1183"/>
        <v>0</v>
      </c>
      <c r="AL1677" s="284"/>
      <c r="AM1677" s="404"/>
      <c r="AN1677" s="716"/>
      <c r="AO1677" s="644"/>
      <c r="AP1677" s="663"/>
      <c r="AQ1677" s="683"/>
      <c r="AT1677" s="1"/>
    </row>
    <row r="1678" spans="1:46" s="44" customFormat="1">
      <c r="A1678" s="1">
        <v>1</v>
      </c>
      <c r="B1678" s="309" t="s">
        <v>554</v>
      </c>
      <c r="C1678" s="310" t="s">
        <v>555</v>
      </c>
      <c r="D1678" s="567"/>
      <c r="E1678" s="567"/>
      <c r="F1678" s="368" t="s">
        <v>553</v>
      </c>
      <c r="G1678" s="691"/>
      <c r="H1678" s="223"/>
      <c r="I1678" s="89"/>
      <c r="J1678" s="89"/>
      <c r="K1678" s="89"/>
      <c r="L1678" s="89"/>
      <c r="M1678" s="89"/>
      <c r="N1678" s="89"/>
      <c r="O1678" s="89"/>
      <c r="P1678" s="89"/>
      <c r="Q1678" s="89"/>
      <c r="R1678" s="89"/>
      <c r="S1678" s="89"/>
      <c r="T1678" s="89"/>
      <c r="U1678" s="89"/>
      <c r="V1678" s="224"/>
      <c r="W1678" s="107"/>
      <c r="X1678" s="86"/>
      <c r="Y1678" s="86"/>
      <c r="Z1678" s="87"/>
      <c r="AA1678" s="87"/>
      <c r="AB1678" s="101"/>
      <c r="AC1678" s="326">
        <f t="shared" si="1228"/>
        <v>0</v>
      </c>
      <c r="AD1678" s="616"/>
      <c r="AE1678" s="616"/>
      <c r="AF1678" s="616"/>
      <c r="AG1678" s="616"/>
      <c r="AH1678" s="616"/>
      <c r="AI1678" s="604"/>
      <c r="AJ1678" s="604"/>
      <c r="AK1678" s="168">
        <f t="shared" ref="AK1678:AK1741" si="1230">SUM(AL1678:AM1678)</f>
        <v>0</v>
      </c>
      <c r="AL1678" s="96"/>
      <c r="AM1678" s="190"/>
      <c r="AN1678" s="713"/>
      <c r="AO1678" s="643"/>
      <c r="AP1678" s="526"/>
      <c r="AQ1678" s="683"/>
      <c r="AT1678" s="1"/>
    </row>
    <row r="1679" spans="1:46" s="44" customFormat="1">
      <c r="A1679" s="1">
        <v>2</v>
      </c>
      <c r="B1679" s="436" t="str">
        <f>B1678</f>
        <v>北多摩北部</v>
      </c>
      <c r="C1679" s="437" t="str">
        <f t="shared" ref="C1679:C1680" si="1231">C1678</f>
        <v>小平市</v>
      </c>
      <c r="D1679" s="297"/>
      <c r="E1679" s="573"/>
      <c r="F1679" s="361" t="s">
        <v>553</v>
      </c>
      <c r="G1679" s="690"/>
      <c r="H1679" s="225"/>
      <c r="I1679" s="93"/>
      <c r="J1679" s="93"/>
      <c r="K1679" s="93"/>
      <c r="L1679" s="93"/>
      <c r="M1679" s="93"/>
      <c r="N1679" s="93"/>
      <c r="O1679" s="93"/>
      <c r="P1679" s="93"/>
      <c r="Q1679" s="93"/>
      <c r="R1679" s="93"/>
      <c r="S1679" s="93"/>
      <c r="T1679" s="93"/>
      <c r="U1679" s="93"/>
      <c r="V1679" s="226"/>
      <c r="W1679" s="660">
        <f>SUM(X1679:AB1679)</f>
        <v>100</v>
      </c>
      <c r="X1679" s="78">
        <v>100</v>
      </c>
      <c r="Y1679" s="78"/>
      <c r="Z1679" s="78"/>
      <c r="AA1679" s="78"/>
      <c r="AB1679" s="197"/>
      <c r="AC1679" s="327">
        <f t="shared" si="1228"/>
        <v>0</v>
      </c>
      <c r="AD1679" s="613"/>
      <c r="AE1679" s="613"/>
      <c r="AF1679" s="613"/>
      <c r="AG1679" s="613"/>
      <c r="AH1679" s="613"/>
      <c r="AI1679" s="613"/>
      <c r="AJ1679" s="614"/>
      <c r="AK1679" s="169">
        <f t="shared" si="1230"/>
        <v>0</v>
      </c>
      <c r="AL1679" s="62" t="s">
        <v>3</v>
      </c>
      <c r="AM1679" s="63" t="s">
        <v>3</v>
      </c>
      <c r="AN1679" s="729" t="s">
        <v>675</v>
      </c>
      <c r="AO1679" s="15"/>
      <c r="AP1679" s="663"/>
      <c r="AQ1679" s="683"/>
      <c r="AT1679" s="1"/>
    </row>
    <row r="1680" spans="1:46" s="44" customFormat="1" ht="18.600000000000001" thickBot="1">
      <c r="A1680" s="1">
        <v>3</v>
      </c>
      <c r="B1680" s="436" t="str">
        <f>B1679</f>
        <v>北多摩北部</v>
      </c>
      <c r="C1680" s="437" t="str">
        <f t="shared" si="1231"/>
        <v>小平市</v>
      </c>
      <c r="D1680" s="305"/>
      <c r="E1680" s="632"/>
      <c r="F1680" s="337" t="s">
        <v>553</v>
      </c>
      <c r="G1680" s="689"/>
      <c r="H1680" s="121"/>
      <c r="I1680" s="71"/>
      <c r="J1680" s="71"/>
      <c r="K1680" s="71"/>
      <c r="L1680" s="71"/>
      <c r="M1680" s="71"/>
      <c r="N1680" s="71"/>
      <c r="O1680" s="71"/>
      <c r="P1680" s="71"/>
      <c r="Q1680" s="71"/>
      <c r="R1680" s="71"/>
      <c r="S1680" s="71"/>
      <c r="T1680" s="71"/>
      <c r="U1680" s="71"/>
      <c r="V1680" s="123"/>
      <c r="W1680" s="208"/>
      <c r="X1680" s="75"/>
      <c r="Y1680" s="75"/>
      <c r="Z1680" s="76"/>
      <c r="AA1680" s="76"/>
      <c r="AB1680" s="209"/>
      <c r="AC1680" s="325">
        <f t="shared" si="1228"/>
        <v>0</v>
      </c>
      <c r="AD1680" s="520"/>
      <c r="AE1680" s="520" t="s">
        <v>3</v>
      </c>
      <c r="AF1680" s="520" t="s">
        <v>3</v>
      </c>
      <c r="AG1680" s="520"/>
      <c r="AH1680" s="520" t="s">
        <v>3</v>
      </c>
      <c r="AI1680" s="520" t="s">
        <v>3</v>
      </c>
      <c r="AJ1680" s="520" t="s">
        <v>3</v>
      </c>
      <c r="AK1680" s="161">
        <f t="shared" si="1230"/>
        <v>0</v>
      </c>
      <c r="AL1680" s="81"/>
      <c r="AM1680" s="187"/>
      <c r="AN1680" s="719"/>
      <c r="AO1680" s="643"/>
      <c r="AP1680" s="663"/>
      <c r="AQ1680" s="683"/>
      <c r="AT1680" s="1"/>
    </row>
    <row r="1681" spans="1:46" s="44" customFormat="1">
      <c r="A1681" s="1">
        <v>1</v>
      </c>
      <c r="B1681" s="309" t="s">
        <v>554</v>
      </c>
      <c r="C1681" s="310" t="s">
        <v>555</v>
      </c>
      <c r="D1681" s="567"/>
      <c r="E1681" s="567" t="s">
        <v>790</v>
      </c>
      <c r="F1681" s="445" t="s">
        <v>556</v>
      </c>
      <c r="G1681" s="691">
        <v>11301841</v>
      </c>
      <c r="H1681" s="223"/>
      <c r="I1681" s="89"/>
      <c r="J1681" s="89"/>
      <c r="K1681" s="89"/>
      <c r="L1681" s="89"/>
      <c r="M1681" s="89"/>
      <c r="N1681" s="89"/>
      <c r="O1681" s="89"/>
      <c r="P1681" s="89"/>
      <c r="Q1681" s="89"/>
      <c r="R1681" s="89"/>
      <c r="S1681" s="89"/>
      <c r="T1681" s="89"/>
      <c r="U1681" s="89"/>
      <c r="V1681" s="224"/>
      <c r="W1681" s="107"/>
      <c r="X1681" s="86"/>
      <c r="Y1681" s="86"/>
      <c r="Z1681" s="87"/>
      <c r="AA1681" s="87"/>
      <c r="AB1681" s="101"/>
      <c r="AC1681" s="326">
        <f t="shared" si="1228"/>
        <v>317</v>
      </c>
      <c r="AD1681" s="616"/>
      <c r="AE1681" s="616"/>
      <c r="AF1681" s="616"/>
      <c r="AG1681" s="616">
        <v>317</v>
      </c>
      <c r="AH1681" s="616"/>
      <c r="AI1681" s="604"/>
      <c r="AJ1681" s="604"/>
      <c r="AK1681" s="168">
        <f t="shared" si="1230"/>
        <v>0</v>
      </c>
      <c r="AL1681" s="96"/>
      <c r="AM1681" s="190"/>
      <c r="AN1681" s="713"/>
      <c r="AO1681" s="643"/>
      <c r="AP1681" s="526"/>
      <c r="AQ1681" s="683">
        <v>1</v>
      </c>
      <c r="AT1681" s="1"/>
    </row>
    <row r="1682" spans="1:46" s="44" customFormat="1">
      <c r="A1682" s="1">
        <v>2</v>
      </c>
      <c r="B1682" s="436" t="str">
        <f t="shared" ref="B1682:B1683" si="1232">B1681</f>
        <v>北多摩北部</v>
      </c>
      <c r="C1682" s="437" t="str">
        <f t="shared" ref="C1682:C1683" si="1233">C1681</f>
        <v>小平市</v>
      </c>
      <c r="D1682" s="637"/>
      <c r="E1682" s="400"/>
      <c r="F1682" s="361" t="s">
        <v>556</v>
      </c>
      <c r="G1682" s="690"/>
      <c r="H1682" s="109"/>
      <c r="I1682" s="82"/>
      <c r="J1682" s="82"/>
      <c r="K1682" s="82"/>
      <c r="L1682" s="82"/>
      <c r="M1682" s="82" t="s">
        <v>629</v>
      </c>
      <c r="N1682" s="82"/>
      <c r="O1682" s="82"/>
      <c r="P1682" s="82"/>
      <c r="Q1682" s="82"/>
      <c r="R1682" s="82"/>
      <c r="S1682" s="82"/>
      <c r="T1682" s="82"/>
      <c r="U1682" s="82"/>
      <c r="V1682" s="102"/>
      <c r="W1682" s="146">
        <f>SUM(X1682:AB1682)</f>
        <v>317</v>
      </c>
      <c r="X1682" s="145"/>
      <c r="Y1682" s="145">
        <v>149</v>
      </c>
      <c r="Z1682" s="69">
        <v>168</v>
      </c>
      <c r="AA1682" s="69"/>
      <c r="AB1682" s="207"/>
      <c r="AC1682" s="324">
        <f t="shared" si="1228"/>
        <v>317</v>
      </c>
      <c r="AD1682" s="519"/>
      <c r="AE1682" s="519"/>
      <c r="AF1682" s="519"/>
      <c r="AG1682" s="519">
        <v>317</v>
      </c>
      <c r="AH1682" s="519"/>
      <c r="AI1682" s="519"/>
      <c r="AJ1682" s="601"/>
      <c r="AK1682" s="160">
        <f t="shared" si="1230"/>
        <v>0</v>
      </c>
      <c r="AL1682" s="79" t="s">
        <v>3</v>
      </c>
      <c r="AM1682" s="158" t="s">
        <v>3</v>
      </c>
      <c r="AN1682" s="718"/>
      <c r="AO1682" s="643"/>
      <c r="AP1682" s="663"/>
      <c r="AQ1682" s="683"/>
      <c r="AT1682" s="1"/>
    </row>
    <row r="1683" spans="1:46" s="44" customFormat="1" ht="18.600000000000001" thickBot="1">
      <c r="A1683" s="1">
        <v>3</v>
      </c>
      <c r="B1683" s="436" t="str">
        <f t="shared" si="1232"/>
        <v>北多摩北部</v>
      </c>
      <c r="C1683" s="437" t="str">
        <f t="shared" si="1233"/>
        <v>小平市</v>
      </c>
      <c r="D1683" s="305"/>
      <c r="E1683" s="632"/>
      <c r="F1683" s="337" t="s">
        <v>556</v>
      </c>
      <c r="G1683" s="689"/>
      <c r="H1683" s="245"/>
      <c r="I1683" s="24"/>
      <c r="J1683" s="24"/>
      <c r="K1683" s="24"/>
      <c r="L1683" s="24"/>
      <c r="M1683" s="29" t="s">
        <v>629</v>
      </c>
      <c r="N1683" s="24"/>
      <c r="O1683" s="24"/>
      <c r="P1683" s="24"/>
      <c r="Q1683" s="24"/>
      <c r="R1683" s="24"/>
      <c r="S1683" s="24"/>
      <c r="T1683" s="24"/>
      <c r="U1683" s="24"/>
      <c r="V1683" s="246"/>
      <c r="W1683" s="212"/>
      <c r="X1683" s="94"/>
      <c r="Y1683" s="94"/>
      <c r="Z1683" s="94"/>
      <c r="AA1683" s="94"/>
      <c r="AB1683" s="213"/>
      <c r="AC1683" s="328">
        <f t="shared" si="1228"/>
        <v>317</v>
      </c>
      <c r="AD1683" s="615"/>
      <c r="AE1683" s="615"/>
      <c r="AF1683" s="615" t="s">
        <v>3</v>
      </c>
      <c r="AG1683" s="615">
        <v>228</v>
      </c>
      <c r="AH1683" s="615" t="s">
        <v>3</v>
      </c>
      <c r="AI1683" s="615">
        <v>44</v>
      </c>
      <c r="AJ1683" s="615">
        <v>45</v>
      </c>
      <c r="AK1683" s="170">
        <f t="shared" si="1230"/>
        <v>0</v>
      </c>
      <c r="AL1683" s="175"/>
      <c r="AM1683" s="191"/>
      <c r="AN1683" s="730"/>
      <c r="AO1683" s="15"/>
      <c r="AP1683" s="663"/>
      <c r="AQ1683" s="683"/>
      <c r="AT1683" s="1"/>
    </row>
    <row r="1684" spans="1:46" s="44" customFormat="1">
      <c r="A1684" s="1">
        <v>1</v>
      </c>
      <c r="B1684" s="309" t="s">
        <v>554</v>
      </c>
      <c r="C1684" s="310" t="s">
        <v>555</v>
      </c>
      <c r="D1684" s="567"/>
      <c r="E1684" s="567" t="s">
        <v>951</v>
      </c>
      <c r="F1684" s="733" t="s">
        <v>1062</v>
      </c>
      <c r="G1684" s="692">
        <v>11301842</v>
      </c>
      <c r="H1684" s="221"/>
      <c r="I1684" s="73"/>
      <c r="J1684" s="73"/>
      <c r="K1684" s="73"/>
      <c r="L1684" s="73"/>
      <c r="M1684" s="73"/>
      <c r="N1684" s="73"/>
      <c r="O1684" s="73"/>
      <c r="P1684" s="73"/>
      <c r="Q1684" s="73"/>
      <c r="R1684" s="73"/>
      <c r="S1684" s="73"/>
      <c r="T1684" s="73"/>
      <c r="U1684" s="73"/>
      <c r="V1684" s="222"/>
      <c r="W1684" s="195"/>
      <c r="X1684" s="92"/>
      <c r="Y1684" s="92"/>
      <c r="Z1684" s="92"/>
      <c r="AA1684" s="92"/>
      <c r="AB1684" s="196"/>
      <c r="AC1684" s="329">
        <f t="shared" si="1228"/>
        <v>99</v>
      </c>
      <c r="AD1684" s="78"/>
      <c r="AE1684" s="78">
        <v>99</v>
      </c>
      <c r="AF1684" s="78"/>
      <c r="AG1684" s="78"/>
      <c r="AH1684" s="78"/>
      <c r="AI1684" s="80"/>
      <c r="AJ1684" s="80"/>
      <c r="AK1684" s="171">
        <f t="shared" si="1230"/>
        <v>0</v>
      </c>
      <c r="AL1684" s="80"/>
      <c r="AM1684" s="186"/>
      <c r="AN1684" s="753" t="s">
        <v>1223</v>
      </c>
      <c r="AO1684" s="15"/>
      <c r="AP1684" s="25"/>
      <c r="AQ1684" s="683"/>
      <c r="AR1684" s="44">
        <v>2</v>
      </c>
      <c r="AT1684" s="1"/>
    </row>
    <row r="1685" spans="1:46" s="44" customFormat="1">
      <c r="A1685" s="1">
        <v>2</v>
      </c>
      <c r="B1685" s="436" t="str">
        <f t="shared" ref="B1685:B1686" si="1234">B1684</f>
        <v>北多摩北部</v>
      </c>
      <c r="C1685" s="437" t="str">
        <f t="shared" ref="C1685:C1686" si="1235">C1684</f>
        <v>小平市</v>
      </c>
      <c r="D1685" s="297"/>
      <c r="E1685" s="573"/>
      <c r="F1685" s="361" t="s">
        <v>557</v>
      </c>
      <c r="G1685" s="690"/>
      <c r="H1685" s="109" t="s">
        <v>628</v>
      </c>
      <c r="I1685" s="82"/>
      <c r="J1685" s="82"/>
      <c r="K1685" s="82"/>
      <c r="L1685" s="82" t="s">
        <v>629</v>
      </c>
      <c r="M1685" s="82" t="s">
        <v>629</v>
      </c>
      <c r="N1685" s="82"/>
      <c r="O1685" s="82"/>
      <c r="P1685" s="82"/>
      <c r="Q1685" s="82"/>
      <c r="R1685" s="82"/>
      <c r="S1685" s="82"/>
      <c r="T1685" s="82"/>
      <c r="U1685" s="82" t="s">
        <v>629</v>
      </c>
      <c r="V1685" s="102"/>
      <c r="W1685" s="146">
        <f>SUM(X1685:AB1685)</f>
        <v>99</v>
      </c>
      <c r="X1685" s="145">
        <v>99</v>
      </c>
      <c r="Y1685" s="145"/>
      <c r="Z1685" s="69"/>
      <c r="AA1685" s="69"/>
      <c r="AB1685" s="207"/>
      <c r="AC1685" s="324">
        <f t="shared" si="1228"/>
        <v>99</v>
      </c>
      <c r="AD1685" s="519"/>
      <c r="AE1685" s="519">
        <v>99</v>
      </c>
      <c r="AF1685" s="519"/>
      <c r="AG1685" s="519"/>
      <c r="AH1685" s="519"/>
      <c r="AI1685" s="519"/>
      <c r="AJ1685" s="601"/>
      <c r="AK1685" s="160">
        <f t="shared" si="1230"/>
        <v>2</v>
      </c>
      <c r="AL1685" s="79">
        <v>2</v>
      </c>
      <c r="AM1685" s="158" t="s">
        <v>3</v>
      </c>
      <c r="AN1685" s="754"/>
      <c r="AO1685" s="643"/>
      <c r="AP1685" s="663"/>
      <c r="AQ1685" s="683"/>
      <c r="AT1685" s="1"/>
    </row>
    <row r="1686" spans="1:46" s="44" customFormat="1" ht="18.600000000000001" thickBot="1">
      <c r="A1686" s="1">
        <v>3</v>
      </c>
      <c r="B1686" s="436" t="str">
        <f t="shared" si="1234"/>
        <v>北多摩北部</v>
      </c>
      <c r="C1686" s="437" t="str">
        <f t="shared" si="1235"/>
        <v>小平市</v>
      </c>
      <c r="D1686" s="305"/>
      <c r="E1686" s="632"/>
      <c r="F1686" s="337" t="s">
        <v>557</v>
      </c>
      <c r="G1686" s="689"/>
      <c r="H1686" s="31" t="s">
        <v>628</v>
      </c>
      <c r="I1686" s="32"/>
      <c r="J1686" s="32"/>
      <c r="K1686" s="32"/>
      <c r="L1686" s="32" t="s">
        <v>629</v>
      </c>
      <c r="M1686" s="32" t="s">
        <v>629</v>
      </c>
      <c r="N1686" s="32"/>
      <c r="O1686" s="32"/>
      <c r="P1686" s="32"/>
      <c r="Q1686" s="32"/>
      <c r="R1686" s="32"/>
      <c r="S1686" s="32" t="s">
        <v>629</v>
      </c>
      <c r="T1686" s="32"/>
      <c r="U1686" s="32" t="s">
        <v>629</v>
      </c>
      <c r="V1686" s="123"/>
      <c r="W1686" s="208"/>
      <c r="X1686" s="75"/>
      <c r="Y1686" s="75"/>
      <c r="Z1686" s="76"/>
      <c r="AA1686" s="76"/>
      <c r="AB1686" s="209"/>
      <c r="AC1686" s="325">
        <f t="shared" si="1228"/>
        <v>99</v>
      </c>
      <c r="AD1686" s="520"/>
      <c r="AE1686" s="520">
        <v>99</v>
      </c>
      <c r="AF1686" s="520" t="s">
        <v>3</v>
      </c>
      <c r="AG1686" s="520" t="s">
        <v>3</v>
      </c>
      <c r="AH1686" s="520" t="s">
        <v>3</v>
      </c>
      <c r="AI1686" s="520" t="s">
        <v>3</v>
      </c>
      <c r="AJ1686" s="520" t="s">
        <v>3</v>
      </c>
      <c r="AK1686" s="161">
        <f t="shared" si="1230"/>
        <v>0</v>
      </c>
      <c r="AL1686" s="81"/>
      <c r="AM1686" s="187"/>
      <c r="AN1686" s="755"/>
      <c r="AO1686" s="643"/>
      <c r="AP1686" s="663"/>
      <c r="AQ1686" s="683"/>
      <c r="AT1686" s="1"/>
    </row>
    <row r="1687" spans="1:46" s="44" customFormat="1">
      <c r="A1687" s="1">
        <v>1</v>
      </c>
      <c r="B1687" s="309" t="s">
        <v>554</v>
      </c>
      <c r="C1687" s="310" t="s">
        <v>555</v>
      </c>
      <c r="D1687" s="567"/>
      <c r="E1687" s="567" t="s">
        <v>978</v>
      </c>
      <c r="F1687" s="445" t="s">
        <v>558</v>
      </c>
      <c r="G1687" s="691">
        <v>11301843</v>
      </c>
      <c r="H1687" s="223"/>
      <c r="I1687" s="89"/>
      <c r="J1687" s="89"/>
      <c r="K1687" s="89"/>
      <c r="L1687" s="89"/>
      <c r="M1687" s="89"/>
      <c r="N1687" s="89"/>
      <c r="O1687" s="89"/>
      <c r="P1687" s="89"/>
      <c r="Q1687" s="89"/>
      <c r="R1687" s="89"/>
      <c r="S1687" s="89"/>
      <c r="T1687" s="89"/>
      <c r="U1687" s="89"/>
      <c r="V1687" s="224"/>
      <c r="W1687" s="107"/>
      <c r="X1687" s="86"/>
      <c r="Y1687" s="86"/>
      <c r="Z1687" s="87"/>
      <c r="AA1687" s="87"/>
      <c r="AB1687" s="101"/>
      <c r="AC1687" s="326">
        <f t="shared" si="1228"/>
        <v>122</v>
      </c>
      <c r="AD1687" s="88"/>
      <c r="AE1687" s="88">
        <v>28</v>
      </c>
      <c r="AF1687" s="88">
        <v>8</v>
      </c>
      <c r="AG1687" s="88">
        <v>86</v>
      </c>
      <c r="AH1687" s="88"/>
      <c r="AI1687" s="96"/>
      <c r="AJ1687" s="96"/>
      <c r="AK1687" s="168">
        <f t="shared" si="1230"/>
        <v>0</v>
      </c>
      <c r="AL1687" s="96"/>
      <c r="AM1687" s="190"/>
      <c r="AN1687" s="713"/>
      <c r="AO1687" s="643"/>
      <c r="AP1687" s="526"/>
      <c r="AQ1687" s="683"/>
      <c r="AT1687" s="1"/>
    </row>
    <row r="1688" spans="1:46" s="44" customFormat="1">
      <c r="A1688" s="1">
        <v>2</v>
      </c>
      <c r="B1688" s="436" t="str">
        <f t="shared" ref="B1688:B1689" si="1236">B1687</f>
        <v>北多摩北部</v>
      </c>
      <c r="C1688" s="437" t="str">
        <f t="shared" ref="C1688:C1689" si="1237">C1687</f>
        <v>小平市</v>
      </c>
      <c r="D1688" s="297"/>
      <c r="E1688" s="573"/>
      <c r="F1688" s="361" t="s">
        <v>558</v>
      </c>
      <c r="G1688" s="690"/>
      <c r="H1688" s="225"/>
      <c r="I1688" s="93"/>
      <c r="J1688" s="93"/>
      <c r="K1688" s="93"/>
      <c r="L1688" s="93"/>
      <c r="M1688" s="93"/>
      <c r="N1688" s="93"/>
      <c r="O1688" s="93"/>
      <c r="P1688" s="93"/>
      <c r="Q1688" s="93"/>
      <c r="R1688" s="93"/>
      <c r="S1688" s="93"/>
      <c r="T1688" s="93"/>
      <c r="U1688" s="93" t="s">
        <v>629</v>
      </c>
      <c r="V1688" s="226"/>
      <c r="W1688" s="660">
        <f>SUM(X1688:AB1688)</f>
        <v>122</v>
      </c>
      <c r="X1688" s="78">
        <v>36</v>
      </c>
      <c r="Y1688" s="78">
        <v>86</v>
      </c>
      <c r="Z1688" s="78"/>
      <c r="AA1688" s="78"/>
      <c r="AB1688" s="197"/>
      <c r="AC1688" s="327">
        <f t="shared" si="1228"/>
        <v>122</v>
      </c>
      <c r="AD1688" s="613"/>
      <c r="AE1688" s="613">
        <v>36</v>
      </c>
      <c r="AF1688" s="613">
        <v>32</v>
      </c>
      <c r="AG1688" s="613">
        <v>54</v>
      </c>
      <c r="AH1688" s="613"/>
      <c r="AI1688" s="613"/>
      <c r="AJ1688" s="614"/>
      <c r="AK1688" s="169">
        <f t="shared" si="1230"/>
        <v>0</v>
      </c>
      <c r="AL1688" s="62" t="s">
        <v>3</v>
      </c>
      <c r="AM1688" s="63" t="s">
        <v>3</v>
      </c>
      <c r="AN1688" s="729"/>
      <c r="AO1688" s="15"/>
      <c r="AP1688" s="663"/>
      <c r="AQ1688" s="683"/>
      <c r="AT1688" s="1"/>
    </row>
    <row r="1689" spans="1:46" s="44" customFormat="1" ht="18.600000000000001" thickBot="1">
      <c r="A1689" s="1">
        <v>3</v>
      </c>
      <c r="B1689" s="436" t="str">
        <f t="shared" si="1236"/>
        <v>北多摩北部</v>
      </c>
      <c r="C1689" s="437" t="str">
        <f t="shared" si="1237"/>
        <v>小平市</v>
      </c>
      <c r="D1689" s="305"/>
      <c r="E1689" s="632"/>
      <c r="F1689" s="337" t="s">
        <v>558</v>
      </c>
      <c r="G1689" s="689"/>
      <c r="H1689" s="121"/>
      <c r="I1689" s="71"/>
      <c r="J1689" s="71"/>
      <c r="K1689" s="71"/>
      <c r="L1689" s="71"/>
      <c r="M1689" s="71"/>
      <c r="N1689" s="71"/>
      <c r="O1689" s="71"/>
      <c r="P1689" s="71"/>
      <c r="Q1689" s="71"/>
      <c r="R1689" s="71"/>
      <c r="S1689" s="71"/>
      <c r="T1689" s="71"/>
      <c r="U1689" s="93" t="s">
        <v>629</v>
      </c>
      <c r="V1689" s="123"/>
      <c r="W1689" s="208"/>
      <c r="X1689" s="75"/>
      <c r="Y1689" s="75"/>
      <c r="Z1689" s="76"/>
      <c r="AA1689" s="76"/>
      <c r="AB1689" s="209"/>
      <c r="AC1689" s="325">
        <f t="shared" si="1228"/>
        <v>122</v>
      </c>
      <c r="AD1689" s="520"/>
      <c r="AE1689" s="520">
        <v>36</v>
      </c>
      <c r="AF1689" s="520">
        <v>32</v>
      </c>
      <c r="AG1689" s="520">
        <v>54</v>
      </c>
      <c r="AH1689" s="520" t="s">
        <v>3</v>
      </c>
      <c r="AI1689" s="520" t="s">
        <v>3</v>
      </c>
      <c r="AJ1689" s="520" t="s">
        <v>3</v>
      </c>
      <c r="AK1689" s="161">
        <f t="shared" si="1230"/>
        <v>0</v>
      </c>
      <c r="AL1689" s="81"/>
      <c r="AM1689" s="187"/>
      <c r="AN1689" s="719"/>
      <c r="AO1689" s="643"/>
      <c r="AP1689" s="663"/>
      <c r="AQ1689" s="683"/>
      <c r="AT1689" s="1"/>
    </row>
    <row r="1690" spans="1:46" s="44" customFormat="1">
      <c r="A1690" s="1">
        <v>1</v>
      </c>
      <c r="B1690" s="309" t="s">
        <v>554</v>
      </c>
      <c r="C1690" s="310" t="s">
        <v>555</v>
      </c>
      <c r="D1690" s="567" t="s">
        <v>848</v>
      </c>
      <c r="E1690" s="567" t="s">
        <v>997</v>
      </c>
      <c r="F1690" s="445" t="s">
        <v>559</v>
      </c>
      <c r="G1690" s="691">
        <v>11301844</v>
      </c>
      <c r="H1690" s="223"/>
      <c r="I1690" s="89"/>
      <c r="J1690" s="89"/>
      <c r="K1690" s="89"/>
      <c r="L1690" s="89"/>
      <c r="M1690" s="89"/>
      <c r="N1690" s="89"/>
      <c r="O1690" s="89"/>
      <c r="P1690" s="89"/>
      <c r="Q1690" s="89"/>
      <c r="R1690" s="89"/>
      <c r="S1690" s="89"/>
      <c r="T1690" s="89"/>
      <c r="U1690" s="89"/>
      <c r="V1690" s="224"/>
      <c r="W1690" s="107"/>
      <c r="X1690" s="86"/>
      <c r="Y1690" s="86"/>
      <c r="Z1690" s="87"/>
      <c r="AA1690" s="87"/>
      <c r="AB1690" s="101"/>
      <c r="AC1690" s="326">
        <f t="shared" si="1228"/>
        <v>518</v>
      </c>
      <c r="AD1690" s="88">
        <v>518</v>
      </c>
      <c r="AE1690" s="88"/>
      <c r="AF1690" s="88"/>
      <c r="AG1690" s="88"/>
      <c r="AH1690" s="88"/>
      <c r="AI1690" s="96"/>
      <c r="AJ1690" s="96"/>
      <c r="AK1690" s="168">
        <f t="shared" si="1230"/>
        <v>0</v>
      </c>
      <c r="AL1690" s="96"/>
      <c r="AM1690" s="190"/>
      <c r="AN1690" s="713"/>
      <c r="AO1690" s="643"/>
      <c r="AP1690" s="526"/>
      <c r="AQ1690" s="683"/>
      <c r="AT1690" s="1"/>
    </row>
    <row r="1691" spans="1:46" s="44" customFormat="1">
      <c r="A1691" s="1">
        <v>2</v>
      </c>
      <c r="B1691" s="436" t="str">
        <f t="shared" ref="B1691:B1692" si="1238">B1690</f>
        <v>北多摩北部</v>
      </c>
      <c r="C1691" s="437" t="str">
        <f t="shared" ref="C1691:C1692" si="1239">C1690</f>
        <v>小平市</v>
      </c>
      <c r="D1691" s="637"/>
      <c r="E1691" s="400"/>
      <c r="F1691" s="361" t="s">
        <v>559</v>
      </c>
      <c r="G1691" s="690"/>
      <c r="H1691" s="109" t="s">
        <v>633</v>
      </c>
      <c r="I1691" s="82"/>
      <c r="J1691" s="82" t="s">
        <v>629</v>
      </c>
      <c r="K1691" s="82" t="s">
        <v>629</v>
      </c>
      <c r="L1691" s="82" t="s">
        <v>629</v>
      </c>
      <c r="M1691" s="82" t="s">
        <v>629</v>
      </c>
      <c r="N1691" s="82" t="s">
        <v>642</v>
      </c>
      <c r="O1691" s="82"/>
      <c r="P1691" s="82" t="s">
        <v>636</v>
      </c>
      <c r="Q1691" s="82" t="s">
        <v>638</v>
      </c>
      <c r="R1691" s="82" t="s">
        <v>637</v>
      </c>
      <c r="S1691" s="82" t="s">
        <v>652</v>
      </c>
      <c r="T1691" s="82" t="s">
        <v>629</v>
      </c>
      <c r="U1691" s="82"/>
      <c r="V1691" s="102"/>
      <c r="W1691" s="146">
        <f>SUM(X1691:AB1691)</f>
        <v>485</v>
      </c>
      <c r="X1691" s="145">
        <v>479</v>
      </c>
      <c r="Y1691" s="145"/>
      <c r="Z1691" s="69"/>
      <c r="AA1691" s="69"/>
      <c r="AB1691" s="207">
        <v>6</v>
      </c>
      <c r="AC1691" s="324">
        <f t="shared" si="1228"/>
        <v>485</v>
      </c>
      <c r="AD1691" s="519">
        <v>485</v>
      </c>
      <c r="AE1691" s="519"/>
      <c r="AF1691" s="519"/>
      <c r="AG1691" s="519"/>
      <c r="AH1691" s="519"/>
      <c r="AI1691" s="519"/>
      <c r="AJ1691" s="601"/>
      <c r="AK1691" s="160">
        <f t="shared" si="1230"/>
        <v>64</v>
      </c>
      <c r="AL1691" s="79">
        <v>54</v>
      </c>
      <c r="AM1691" s="158">
        <v>10</v>
      </c>
      <c r="AN1691" s="718"/>
      <c r="AO1691" s="643"/>
      <c r="AP1691" s="663"/>
      <c r="AQ1691" s="683"/>
      <c r="AT1691" s="1"/>
    </row>
    <row r="1692" spans="1:46" s="44" customFormat="1" ht="18.600000000000001" thickBot="1">
      <c r="A1692" s="1">
        <v>3</v>
      </c>
      <c r="B1692" s="436" t="str">
        <f t="shared" si="1238"/>
        <v>北多摩北部</v>
      </c>
      <c r="C1692" s="437" t="str">
        <f t="shared" si="1239"/>
        <v>小平市</v>
      </c>
      <c r="D1692" s="305"/>
      <c r="E1692" s="632"/>
      <c r="F1692" s="337" t="s">
        <v>559</v>
      </c>
      <c r="G1692" s="689"/>
      <c r="H1692" s="31" t="s">
        <v>633</v>
      </c>
      <c r="I1692" s="32"/>
      <c r="J1692" s="32" t="s">
        <v>629</v>
      </c>
      <c r="K1692" s="32" t="s">
        <v>629</v>
      </c>
      <c r="L1692" s="32" t="s">
        <v>629</v>
      </c>
      <c r="M1692" s="32" t="s">
        <v>629</v>
      </c>
      <c r="N1692" s="32" t="s">
        <v>642</v>
      </c>
      <c r="O1692" s="32"/>
      <c r="P1692" s="32" t="s">
        <v>636</v>
      </c>
      <c r="Q1692" s="32" t="s">
        <v>638</v>
      </c>
      <c r="R1692" s="32" t="s">
        <v>637</v>
      </c>
      <c r="S1692" s="32" t="s">
        <v>652</v>
      </c>
      <c r="T1692" s="32" t="s">
        <v>629</v>
      </c>
      <c r="U1692" s="27"/>
      <c r="V1692" s="230"/>
      <c r="W1692" s="212"/>
      <c r="X1692" s="94"/>
      <c r="Y1692" s="94"/>
      <c r="Z1692" s="94"/>
      <c r="AA1692" s="94"/>
      <c r="AB1692" s="213"/>
      <c r="AC1692" s="328">
        <f t="shared" si="1228"/>
        <v>485</v>
      </c>
      <c r="AD1692" s="615">
        <v>485</v>
      </c>
      <c r="AE1692" s="615" t="s">
        <v>3</v>
      </c>
      <c r="AF1692" s="615" t="s">
        <v>3</v>
      </c>
      <c r="AG1692" s="615" t="s">
        <v>3</v>
      </c>
      <c r="AH1692" s="615" t="s">
        <v>3</v>
      </c>
      <c r="AI1692" s="615" t="s">
        <v>3</v>
      </c>
      <c r="AJ1692" s="615" t="s">
        <v>3</v>
      </c>
      <c r="AK1692" s="170">
        <f t="shared" si="1230"/>
        <v>0</v>
      </c>
      <c r="AL1692" s="175"/>
      <c r="AM1692" s="191"/>
      <c r="AN1692" s="730"/>
      <c r="AO1692" s="15"/>
      <c r="AP1692" s="663"/>
      <c r="AQ1692" s="683"/>
      <c r="AT1692" s="1"/>
    </row>
    <row r="1693" spans="1:46" s="44" customFormat="1">
      <c r="A1693" s="1">
        <v>1</v>
      </c>
      <c r="B1693" s="309" t="s">
        <v>554</v>
      </c>
      <c r="C1693" s="310" t="s">
        <v>555</v>
      </c>
      <c r="D1693" s="567"/>
      <c r="E1693" s="567" t="s">
        <v>920</v>
      </c>
      <c r="F1693" s="734" t="s">
        <v>1194</v>
      </c>
      <c r="G1693" s="692">
        <v>11301845</v>
      </c>
      <c r="H1693" s="231"/>
      <c r="I1693" s="91"/>
      <c r="J1693" s="91"/>
      <c r="K1693" s="91"/>
      <c r="L1693" s="91"/>
      <c r="M1693" s="91"/>
      <c r="N1693" s="91"/>
      <c r="O1693" s="91"/>
      <c r="P1693" s="91"/>
      <c r="Q1693" s="91"/>
      <c r="R1693" s="91"/>
      <c r="S1693" s="91"/>
      <c r="T1693" s="91"/>
      <c r="U1693" s="91"/>
      <c r="V1693" s="232"/>
      <c r="W1693" s="195"/>
      <c r="X1693" s="92"/>
      <c r="Y1693" s="92"/>
      <c r="Z1693" s="92"/>
      <c r="AA1693" s="92"/>
      <c r="AB1693" s="196"/>
      <c r="AC1693" s="329">
        <f t="shared" si="1228"/>
        <v>200</v>
      </c>
      <c r="AD1693" s="621"/>
      <c r="AE1693" s="621"/>
      <c r="AF1693" s="621">
        <v>47</v>
      </c>
      <c r="AG1693" s="621">
        <v>153</v>
      </c>
      <c r="AH1693" s="621"/>
      <c r="AI1693" s="607"/>
      <c r="AJ1693" s="607"/>
      <c r="AK1693" s="171">
        <f t="shared" si="1230"/>
        <v>0</v>
      </c>
      <c r="AL1693" s="80"/>
      <c r="AM1693" s="186"/>
      <c r="AN1693" s="729" t="s">
        <v>1222</v>
      </c>
      <c r="AO1693" s="15"/>
      <c r="AP1693" s="25"/>
      <c r="AQ1693" s="683"/>
      <c r="AR1693" s="44">
        <v>1</v>
      </c>
      <c r="AT1693" s="1"/>
    </row>
    <row r="1694" spans="1:46" s="44" customFormat="1">
      <c r="A1694" s="1">
        <v>2</v>
      </c>
      <c r="B1694" s="436" t="str">
        <f t="shared" ref="B1694:B1695" si="1240">B1693</f>
        <v>北多摩北部</v>
      </c>
      <c r="C1694" s="437" t="str">
        <f t="shared" ref="C1694:C1695" si="1241">C1693</f>
        <v>小平市</v>
      </c>
      <c r="D1694" s="297"/>
      <c r="E1694" s="573"/>
      <c r="F1694" s="361" t="s">
        <v>560</v>
      </c>
      <c r="G1694" s="690"/>
      <c r="H1694" s="109"/>
      <c r="I1694" s="82"/>
      <c r="J1694" s="82"/>
      <c r="K1694" s="82"/>
      <c r="L1694" s="82"/>
      <c r="M1694" s="82"/>
      <c r="N1694" s="82"/>
      <c r="O1694" s="82"/>
      <c r="P1694" s="82"/>
      <c r="Q1694" s="82"/>
      <c r="R1694" s="82"/>
      <c r="S1694" s="82"/>
      <c r="T1694" s="82"/>
      <c r="U1694" s="82"/>
      <c r="V1694" s="102"/>
      <c r="W1694" s="146">
        <f>SUM(X1694:AB1694)</f>
        <v>200</v>
      </c>
      <c r="X1694" s="145"/>
      <c r="Y1694" s="145">
        <v>200</v>
      </c>
      <c r="Z1694" s="69"/>
      <c r="AA1694" s="69"/>
      <c r="AB1694" s="207"/>
      <c r="AC1694" s="324">
        <f t="shared" si="1228"/>
        <v>200</v>
      </c>
      <c r="AD1694" s="519"/>
      <c r="AE1694" s="519"/>
      <c r="AF1694" s="519">
        <v>47</v>
      </c>
      <c r="AG1694" s="519">
        <v>153</v>
      </c>
      <c r="AH1694" s="519"/>
      <c r="AI1694" s="519"/>
      <c r="AJ1694" s="601"/>
      <c r="AK1694" s="160">
        <f t="shared" si="1230"/>
        <v>0</v>
      </c>
      <c r="AL1694" s="79" t="s">
        <v>3</v>
      </c>
      <c r="AM1694" s="158" t="s">
        <v>3</v>
      </c>
      <c r="AN1694" s="718"/>
      <c r="AO1694" s="643"/>
      <c r="AP1694" s="663"/>
      <c r="AQ1694" s="683"/>
      <c r="AT1694" s="1"/>
    </row>
    <row r="1695" spans="1:46" s="44" customFormat="1" ht="18.600000000000001" thickBot="1">
      <c r="A1695" s="1">
        <v>3</v>
      </c>
      <c r="B1695" s="436" t="str">
        <f t="shared" si="1240"/>
        <v>北多摩北部</v>
      </c>
      <c r="C1695" s="437" t="str">
        <f t="shared" si="1241"/>
        <v>小平市</v>
      </c>
      <c r="D1695" s="305"/>
      <c r="E1695" s="632"/>
      <c r="F1695" s="337" t="s">
        <v>560</v>
      </c>
      <c r="G1695" s="689"/>
      <c r="H1695" s="121"/>
      <c r="I1695" s="71"/>
      <c r="J1695" s="71"/>
      <c r="K1695" s="71"/>
      <c r="L1695" s="71"/>
      <c r="M1695" s="71"/>
      <c r="N1695" s="71"/>
      <c r="O1695" s="71"/>
      <c r="P1695" s="71"/>
      <c r="Q1695" s="71"/>
      <c r="R1695" s="71"/>
      <c r="S1695" s="71"/>
      <c r="T1695" s="71"/>
      <c r="U1695" s="71"/>
      <c r="V1695" s="123"/>
      <c r="W1695" s="208"/>
      <c r="X1695" s="75"/>
      <c r="Y1695" s="75"/>
      <c r="Z1695" s="76"/>
      <c r="AA1695" s="76"/>
      <c r="AB1695" s="209"/>
      <c r="AC1695" s="325">
        <f t="shared" si="1228"/>
        <v>200</v>
      </c>
      <c r="AD1695" s="520"/>
      <c r="AE1695" s="520" t="s">
        <v>3</v>
      </c>
      <c r="AF1695" s="520">
        <v>47</v>
      </c>
      <c r="AG1695" s="520">
        <v>153</v>
      </c>
      <c r="AH1695" s="520" t="s">
        <v>3</v>
      </c>
      <c r="AI1695" s="520" t="s">
        <v>3</v>
      </c>
      <c r="AJ1695" s="520" t="s">
        <v>3</v>
      </c>
      <c r="AK1695" s="161">
        <f t="shared" si="1230"/>
        <v>0</v>
      </c>
      <c r="AL1695" s="81"/>
      <c r="AM1695" s="187"/>
      <c r="AN1695" s="719"/>
      <c r="AO1695" s="643"/>
      <c r="AP1695" s="663"/>
      <c r="AQ1695" s="683"/>
      <c r="AT1695" s="1"/>
    </row>
    <row r="1696" spans="1:46" s="44" customFormat="1">
      <c r="A1696" s="1">
        <v>1</v>
      </c>
      <c r="B1696" s="309" t="s">
        <v>554</v>
      </c>
      <c r="C1696" s="310" t="s">
        <v>555</v>
      </c>
      <c r="D1696" s="567"/>
      <c r="E1696" s="567" t="s">
        <v>773</v>
      </c>
      <c r="F1696" s="445" t="s">
        <v>561</v>
      </c>
      <c r="G1696" s="691">
        <v>11301846</v>
      </c>
      <c r="H1696" s="223"/>
      <c r="I1696" s="89"/>
      <c r="J1696" s="89"/>
      <c r="K1696" s="89"/>
      <c r="L1696" s="89"/>
      <c r="M1696" s="89"/>
      <c r="N1696" s="89"/>
      <c r="O1696" s="89"/>
      <c r="P1696" s="89"/>
      <c r="Q1696" s="89"/>
      <c r="R1696" s="89"/>
      <c r="S1696" s="89"/>
      <c r="T1696" s="89"/>
      <c r="U1696" s="89"/>
      <c r="V1696" s="224"/>
      <c r="W1696" s="107"/>
      <c r="X1696" s="86"/>
      <c r="Y1696" s="86"/>
      <c r="Z1696" s="87"/>
      <c r="AA1696" s="87"/>
      <c r="AB1696" s="101"/>
      <c r="AC1696" s="326">
        <f t="shared" si="1228"/>
        <v>295</v>
      </c>
      <c r="AD1696" s="88"/>
      <c r="AE1696" s="88">
        <v>96</v>
      </c>
      <c r="AF1696" s="88"/>
      <c r="AG1696" s="88">
        <v>199</v>
      </c>
      <c r="AH1696" s="88"/>
      <c r="AI1696" s="96"/>
      <c r="AJ1696" s="96"/>
      <c r="AK1696" s="168">
        <f t="shared" si="1230"/>
        <v>0</v>
      </c>
      <c r="AL1696" s="96"/>
      <c r="AM1696" s="190"/>
      <c r="AN1696" s="713"/>
      <c r="AO1696" s="643"/>
      <c r="AP1696" s="526"/>
      <c r="AQ1696" s="684"/>
      <c r="AT1696" s="1"/>
    </row>
    <row r="1697" spans="1:46" s="44" customFormat="1">
      <c r="A1697" s="1">
        <v>2</v>
      </c>
      <c r="B1697" s="436" t="str">
        <f t="shared" ref="B1697:B1698" si="1242">B1696</f>
        <v>北多摩北部</v>
      </c>
      <c r="C1697" s="437" t="str">
        <f t="shared" ref="C1697:C1698" si="1243">C1696</f>
        <v>小平市</v>
      </c>
      <c r="D1697" s="297"/>
      <c r="E1697" s="573"/>
      <c r="F1697" s="361" t="s">
        <v>561</v>
      </c>
      <c r="G1697" s="690"/>
      <c r="H1697" s="225"/>
      <c r="I1697" s="93"/>
      <c r="J1697" s="93"/>
      <c r="K1697" s="93"/>
      <c r="L1697" s="93"/>
      <c r="M1697" s="93"/>
      <c r="N1697" s="93"/>
      <c r="O1697" s="93"/>
      <c r="P1697" s="93"/>
      <c r="Q1697" s="93"/>
      <c r="R1697" s="93"/>
      <c r="S1697" s="93"/>
      <c r="T1697" s="93"/>
      <c r="U1697" s="93"/>
      <c r="V1697" s="226"/>
      <c r="W1697" s="660">
        <f>SUM(X1697:AB1697)</f>
        <v>486</v>
      </c>
      <c r="X1697" s="78">
        <v>295</v>
      </c>
      <c r="Y1697" s="78"/>
      <c r="Z1697" s="78">
        <v>191</v>
      </c>
      <c r="AA1697" s="78"/>
      <c r="AB1697" s="197"/>
      <c r="AC1697" s="327">
        <f t="shared" si="1228"/>
        <v>295</v>
      </c>
      <c r="AD1697" s="613"/>
      <c r="AE1697" s="613">
        <v>96</v>
      </c>
      <c r="AF1697" s="613"/>
      <c r="AG1697" s="613">
        <v>199</v>
      </c>
      <c r="AH1697" s="613"/>
      <c r="AI1697" s="613"/>
      <c r="AJ1697" s="614"/>
      <c r="AK1697" s="169">
        <f t="shared" si="1230"/>
        <v>0</v>
      </c>
      <c r="AL1697" s="62" t="s">
        <v>3</v>
      </c>
      <c r="AM1697" s="63" t="s">
        <v>3</v>
      </c>
      <c r="AN1697" s="729"/>
      <c r="AO1697" s="15"/>
      <c r="AP1697" s="663"/>
      <c r="AQ1697" s="683"/>
      <c r="AT1697" s="1"/>
    </row>
    <row r="1698" spans="1:46" s="44" customFormat="1" ht="18.600000000000001" thickBot="1">
      <c r="A1698" s="1">
        <v>3</v>
      </c>
      <c r="B1698" s="436" t="str">
        <f t="shared" si="1242"/>
        <v>北多摩北部</v>
      </c>
      <c r="C1698" s="437" t="str">
        <f t="shared" si="1243"/>
        <v>小平市</v>
      </c>
      <c r="D1698" s="305"/>
      <c r="E1698" s="632"/>
      <c r="F1698" s="337" t="s">
        <v>561</v>
      </c>
      <c r="G1698" s="689"/>
      <c r="H1698" s="121"/>
      <c r="I1698" s="71"/>
      <c r="J1698" s="71"/>
      <c r="K1698" s="71"/>
      <c r="L1698" s="71"/>
      <c r="M1698" s="71"/>
      <c r="N1698" s="71"/>
      <c r="O1698" s="71"/>
      <c r="P1698" s="71"/>
      <c r="Q1698" s="71"/>
      <c r="R1698" s="71"/>
      <c r="S1698" s="71"/>
      <c r="T1698" s="71"/>
      <c r="U1698" s="71"/>
      <c r="V1698" s="123"/>
      <c r="W1698" s="208"/>
      <c r="X1698" s="75"/>
      <c r="Y1698" s="75"/>
      <c r="Z1698" s="76"/>
      <c r="AA1698" s="76"/>
      <c r="AB1698" s="209"/>
      <c r="AC1698" s="325">
        <f t="shared" si="1228"/>
        <v>295</v>
      </c>
      <c r="AD1698" s="520"/>
      <c r="AE1698" s="520">
        <v>50</v>
      </c>
      <c r="AF1698" s="520" t="s">
        <v>3</v>
      </c>
      <c r="AG1698" s="520">
        <v>245</v>
      </c>
      <c r="AH1698" s="520" t="s">
        <v>3</v>
      </c>
      <c r="AI1698" s="520" t="s">
        <v>3</v>
      </c>
      <c r="AJ1698" s="520" t="s">
        <v>3</v>
      </c>
      <c r="AK1698" s="161">
        <f t="shared" si="1230"/>
        <v>0</v>
      </c>
      <c r="AL1698" s="81"/>
      <c r="AM1698" s="187"/>
      <c r="AN1698" s="719"/>
      <c r="AO1698" s="643"/>
      <c r="AP1698" s="663"/>
      <c r="AQ1698" s="683"/>
      <c r="AT1698" s="1"/>
    </row>
    <row r="1699" spans="1:46" s="44" customFormat="1">
      <c r="A1699" s="1">
        <v>1</v>
      </c>
      <c r="B1699" s="309" t="s">
        <v>554</v>
      </c>
      <c r="C1699" s="310" t="s">
        <v>555</v>
      </c>
      <c r="D1699" s="567"/>
      <c r="E1699" s="567" t="s">
        <v>917</v>
      </c>
      <c r="F1699" s="445" t="s">
        <v>562</v>
      </c>
      <c r="G1699" s="691">
        <v>11301847</v>
      </c>
      <c r="H1699" s="223"/>
      <c r="I1699" s="89"/>
      <c r="J1699" s="89"/>
      <c r="K1699" s="89"/>
      <c r="L1699" s="89"/>
      <c r="M1699" s="89"/>
      <c r="N1699" s="89"/>
      <c r="O1699" s="89"/>
      <c r="P1699" s="89"/>
      <c r="Q1699" s="89"/>
      <c r="R1699" s="89"/>
      <c r="S1699" s="89"/>
      <c r="T1699" s="89"/>
      <c r="U1699" s="89"/>
      <c r="V1699" s="224"/>
      <c r="W1699" s="107"/>
      <c r="X1699" s="86"/>
      <c r="Y1699" s="86"/>
      <c r="Z1699" s="87"/>
      <c r="AA1699" s="87"/>
      <c r="AB1699" s="101"/>
      <c r="AC1699" s="326">
        <f t="shared" si="1228"/>
        <v>146</v>
      </c>
      <c r="AD1699" s="88"/>
      <c r="AE1699" s="88"/>
      <c r="AF1699" s="88">
        <v>60</v>
      </c>
      <c r="AG1699" s="88">
        <v>86</v>
      </c>
      <c r="AH1699" s="88"/>
      <c r="AI1699" s="96"/>
      <c r="AJ1699" s="96"/>
      <c r="AK1699" s="168">
        <f t="shared" si="1230"/>
        <v>0</v>
      </c>
      <c r="AL1699" s="96"/>
      <c r="AM1699" s="190"/>
      <c r="AN1699" s="713"/>
      <c r="AO1699" s="643"/>
      <c r="AP1699" s="526"/>
      <c r="AQ1699" s="683"/>
      <c r="AT1699" s="1"/>
    </row>
    <row r="1700" spans="1:46" s="44" customFormat="1">
      <c r="A1700" s="1">
        <v>2</v>
      </c>
      <c r="B1700" s="436" t="str">
        <f t="shared" ref="B1700:B1701" si="1244">B1699</f>
        <v>北多摩北部</v>
      </c>
      <c r="C1700" s="437" t="str">
        <f t="shared" ref="C1700:C1701" si="1245">C1699</f>
        <v>小平市</v>
      </c>
      <c r="D1700" s="637"/>
      <c r="E1700" s="400"/>
      <c r="F1700" s="361" t="s">
        <v>562</v>
      </c>
      <c r="G1700" s="690"/>
      <c r="H1700" s="109"/>
      <c r="I1700" s="82"/>
      <c r="J1700" s="82"/>
      <c r="K1700" s="82"/>
      <c r="L1700" s="82"/>
      <c r="M1700" s="82"/>
      <c r="N1700" s="82"/>
      <c r="O1700" s="82"/>
      <c r="P1700" s="82"/>
      <c r="Q1700" s="82"/>
      <c r="R1700" s="82"/>
      <c r="S1700" s="82"/>
      <c r="T1700" s="82"/>
      <c r="U1700" s="82" t="s">
        <v>629</v>
      </c>
      <c r="V1700" s="102"/>
      <c r="W1700" s="146">
        <f>SUM(X1700:AB1700)</f>
        <v>146</v>
      </c>
      <c r="X1700" s="145"/>
      <c r="Y1700" s="145">
        <v>146</v>
      </c>
      <c r="Z1700" s="69"/>
      <c r="AA1700" s="69"/>
      <c r="AB1700" s="207"/>
      <c r="AC1700" s="324">
        <f t="shared" si="1228"/>
        <v>146</v>
      </c>
      <c r="AD1700" s="519"/>
      <c r="AE1700" s="519"/>
      <c r="AF1700" s="519">
        <v>60</v>
      </c>
      <c r="AG1700" s="519">
        <v>86</v>
      </c>
      <c r="AH1700" s="519"/>
      <c r="AI1700" s="519"/>
      <c r="AJ1700" s="601"/>
      <c r="AK1700" s="160">
        <f t="shared" si="1230"/>
        <v>0</v>
      </c>
      <c r="AL1700" s="79" t="s">
        <v>3</v>
      </c>
      <c r="AM1700" s="158" t="s">
        <v>3</v>
      </c>
      <c r="AN1700" s="718"/>
      <c r="AO1700" s="643"/>
      <c r="AP1700" s="663"/>
      <c r="AQ1700" s="683"/>
      <c r="AT1700" s="1"/>
    </row>
    <row r="1701" spans="1:46" s="44" customFormat="1" ht="18.600000000000001" thickBot="1">
      <c r="A1701" s="1">
        <v>3</v>
      </c>
      <c r="B1701" s="436" t="str">
        <f t="shared" si="1244"/>
        <v>北多摩北部</v>
      </c>
      <c r="C1701" s="437" t="str">
        <f t="shared" si="1245"/>
        <v>小平市</v>
      </c>
      <c r="D1701" s="305"/>
      <c r="E1701" s="632"/>
      <c r="F1701" s="337" t="s">
        <v>562</v>
      </c>
      <c r="G1701" s="689"/>
      <c r="H1701" s="229"/>
      <c r="I1701" s="27"/>
      <c r="J1701" s="27"/>
      <c r="K1701" s="27"/>
      <c r="L1701" s="27"/>
      <c r="M1701" s="27"/>
      <c r="N1701" s="27"/>
      <c r="O1701" s="27"/>
      <c r="P1701" s="27"/>
      <c r="Q1701" s="27"/>
      <c r="R1701" s="27"/>
      <c r="S1701" s="27"/>
      <c r="T1701" s="27"/>
      <c r="U1701" s="27" t="s">
        <v>1055</v>
      </c>
      <c r="V1701" s="230"/>
      <c r="W1701" s="212"/>
      <c r="X1701" s="94"/>
      <c r="Y1701" s="94"/>
      <c r="Z1701" s="94"/>
      <c r="AA1701" s="94"/>
      <c r="AB1701" s="213"/>
      <c r="AC1701" s="328">
        <f t="shared" si="1228"/>
        <v>146</v>
      </c>
      <c r="AD1701" s="615"/>
      <c r="AE1701" s="615" t="s">
        <v>3</v>
      </c>
      <c r="AF1701" s="615">
        <v>60</v>
      </c>
      <c r="AG1701" s="615">
        <v>86</v>
      </c>
      <c r="AH1701" s="615" t="s">
        <v>3</v>
      </c>
      <c r="AI1701" s="615" t="s">
        <v>3</v>
      </c>
      <c r="AJ1701" s="615" t="s">
        <v>3</v>
      </c>
      <c r="AK1701" s="170">
        <f t="shared" si="1230"/>
        <v>0</v>
      </c>
      <c r="AL1701" s="175"/>
      <c r="AM1701" s="191"/>
      <c r="AN1701" s="730"/>
      <c r="AO1701" s="15"/>
      <c r="AP1701" s="663"/>
      <c r="AQ1701" s="683"/>
      <c r="AT1701" s="1"/>
    </row>
    <row r="1702" spans="1:46" s="44" customFormat="1">
      <c r="A1702" s="1">
        <v>1</v>
      </c>
      <c r="B1702" s="309" t="s">
        <v>554</v>
      </c>
      <c r="C1702" s="310" t="s">
        <v>564</v>
      </c>
      <c r="D1702" s="567"/>
      <c r="E1702" s="567" t="s">
        <v>920</v>
      </c>
      <c r="F1702" s="445" t="s">
        <v>563</v>
      </c>
      <c r="G1702" s="692">
        <v>11301851</v>
      </c>
      <c r="H1702" s="231"/>
      <c r="I1702" s="91"/>
      <c r="J1702" s="91"/>
      <c r="K1702" s="91"/>
      <c r="L1702" s="91"/>
      <c r="M1702" s="91"/>
      <c r="N1702" s="91"/>
      <c r="O1702" s="91"/>
      <c r="P1702" s="91"/>
      <c r="Q1702" s="91"/>
      <c r="R1702" s="91"/>
      <c r="S1702" s="91"/>
      <c r="T1702" s="91"/>
      <c r="U1702" s="91"/>
      <c r="V1702" s="232"/>
      <c r="W1702" s="195"/>
      <c r="X1702" s="92"/>
      <c r="Y1702" s="92"/>
      <c r="Z1702" s="92"/>
      <c r="AA1702" s="92"/>
      <c r="AB1702" s="196"/>
      <c r="AC1702" s="329">
        <f t="shared" si="1228"/>
        <v>172</v>
      </c>
      <c r="AD1702" s="78"/>
      <c r="AE1702" s="78">
        <v>156</v>
      </c>
      <c r="AF1702" s="78">
        <v>16</v>
      </c>
      <c r="AG1702" s="78"/>
      <c r="AH1702" s="78"/>
      <c r="AI1702" s="80"/>
      <c r="AJ1702" s="80"/>
      <c r="AK1702" s="171">
        <f t="shared" si="1230"/>
        <v>0</v>
      </c>
      <c r="AL1702" s="80"/>
      <c r="AM1702" s="186"/>
      <c r="AN1702" s="729"/>
      <c r="AO1702" s="15"/>
      <c r="AP1702" s="25"/>
      <c r="AQ1702" s="683"/>
      <c r="AT1702" s="1"/>
    </row>
    <row r="1703" spans="1:46" s="44" customFormat="1">
      <c r="A1703" s="1">
        <v>2</v>
      </c>
      <c r="B1703" s="436" t="str">
        <f t="shared" ref="B1703:B1704" si="1246">B1702</f>
        <v>北多摩北部</v>
      </c>
      <c r="C1703" s="437" t="str">
        <f t="shared" ref="C1703:C1704" si="1247">C1702</f>
        <v>東村山市</v>
      </c>
      <c r="D1703" s="297"/>
      <c r="E1703" s="573"/>
      <c r="F1703" s="361" t="s">
        <v>563</v>
      </c>
      <c r="G1703" s="690"/>
      <c r="H1703" s="109" t="s">
        <v>628</v>
      </c>
      <c r="I1703" s="82"/>
      <c r="J1703" s="82"/>
      <c r="K1703" s="82"/>
      <c r="L1703" s="82" t="s">
        <v>629</v>
      </c>
      <c r="M1703" s="82" t="s">
        <v>629</v>
      </c>
      <c r="N1703" s="82" t="s">
        <v>916</v>
      </c>
      <c r="O1703" s="82"/>
      <c r="P1703" s="82"/>
      <c r="Q1703" s="82"/>
      <c r="R1703" s="82"/>
      <c r="S1703" s="82"/>
      <c r="T1703" s="82"/>
      <c r="U1703" s="82"/>
      <c r="V1703" s="102"/>
      <c r="W1703" s="146">
        <f>SUM(X1703:AB1703)</f>
        <v>180</v>
      </c>
      <c r="X1703" s="145">
        <v>172</v>
      </c>
      <c r="Y1703" s="145"/>
      <c r="Z1703" s="69"/>
      <c r="AA1703" s="69">
        <v>8</v>
      </c>
      <c r="AB1703" s="207"/>
      <c r="AC1703" s="324">
        <f t="shared" si="1228"/>
        <v>172</v>
      </c>
      <c r="AD1703" s="519"/>
      <c r="AE1703" s="519">
        <v>156</v>
      </c>
      <c r="AF1703" s="519">
        <v>16</v>
      </c>
      <c r="AG1703" s="519"/>
      <c r="AH1703" s="519"/>
      <c r="AI1703" s="519"/>
      <c r="AJ1703" s="601"/>
      <c r="AK1703" s="160">
        <f t="shared" si="1230"/>
        <v>0</v>
      </c>
      <c r="AL1703" s="79" t="s">
        <v>3</v>
      </c>
      <c r="AM1703" s="158" t="s">
        <v>3</v>
      </c>
      <c r="AN1703" s="718"/>
      <c r="AO1703" s="643"/>
      <c r="AP1703" s="663"/>
      <c r="AQ1703" s="683"/>
      <c r="AT1703" s="1"/>
    </row>
    <row r="1704" spans="1:46" s="44" customFormat="1" ht="18.600000000000001" thickBot="1">
      <c r="A1704" s="1">
        <v>3</v>
      </c>
      <c r="B1704" s="436" t="str">
        <f t="shared" si="1246"/>
        <v>北多摩北部</v>
      </c>
      <c r="C1704" s="437" t="str">
        <f t="shared" si="1247"/>
        <v>東村山市</v>
      </c>
      <c r="D1704" s="305"/>
      <c r="E1704" s="632"/>
      <c r="F1704" s="337" t="s">
        <v>563</v>
      </c>
      <c r="G1704" s="689"/>
      <c r="H1704" s="109" t="s">
        <v>628</v>
      </c>
      <c r="I1704" s="82"/>
      <c r="J1704" s="82"/>
      <c r="K1704" s="82"/>
      <c r="L1704" s="82" t="s">
        <v>629</v>
      </c>
      <c r="M1704" s="82" t="s">
        <v>629</v>
      </c>
      <c r="N1704" s="82" t="s">
        <v>916</v>
      </c>
      <c r="O1704" s="71"/>
      <c r="P1704" s="71"/>
      <c r="Q1704" s="71"/>
      <c r="R1704" s="71"/>
      <c r="S1704" s="71"/>
      <c r="T1704" s="71"/>
      <c r="U1704" s="71"/>
      <c r="V1704" s="123"/>
      <c r="W1704" s="208"/>
      <c r="X1704" s="75"/>
      <c r="Y1704" s="75"/>
      <c r="Z1704" s="76"/>
      <c r="AA1704" s="76"/>
      <c r="AB1704" s="209"/>
      <c r="AC1704" s="325">
        <f>SUM(AD1704:AJ1704)</f>
        <v>172</v>
      </c>
      <c r="AD1704" s="520"/>
      <c r="AE1704" s="520">
        <v>156</v>
      </c>
      <c r="AF1704" s="520">
        <v>16</v>
      </c>
      <c r="AG1704" s="520" t="s">
        <v>3</v>
      </c>
      <c r="AH1704" s="520" t="s">
        <v>3</v>
      </c>
      <c r="AI1704" s="520" t="s">
        <v>3</v>
      </c>
      <c r="AJ1704" s="520" t="s">
        <v>3</v>
      </c>
      <c r="AK1704" s="161">
        <f t="shared" si="1230"/>
        <v>0</v>
      </c>
      <c r="AL1704" s="81"/>
      <c r="AM1704" s="187"/>
      <c r="AN1704" s="719"/>
      <c r="AO1704" s="643"/>
      <c r="AP1704" s="663"/>
      <c r="AQ1704" s="683"/>
      <c r="AT1704" s="1"/>
    </row>
    <row r="1705" spans="1:46" s="44" customFormat="1">
      <c r="A1705" s="1">
        <v>1</v>
      </c>
      <c r="B1705" s="309" t="s">
        <v>554</v>
      </c>
      <c r="C1705" s="310" t="s">
        <v>564</v>
      </c>
      <c r="D1705" s="567"/>
      <c r="E1705" s="567" t="s">
        <v>788</v>
      </c>
      <c r="F1705" s="445" t="s">
        <v>565</v>
      </c>
      <c r="G1705" s="691">
        <v>11301852</v>
      </c>
      <c r="H1705" s="223"/>
      <c r="I1705" s="89"/>
      <c r="J1705" s="89"/>
      <c r="K1705" s="89"/>
      <c r="L1705" s="89"/>
      <c r="M1705" s="89"/>
      <c r="N1705" s="89"/>
      <c r="O1705" s="89"/>
      <c r="P1705" s="89"/>
      <c r="Q1705" s="89"/>
      <c r="R1705" s="89"/>
      <c r="S1705" s="89"/>
      <c r="T1705" s="89"/>
      <c r="U1705" s="89"/>
      <c r="V1705" s="224"/>
      <c r="W1705" s="107"/>
      <c r="X1705" s="86"/>
      <c r="Y1705" s="86"/>
      <c r="Z1705" s="87"/>
      <c r="AA1705" s="87"/>
      <c r="AB1705" s="101"/>
      <c r="AC1705" s="326">
        <f t="shared" si="1228"/>
        <v>114</v>
      </c>
      <c r="AD1705" s="616"/>
      <c r="AE1705" s="616"/>
      <c r="AF1705" s="616"/>
      <c r="AG1705" s="616">
        <v>114</v>
      </c>
      <c r="AH1705" s="616"/>
      <c r="AI1705" s="604"/>
      <c r="AJ1705" s="604"/>
      <c r="AK1705" s="168">
        <f t="shared" si="1230"/>
        <v>0</v>
      </c>
      <c r="AL1705" s="96"/>
      <c r="AM1705" s="190"/>
      <c r="AN1705" s="713"/>
      <c r="AO1705" s="643"/>
      <c r="AP1705" s="526"/>
      <c r="AQ1705" s="683"/>
      <c r="AT1705" s="1"/>
    </row>
    <row r="1706" spans="1:46" s="44" customFormat="1">
      <c r="A1706" s="1">
        <v>2</v>
      </c>
      <c r="B1706" s="436" t="str">
        <f t="shared" ref="B1706:B1707" si="1248">B1705</f>
        <v>北多摩北部</v>
      </c>
      <c r="C1706" s="437" t="str">
        <f t="shared" ref="C1706:C1707" si="1249">C1705</f>
        <v>東村山市</v>
      </c>
      <c r="D1706" s="297"/>
      <c r="E1706" s="573"/>
      <c r="F1706" s="361" t="s">
        <v>565</v>
      </c>
      <c r="G1706" s="690"/>
      <c r="H1706" s="225"/>
      <c r="I1706" s="93"/>
      <c r="J1706" s="93"/>
      <c r="K1706" s="93"/>
      <c r="L1706" s="93"/>
      <c r="M1706" s="93"/>
      <c r="N1706" s="93"/>
      <c r="O1706" s="93"/>
      <c r="P1706" s="93"/>
      <c r="Q1706" s="93"/>
      <c r="R1706" s="93"/>
      <c r="S1706" s="93"/>
      <c r="T1706" s="93"/>
      <c r="U1706" s="93"/>
      <c r="V1706" s="226"/>
      <c r="W1706" s="660">
        <f>SUM(X1706:AB1706)</f>
        <v>114</v>
      </c>
      <c r="X1706" s="78"/>
      <c r="Y1706" s="78">
        <v>114</v>
      </c>
      <c r="Z1706" s="78"/>
      <c r="AA1706" s="78"/>
      <c r="AB1706" s="197"/>
      <c r="AC1706" s="327">
        <f t="shared" si="1228"/>
        <v>114</v>
      </c>
      <c r="AD1706" s="613"/>
      <c r="AE1706" s="613"/>
      <c r="AF1706" s="613"/>
      <c r="AG1706" s="613">
        <v>114</v>
      </c>
      <c r="AH1706" s="613"/>
      <c r="AI1706" s="613"/>
      <c r="AJ1706" s="614"/>
      <c r="AK1706" s="169">
        <f t="shared" si="1230"/>
        <v>0</v>
      </c>
      <c r="AL1706" s="62" t="s">
        <v>3</v>
      </c>
      <c r="AM1706" s="63" t="s">
        <v>3</v>
      </c>
      <c r="AN1706" s="729"/>
      <c r="AO1706" s="15"/>
      <c r="AP1706" s="663">
        <v>1</v>
      </c>
      <c r="AQ1706" s="683"/>
      <c r="AT1706" s="1"/>
    </row>
    <row r="1707" spans="1:46" s="44" customFormat="1" ht="18.600000000000001" thickBot="1">
      <c r="A1707" s="1">
        <v>3</v>
      </c>
      <c r="B1707" s="436" t="str">
        <f t="shared" si="1248"/>
        <v>北多摩北部</v>
      </c>
      <c r="C1707" s="437" t="str">
        <f t="shared" si="1249"/>
        <v>東村山市</v>
      </c>
      <c r="D1707" s="305"/>
      <c r="E1707" s="632"/>
      <c r="F1707" s="337" t="s">
        <v>565</v>
      </c>
      <c r="G1707" s="689"/>
      <c r="H1707" s="121"/>
      <c r="I1707" s="71"/>
      <c r="J1707" s="71"/>
      <c r="K1707" s="71"/>
      <c r="L1707" s="71"/>
      <c r="M1707" s="71"/>
      <c r="N1707" s="71"/>
      <c r="O1707" s="71"/>
      <c r="P1707" s="71"/>
      <c r="Q1707" s="71"/>
      <c r="R1707" s="71"/>
      <c r="S1707" s="71"/>
      <c r="T1707" s="71"/>
      <c r="U1707" s="71"/>
      <c r="V1707" s="123"/>
      <c r="W1707" s="208"/>
      <c r="X1707" s="75"/>
      <c r="Y1707" s="75"/>
      <c r="Z1707" s="76"/>
      <c r="AA1707" s="76"/>
      <c r="AB1707" s="209"/>
      <c r="AC1707" s="325">
        <f t="shared" si="1228"/>
        <v>114</v>
      </c>
      <c r="AD1707" s="520"/>
      <c r="AE1707" s="520" t="s">
        <v>3</v>
      </c>
      <c r="AF1707" s="520" t="s">
        <v>3</v>
      </c>
      <c r="AG1707" s="520">
        <v>114</v>
      </c>
      <c r="AH1707" s="520" t="s">
        <v>3</v>
      </c>
      <c r="AI1707" s="520" t="s">
        <v>3</v>
      </c>
      <c r="AJ1707" s="520" t="s">
        <v>3</v>
      </c>
      <c r="AK1707" s="161">
        <f t="shared" si="1230"/>
        <v>0</v>
      </c>
      <c r="AL1707" s="81"/>
      <c r="AM1707" s="187"/>
      <c r="AN1707" s="719"/>
      <c r="AO1707" s="643"/>
      <c r="AP1707" s="663"/>
      <c r="AQ1707" s="683"/>
      <c r="AT1707" s="1"/>
    </row>
    <row r="1708" spans="1:46" s="44" customFormat="1">
      <c r="A1708" s="1">
        <v>1</v>
      </c>
      <c r="B1708" s="309" t="s">
        <v>554</v>
      </c>
      <c r="C1708" s="310" t="s">
        <v>564</v>
      </c>
      <c r="D1708" s="567"/>
      <c r="E1708" s="567" t="s">
        <v>915</v>
      </c>
      <c r="F1708" s="445" t="s">
        <v>566</v>
      </c>
      <c r="G1708" s="691">
        <v>11301853</v>
      </c>
      <c r="H1708" s="223"/>
      <c r="I1708" s="89"/>
      <c r="J1708" s="89"/>
      <c r="K1708" s="89"/>
      <c r="L1708" s="89"/>
      <c r="M1708" s="89"/>
      <c r="N1708" s="89"/>
      <c r="O1708" s="89"/>
      <c r="P1708" s="89"/>
      <c r="Q1708" s="89"/>
      <c r="R1708" s="89"/>
      <c r="S1708" s="89"/>
      <c r="T1708" s="89"/>
      <c r="U1708" s="89"/>
      <c r="V1708" s="224"/>
      <c r="W1708" s="107"/>
      <c r="X1708" s="86"/>
      <c r="Y1708" s="86"/>
      <c r="Z1708" s="87"/>
      <c r="AA1708" s="87"/>
      <c r="AB1708" s="101"/>
      <c r="AC1708" s="326">
        <f t="shared" si="1228"/>
        <v>125</v>
      </c>
      <c r="AD1708" s="88"/>
      <c r="AE1708" s="88">
        <v>73</v>
      </c>
      <c r="AF1708" s="88">
        <v>52</v>
      </c>
      <c r="AG1708" s="88"/>
      <c r="AH1708" s="88"/>
      <c r="AI1708" s="96"/>
      <c r="AJ1708" s="96"/>
      <c r="AK1708" s="168">
        <f t="shared" si="1230"/>
        <v>0</v>
      </c>
      <c r="AL1708" s="96"/>
      <c r="AM1708" s="190"/>
      <c r="AN1708" s="713"/>
      <c r="AO1708" s="643"/>
      <c r="AP1708" s="526"/>
      <c r="AQ1708" s="683"/>
      <c r="AT1708" s="1"/>
    </row>
    <row r="1709" spans="1:46" s="44" customFormat="1">
      <c r="A1709" s="1">
        <v>2</v>
      </c>
      <c r="B1709" s="436" t="str">
        <f t="shared" ref="B1709:B1710" si="1250">B1708</f>
        <v>北多摩北部</v>
      </c>
      <c r="C1709" s="437" t="str">
        <f t="shared" ref="C1709:C1710" si="1251">C1708</f>
        <v>東村山市</v>
      </c>
      <c r="D1709" s="637"/>
      <c r="E1709" s="400"/>
      <c r="F1709" s="361" t="s">
        <v>566</v>
      </c>
      <c r="G1709" s="690"/>
      <c r="H1709" s="109"/>
      <c r="I1709" s="82"/>
      <c r="J1709" s="82"/>
      <c r="K1709" s="82"/>
      <c r="L1709" s="82"/>
      <c r="M1709" s="82" t="s">
        <v>629</v>
      </c>
      <c r="N1709" s="82"/>
      <c r="O1709" s="82"/>
      <c r="P1709" s="82"/>
      <c r="Q1709" s="82"/>
      <c r="R1709" s="82"/>
      <c r="S1709" s="82"/>
      <c r="T1709" s="82"/>
      <c r="U1709" s="82" t="s">
        <v>629</v>
      </c>
      <c r="V1709" s="102"/>
      <c r="W1709" s="146">
        <f>SUM(X1709:AB1709)</f>
        <v>125</v>
      </c>
      <c r="X1709" s="145">
        <v>125</v>
      </c>
      <c r="Y1709" s="145"/>
      <c r="Z1709" s="69"/>
      <c r="AA1709" s="69"/>
      <c r="AB1709" s="207"/>
      <c r="AC1709" s="324">
        <f t="shared" si="1228"/>
        <v>125</v>
      </c>
      <c r="AD1709" s="519"/>
      <c r="AE1709" s="519">
        <v>73</v>
      </c>
      <c r="AF1709" s="519">
        <v>52</v>
      </c>
      <c r="AG1709" s="519"/>
      <c r="AH1709" s="519"/>
      <c r="AI1709" s="519"/>
      <c r="AJ1709" s="601"/>
      <c r="AK1709" s="160">
        <f t="shared" si="1230"/>
        <v>0</v>
      </c>
      <c r="AL1709" s="79" t="s">
        <v>3</v>
      </c>
      <c r="AM1709" s="158" t="s">
        <v>3</v>
      </c>
      <c r="AN1709" s="718"/>
      <c r="AO1709" s="643"/>
      <c r="AP1709" s="663"/>
      <c r="AQ1709" s="683"/>
      <c r="AT1709" s="1"/>
    </row>
    <row r="1710" spans="1:46" s="44" customFormat="1" ht="18.600000000000001" thickBot="1">
      <c r="A1710" s="1">
        <v>3</v>
      </c>
      <c r="B1710" s="436" t="str">
        <f t="shared" si="1250"/>
        <v>北多摩北部</v>
      </c>
      <c r="C1710" s="437" t="str">
        <f t="shared" si="1251"/>
        <v>東村山市</v>
      </c>
      <c r="D1710" s="305"/>
      <c r="E1710" s="632"/>
      <c r="F1710" s="337" t="s">
        <v>566</v>
      </c>
      <c r="G1710" s="689"/>
      <c r="H1710" s="229"/>
      <c r="I1710" s="27"/>
      <c r="J1710" s="27"/>
      <c r="K1710" s="27"/>
      <c r="L1710" s="27"/>
      <c r="M1710" s="32" t="s">
        <v>629</v>
      </c>
      <c r="N1710" s="32"/>
      <c r="O1710" s="32"/>
      <c r="P1710" s="32"/>
      <c r="Q1710" s="32"/>
      <c r="R1710" s="32"/>
      <c r="S1710" s="32"/>
      <c r="T1710" s="32"/>
      <c r="U1710" s="32" t="s">
        <v>629</v>
      </c>
      <c r="V1710" s="230"/>
      <c r="W1710" s="212"/>
      <c r="X1710" s="94"/>
      <c r="Y1710" s="94"/>
      <c r="Z1710" s="94"/>
      <c r="AA1710" s="94"/>
      <c r="AB1710" s="213"/>
      <c r="AC1710" s="328">
        <f t="shared" si="1228"/>
        <v>125</v>
      </c>
      <c r="AD1710" s="615"/>
      <c r="AE1710" s="615">
        <v>73</v>
      </c>
      <c r="AF1710" s="615">
        <v>52</v>
      </c>
      <c r="AG1710" s="615" t="s">
        <v>3</v>
      </c>
      <c r="AH1710" s="615" t="s">
        <v>3</v>
      </c>
      <c r="AI1710" s="615" t="s">
        <v>3</v>
      </c>
      <c r="AJ1710" s="615" t="s">
        <v>3</v>
      </c>
      <c r="AK1710" s="170">
        <f t="shared" si="1230"/>
        <v>0</v>
      </c>
      <c r="AL1710" s="175"/>
      <c r="AM1710" s="191"/>
      <c r="AN1710" s="730"/>
      <c r="AO1710" s="15"/>
      <c r="AP1710" s="663"/>
      <c r="AQ1710" s="683"/>
      <c r="AT1710" s="1"/>
    </row>
    <row r="1711" spans="1:46" s="44" customFormat="1">
      <c r="A1711" s="1">
        <v>1</v>
      </c>
      <c r="B1711" s="309" t="s">
        <v>554</v>
      </c>
      <c r="C1711" s="310" t="s">
        <v>564</v>
      </c>
      <c r="D1711" s="567" t="s">
        <v>687</v>
      </c>
      <c r="E1711" s="567" t="s">
        <v>1022</v>
      </c>
      <c r="F1711" s="445" t="s">
        <v>1028</v>
      </c>
      <c r="G1711" s="692">
        <v>11304018</v>
      </c>
      <c r="H1711" s="231"/>
      <c r="I1711" s="91"/>
      <c r="J1711" s="91"/>
      <c r="K1711" s="91"/>
      <c r="L1711" s="91"/>
      <c r="M1711" s="91"/>
      <c r="N1711" s="91"/>
      <c r="O1711" s="91"/>
      <c r="P1711" s="91"/>
      <c r="Q1711" s="91"/>
      <c r="R1711" s="91"/>
      <c r="S1711" s="91"/>
      <c r="T1711" s="91"/>
      <c r="U1711" s="91"/>
      <c r="V1711" s="232"/>
      <c r="W1711" s="195"/>
      <c r="X1711" s="92"/>
      <c r="Y1711" s="92"/>
      <c r="Z1711" s="92"/>
      <c r="AA1711" s="92"/>
      <c r="AB1711" s="196"/>
      <c r="AC1711" s="329">
        <v>344</v>
      </c>
      <c r="AD1711" s="78">
        <v>54</v>
      </c>
      <c r="AE1711" s="78">
        <v>290</v>
      </c>
      <c r="AF1711" s="78"/>
      <c r="AG1711" s="78"/>
      <c r="AH1711" s="78"/>
      <c r="AI1711" s="80"/>
      <c r="AJ1711" s="80"/>
      <c r="AK1711" s="171">
        <f t="shared" si="1230"/>
        <v>0</v>
      </c>
      <c r="AL1711" s="80"/>
      <c r="AM1711" s="186"/>
      <c r="AN1711" s="729"/>
      <c r="AO1711" s="15"/>
      <c r="AP1711" s="25"/>
      <c r="AQ1711" s="683"/>
      <c r="AT1711" s="1"/>
    </row>
    <row r="1712" spans="1:46" s="44" customFormat="1">
      <c r="A1712" s="1">
        <v>2</v>
      </c>
      <c r="B1712" s="436" t="str">
        <f t="shared" ref="B1712:B1713" si="1252">B1711</f>
        <v>北多摩北部</v>
      </c>
      <c r="C1712" s="437" t="str">
        <f t="shared" ref="C1712:C1713" si="1253">C1711</f>
        <v>東村山市</v>
      </c>
      <c r="D1712" s="297"/>
      <c r="E1712" s="573"/>
      <c r="F1712" s="361" t="s">
        <v>1028</v>
      </c>
      <c r="G1712" s="690"/>
      <c r="H1712" s="109" t="s">
        <v>628</v>
      </c>
      <c r="I1712" s="82"/>
      <c r="J1712" s="82" t="s">
        <v>629</v>
      </c>
      <c r="K1712" s="82"/>
      <c r="L1712" s="82" t="s">
        <v>629</v>
      </c>
      <c r="M1712" s="82" t="s">
        <v>629</v>
      </c>
      <c r="N1712" s="82" t="s">
        <v>634</v>
      </c>
      <c r="O1712" s="82"/>
      <c r="P1712" s="82" t="s">
        <v>636</v>
      </c>
      <c r="Q1712" s="82"/>
      <c r="R1712" s="82" t="s">
        <v>922</v>
      </c>
      <c r="S1712" s="82" t="s">
        <v>652</v>
      </c>
      <c r="T1712" s="82" t="s">
        <v>629</v>
      </c>
      <c r="U1712" s="82"/>
      <c r="V1712" s="102" t="s">
        <v>629</v>
      </c>
      <c r="W1712" s="146">
        <f>SUM(X1712:AB1712)</f>
        <v>337</v>
      </c>
      <c r="X1712" s="145">
        <v>337</v>
      </c>
      <c r="Y1712" s="145"/>
      <c r="Z1712" s="69"/>
      <c r="AA1712" s="69"/>
      <c r="AB1712" s="207"/>
      <c r="AC1712" s="324">
        <f t="shared" ref="AC1712:AC1713" si="1254">SUM(AD1712:AJ1712)</f>
        <v>337</v>
      </c>
      <c r="AD1712" s="519">
        <v>50</v>
      </c>
      <c r="AE1712" s="519">
        <v>287</v>
      </c>
      <c r="AF1712" s="519"/>
      <c r="AG1712" s="519"/>
      <c r="AH1712" s="519"/>
      <c r="AI1712" s="519"/>
      <c r="AJ1712" s="601"/>
      <c r="AK1712" s="554">
        <f t="shared" si="1230"/>
        <v>123</v>
      </c>
      <c r="AL1712" s="543">
        <v>100</v>
      </c>
      <c r="AM1712" s="553">
        <v>23</v>
      </c>
      <c r="AN1712" s="718"/>
      <c r="AO1712" s="643"/>
      <c r="AP1712" s="663"/>
      <c r="AQ1712" s="683"/>
      <c r="AT1712" s="1"/>
    </row>
    <row r="1713" spans="1:46" s="44" customFormat="1" ht="18.600000000000001" thickBot="1">
      <c r="A1713" s="1">
        <v>3</v>
      </c>
      <c r="B1713" s="436" t="str">
        <f t="shared" si="1252"/>
        <v>北多摩北部</v>
      </c>
      <c r="C1713" s="437" t="str">
        <f t="shared" si="1253"/>
        <v>東村山市</v>
      </c>
      <c r="D1713" s="305"/>
      <c r="E1713" s="632"/>
      <c r="F1713" s="337" t="s">
        <v>1028</v>
      </c>
      <c r="G1713" s="689"/>
      <c r="H1713" s="109" t="s">
        <v>628</v>
      </c>
      <c r="I1713" s="82"/>
      <c r="J1713" s="82" t="s">
        <v>629</v>
      </c>
      <c r="K1713" s="82"/>
      <c r="L1713" s="82" t="s">
        <v>629</v>
      </c>
      <c r="M1713" s="82" t="s">
        <v>629</v>
      </c>
      <c r="N1713" s="82" t="s">
        <v>634</v>
      </c>
      <c r="O1713" s="82"/>
      <c r="P1713" s="82" t="s">
        <v>636</v>
      </c>
      <c r="Q1713" s="82"/>
      <c r="R1713" s="82" t="s">
        <v>922</v>
      </c>
      <c r="S1713" s="82" t="s">
        <v>652</v>
      </c>
      <c r="T1713" s="82" t="s">
        <v>629</v>
      </c>
      <c r="U1713" s="82"/>
      <c r="V1713" s="102" t="s">
        <v>629</v>
      </c>
      <c r="W1713" s="208"/>
      <c r="X1713" s="75"/>
      <c r="Y1713" s="75"/>
      <c r="Z1713" s="76"/>
      <c r="AA1713" s="76"/>
      <c r="AB1713" s="209"/>
      <c r="AC1713" s="325">
        <f t="shared" si="1254"/>
        <v>337</v>
      </c>
      <c r="AD1713" s="520">
        <v>50</v>
      </c>
      <c r="AE1713" s="520">
        <v>287</v>
      </c>
      <c r="AF1713" s="520" t="s">
        <v>3</v>
      </c>
      <c r="AG1713" s="520" t="s">
        <v>3</v>
      </c>
      <c r="AH1713" s="520" t="s">
        <v>3</v>
      </c>
      <c r="AI1713" s="520" t="s">
        <v>3</v>
      </c>
      <c r="AJ1713" s="520" t="s">
        <v>3</v>
      </c>
      <c r="AK1713" s="161">
        <f t="shared" si="1230"/>
        <v>0</v>
      </c>
      <c r="AL1713" s="81"/>
      <c r="AM1713" s="187"/>
      <c r="AN1713" s="719"/>
      <c r="AO1713" s="643"/>
      <c r="AP1713" s="663"/>
      <c r="AQ1713" s="683"/>
      <c r="AT1713" s="1"/>
    </row>
    <row r="1714" spans="1:46" s="44" customFormat="1">
      <c r="A1714" s="1">
        <v>1</v>
      </c>
      <c r="B1714" s="309" t="s">
        <v>554</v>
      </c>
      <c r="C1714" s="310" t="s">
        <v>564</v>
      </c>
      <c r="D1714" s="567"/>
      <c r="E1714" s="567" t="s">
        <v>950</v>
      </c>
      <c r="F1714" s="445" t="s">
        <v>567</v>
      </c>
      <c r="G1714" s="691">
        <v>11301855</v>
      </c>
      <c r="H1714" s="223"/>
      <c r="I1714" s="89"/>
      <c r="J1714" s="89"/>
      <c r="K1714" s="89"/>
      <c r="L1714" s="89"/>
      <c r="M1714" s="89"/>
      <c r="N1714" s="89"/>
      <c r="O1714" s="89"/>
      <c r="P1714" s="89"/>
      <c r="Q1714" s="89"/>
      <c r="R1714" s="89"/>
      <c r="S1714" s="89"/>
      <c r="T1714" s="89"/>
      <c r="U1714" s="89"/>
      <c r="V1714" s="224"/>
      <c r="W1714" s="107"/>
      <c r="X1714" s="86"/>
      <c r="Y1714" s="86"/>
      <c r="Z1714" s="87"/>
      <c r="AA1714" s="87"/>
      <c r="AB1714" s="101"/>
      <c r="AC1714" s="326">
        <f t="shared" si="1228"/>
        <v>156</v>
      </c>
      <c r="AD1714" s="88"/>
      <c r="AE1714" s="88"/>
      <c r="AF1714" s="88">
        <v>42</v>
      </c>
      <c r="AG1714" s="88">
        <v>114</v>
      </c>
      <c r="AH1714" s="88"/>
      <c r="AI1714" s="96"/>
      <c r="AJ1714" s="96"/>
      <c r="AK1714" s="168">
        <f t="shared" si="1230"/>
        <v>0</v>
      </c>
      <c r="AL1714" s="96"/>
      <c r="AM1714" s="190"/>
      <c r="AN1714" s="713"/>
      <c r="AO1714" s="643"/>
      <c r="AP1714" s="526"/>
      <c r="AQ1714" s="683"/>
      <c r="AT1714" s="1"/>
    </row>
    <row r="1715" spans="1:46" s="44" customFormat="1">
      <c r="A1715" s="1">
        <v>2</v>
      </c>
      <c r="B1715" s="436" t="str">
        <f t="shared" ref="B1715:B1716" si="1255">B1714</f>
        <v>北多摩北部</v>
      </c>
      <c r="C1715" s="437" t="str">
        <f t="shared" ref="C1715:C1716" si="1256">C1714</f>
        <v>東村山市</v>
      </c>
      <c r="D1715" s="297"/>
      <c r="E1715" s="573"/>
      <c r="F1715" s="361" t="s">
        <v>567</v>
      </c>
      <c r="G1715" s="690"/>
      <c r="H1715" s="225"/>
      <c r="I1715" s="93"/>
      <c r="J1715" s="93"/>
      <c r="K1715" s="93"/>
      <c r="L1715" s="93" t="s">
        <v>629</v>
      </c>
      <c r="M1715" s="93" t="s">
        <v>629</v>
      </c>
      <c r="N1715" s="93" t="s">
        <v>630</v>
      </c>
      <c r="O1715" s="93"/>
      <c r="P1715" s="93"/>
      <c r="Q1715" s="93"/>
      <c r="R1715" s="93"/>
      <c r="S1715" s="93"/>
      <c r="T1715" s="93"/>
      <c r="U1715" s="93"/>
      <c r="V1715" s="226"/>
      <c r="W1715" s="660">
        <f>SUM(X1715:AB1715)</f>
        <v>40</v>
      </c>
      <c r="X1715" s="78">
        <v>40</v>
      </c>
      <c r="Y1715" s="78"/>
      <c r="Z1715" s="78"/>
      <c r="AA1715" s="78"/>
      <c r="AB1715" s="197"/>
      <c r="AC1715" s="327">
        <f t="shared" si="1228"/>
        <v>40</v>
      </c>
      <c r="AD1715" s="613"/>
      <c r="AE1715" s="613"/>
      <c r="AF1715" s="613">
        <v>40</v>
      </c>
      <c r="AG1715" s="613"/>
      <c r="AH1715" s="613"/>
      <c r="AI1715" s="613"/>
      <c r="AJ1715" s="614"/>
      <c r="AK1715" s="169">
        <f t="shared" si="1230"/>
        <v>0</v>
      </c>
      <c r="AL1715" s="62" t="s">
        <v>3</v>
      </c>
      <c r="AM1715" s="63" t="s">
        <v>3</v>
      </c>
      <c r="AN1715" s="729"/>
      <c r="AO1715" s="15"/>
      <c r="AP1715" s="663"/>
      <c r="AQ1715" s="683"/>
      <c r="AT1715" s="1"/>
    </row>
    <row r="1716" spans="1:46" s="44" customFormat="1" ht="18.600000000000001" thickBot="1">
      <c r="A1716" s="1">
        <v>3</v>
      </c>
      <c r="B1716" s="436" t="str">
        <f t="shared" si="1255"/>
        <v>北多摩北部</v>
      </c>
      <c r="C1716" s="437" t="str">
        <f t="shared" si="1256"/>
        <v>東村山市</v>
      </c>
      <c r="D1716" s="305"/>
      <c r="E1716" s="632"/>
      <c r="F1716" s="337" t="s">
        <v>567</v>
      </c>
      <c r="G1716" s="689"/>
      <c r="H1716" s="121"/>
      <c r="I1716" s="71"/>
      <c r="J1716" s="71"/>
      <c r="K1716" s="71"/>
      <c r="L1716" s="93" t="s">
        <v>629</v>
      </c>
      <c r="M1716" s="93" t="s">
        <v>629</v>
      </c>
      <c r="N1716" s="93" t="s">
        <v>630</v>
      </c>
      <c r="O1716" s="71"/>
      <c r="P1716" s="71"/>
      <c r="Q1716" s="71"/>
      <c r="R1716" s="71"/>
      <c r="S1716" s="71"/>
      <c r="T1716" s="71"/>
      <c r="U1716" s="71"/>
      <c r="V1716" s="123"/>
      <c r="W1716" s="208"/>
      <c r="X1716" s="75"/>
      <c r="Y1716" s="75"/>
      <c r="Z1716" s="76"/>
      <c r="AA1716" s="76"/>
      <c r="AB1716" s="209"/>
      <c r="AC1716" s="325">
        <f t="shared" si="1228"/>
        <v>40</v>
      </c>
      <c r="AD1716" s="520"/>
      <c r="AE1716" s="520" t="s">
        <v>3</v>
      </c>
      <c r="AF1716" s="520">
        <v>40</v>
      </c>
      <c r="AG1716" s="520" t="s">
        <v>3</v>
      </c>
      <c r="AH1716" s="520" t="s">
        <v>3</v>
      </c>
      <c r="AI1716" s="520" t="s">
        <v>3</v>
      </c>
      <c r="AJ1716" s="520" t="s">
        <v>3</v>
      </c>
      <c r="AK1716" s="161">
        <f t="shared" si="1230"/>
        <v>0</v>
      </c>
      <c r="AL1716" s="81"/>
      <c r="AM1716" s="187"/>
      <c r="AN1716" s="719"/>
      <c r="AO1716" s="643"/>
      <c r="AP1716" s="663"/>
      <c r="AQ1716" s="683"/>
      <c r="AT1716" s="1"/>
    </row>
    <row r="1717" spans="1:46" s="44" customFormat="1">
      <c r="A1717" s="1">
        <v>1</v>
      </c>
      <c r="B1717" s="309" t="s">
        <v>554</v>
      </c>
      <c r="C1717" s="310" t="s">
        <v>564</v>
      </c>
      <c r="D1717" s="567"/>
      <c r="E1717" s="567" t="s">
        <v>1020</v>
      </c>
      <c r="F1717" s="445" t="s">
        <v>568</v>
      </c>
      <c r="G1717" s="691">
        <v>11301856</v>
      </c>
      <c r="H1717" s="223"/>
      <c r="I1717" s="89"/>
      <c r="J1717" s="89"/>
      <c r="K1717" s="89"/>
      <c r="L1717" s="89"/>
      <c r="M1717" s="89"/>
      <c r="N1717" s="89"/>
      <c r="O1717" s="89"/>
      <c r="P1717" s="89"/>
      <c r="Q1717" s="89"/>
      <c r="R1717" s="89"/>
      <c r="S1717" s="89"/>
      <c r="T1717" s="89"/>
      <c r="U1717" s="89"/>
      <c r="V1717" s="224"/>
      <c r="W1717" s="107"/>
      <c r="X1717" s="86"/>
      <c r="Y1717" s="86"/>
      <c r="Z1717" s="87"/>
      <c r="AA1717" s="87"/>
      <c r="AB1717" s="101"/>
      <c r="AC1717" s="326">
        <f t="shared" si="1228"/>
        <v>465</v>
      </c>
      <c r="AD1717" s="88"/>
      <c r="AE1717" s="88"/>
      <c r="AF1717" s="88"/>
      <c r="AG1717" s="88">
        <v>465</v>
      </c>
      <c r="AH1717" s="88"/>
      <c r="AI1717" s="96"/>
      <c r="AJ1717" s="96"/>
      <c r="AK1717" s="168">
        <f t="shared" si="1230"/>
        <v>0</v>
      </c>
      <c r="AL1717" s="96"/>
      <c r="AM1717" s="190"/>
      <c r="AN1717" s="713"/>
      <c r="AO1717" s="643"/>
      <c r="AP1717" s="526"/>
      <c r="AQ1717" s="683"/>
      <c r="AT1717" s="1"/>
    </row>
    <row r="1718" spans="1:46" s="44" customFormat="1">
      <c r="A1718" s="1">
        <v>2</v>
      </c>
      <c r="B1718" s="436" t="str">
        <f t="shared" ref="B1718:B1719" si="1257">B1717</f>
        <v>北多摩北部</v>
      </c>
      <c r="C1718" s="437" t="str">
        <f t="shared" ref="C1718:C1719" si="1258">C1717</f>
        <v>東村山市</v>
      </c>
      <c r="D1718" s="637"/>
      <c r="E1718" s="400"/>
      <c r="F1718" s="361" t="s">
        <v>568</v>
      </c>
      <c r="G1718" s="690"/>
      <c r="H1718" s="109"/>
      <c r="I1718" s="82"/>
      <c r="J1718" s="82"/>
      <c r="K1718" s="82"/>
      <c r="L1718" s="82"/>
      <c r="M1718" s="82"/>
      <c r="N1718" s="82"/>
      <c r="O1718" s="82"/>
      <c r="P1718" s="82"/>
      <c r="Q1718" s="82"/>
      <c r="R1718" s="82"/>
      <c r="S1718" s="82"/>
      <c r="T1718" s="82"/>
      <c r="U1718" s="82"/>
      <c r="V1718" s="102"/>
      <c r="W1718" s="146">
        <f>SUM(X1718:AB1718)</f>
        <v>404</v>
      </c>
      <c r="X1718" s="145">
        <v>404</v>
      </c>
      <c r="Y1718" s="145"/>
      <c r="Z1718" s="69"/>
      <c r="AA1718" s="69"/>
      <c r="AB1718" s="207"/>
      <c r="AC1718" s="324">
        <f t="shared" si="1228"/>
        <v>404</v>
      </c>
      <c r="AD1718" s="519"/>
      <c r="AE1718" s="519"/>
      <c r="AF1718" s="519"/>
      <c r="AG1718" s="519">
        <v>350</v>
      </c>
      <c r="AH1718" s="519">
        <v>54</v>
      </c>
      <c r="AI1718" s="519"/>
      <c r="AJ1718" s="601"/>
      <c r="AK1718" s="160">
        <f t="shared" si="1230"/>
        <v>0</v>
      </c>
      <c r="AL1718" s="79" t="s">
        <v>3</v>
      </c>
      <c r="AM1718" s="158" t="s">
        <v>3</v>
      </c>
      <c r="AN1718" s="718" t="s">
        <v>1021</v>
      </c>
      <c r="AO1718" s="643"/>
      <c r="AP1718" s="663"/>
      <c r="AQ1718" s="683"/>
      <c r="AT1718" s="1"/>
    </row>
    <row r="1719" spans="1:46" s="44" customFormat="1" ht="18.600000000000001" thickBot="1">
      <c r="A1719" s="1">
        <v>3</v>
      </c>
      <c r="B1719" s="436" t="str">
        <f t="shared" si="1257"/>
        <v>北多摩北部</v>
      </c>
      <c r="C1719" s="437" t="str">
        <f t="shared" si="1258"/>
        <v>東村山市</v>
      </c>
      <c r="D1719" s="305"/>
      <c r="E1719" s="632"/>
      <c r="F1719" s="337" t="s">
        <v>568</v>
      </c>
      <c r="G1719" s="689"/>
      <c r="H1719" s="229"/>
      <c r="I1719" s="27"/>
      <c r="J1719" s="27"/>
      <c r="K1719" s="27"/>
      <c r="L1719" s="27"/>
      <c r="M1719" s="27"/>
      <c r="N1719" s="27"/>
      <c r="O1719" s="27"/>
      <c r="P1719" s="27"/>
      <c r="Q1719" s="27"/>
      <c r="R1719" s="27"/>
      <c r="S1719" s="27"/>
      <c r="T1719" s="27"/>
      <c r="U1719" s="27"/>
      <c r="V1719" s="230"/>
      <c r="W1719" s="212"/>
      <c r="X1719" s="94"/>
      <c r="Y1719" s="94"/>
      <c r="Z1719" s="94"/>
      <c r="AA1719" s="94"/>
      <c r="AB1719" s="213"/>
      <c r="AC1719" s="328">
        <f t="shared" si="1228"/>
        <v>404</v>
      </c>
      <c r="AD1719" s="615"/>
      <c r="AE1719" s="615" t="s">
        <v>3</v>
      </c>
      <c r="AF1719" s="615" t="s">
        <v>3</v>
      </c>
      <c r="AG1719" s="615">
        <v>350</v>
      </c>
      <c r="AH1719" s="615">
        <v>54</v>
      </c>
      <c r="AI1719" s="615" t="s">
        <v>3</v>
      </c>
      <c r="AJ1719" s="615" t="s">
        <v>3</v>
      </c>
      <c r="AK1719" s="170">
        <f t="shared" si="1230"/>
        <v>0</v>
      </c>
      <c r="AL1719" s="175"/>
      <c r="AM1719" s="191"/>
      <c r="AN1719" s="730"/>
      <c r="AO1719" s="15"/>
      <c r="AP1719" s="663"/>
      <c r="AQ1719" s="683"/>
      <c r="AT1719" s="1"/>
    </row>
    <row r="1720" spans="1:46" s="44" customFormat="1">
      <c r="A1720" s="1">
        <v>1</v>
      </c>
      <c r="B1720" s="309" t="s">
        <v>554</v>
      </c>
      <c r="C1720" s="310" t="s">
        <v>564</v>
      </c>
      <c r="D1720" s="567"/>
      <c r="E1720" s="567" t="s">
        <v>915</v>
      </c>
      <c r="F1720" s="445" t="s">
        <v>569</v>
      </c>
      <c r="G1720" s="692">
        <v>11301857</v>
      </c>
      <c r="H1720" s="231"/>
      <c r="I1720" s="91"/>
      <c r="J1720" s="91"/>
      <c r="K1720" s="91"/>
      <c r="L1720" s="91"/>
      <c r="M1720" s="91"/>
      <c r="N1720" s="91"/>
      <c r="O1720" s="91"/>
      <c r="P1720" s="91"/>
      <c r="Q1720" s="91"/>
      <c r="R1720" s="91"/>
      <c r="S1720" s="91"/>
      <c r="T1720" s="91"/>
      <c r="U1720" s="91"/>
      <c r="V1720" s="232"/>
      <c r="W1720" s="195"/>
      <c r="X1720" s="92"/>
      <c r="Y1720" s="92"/>
      <c r="Z1720" s="92"/>
      <c r="AA1720" s="92"/>
      <c r="AB1720" s="196"/>
      <c r="AC1720" s="329">
        <f t="shared" si="1228"/>
        <v>199</v>
      </c>
      <c r="AD1720" s="78"/>
      <c r="AE1720" s="78">
        <v>51</v>
      </c>
      <c r="AF1720" s="78">
        <v>40</v>
      </c>
      <c r="AG1720" s="78">
        <v>108</v>
      </c>
      <c r="AH1720" s="78"/>
      <c r="AI1720" s="80"/>
      <c r="AJ1720" s="80"/>
      <c r="AK1720" s="171">
        <f t="shared" si="1230"/>
        <v>0</v>
      </c>
      <c r="AL1720" s="80"/>
      <c r="AM1720" s="186"/>
      <c r="AN1720" s="729"/>
      <c r="AO1720" s="15"/>
      <c r="AP1720" s="25"/>
      <c r="AQ1720" s="683"/>
      <c r="AT1720" s="1"/>
    </row>
    <row r="1721" spans="1:46" s="44" customFormat="1">
      <c r="A1721" s="1">
        <v>2</v>
      </c>
      <c r="B1721" s="436" t="str">
        <f t="shared" ref="B1721:B1722" si="1259">B1720</f>
        <v>北多摩北部</v>
      </c>
      <c r="C1721" s="437" t="str">
        <f t="shared" ref="C1721:C1722" si="1260">C1720</f>
        <v>東村山市</v>
      </c>
      <c r="D1721" s="297"/>
      <c r="E1721" s="573"/>
      <c r="F1721" s="361" t="s">
        <v>569</v>
      </c>
      <c r="G1721" s="690"/>
      <c r="H1721" s="109"/>
      <c r="I1721" s="82"/>
      <c r="J1721" s="82"/>
      <c r="K1721" s="82"/>
      <c r="L1721" s="82"/>
      <c r="M1721" s="82" t="s">
        <v>629</v>
      </c>
      <c r="N1721" s="82"/>
      <c r="O1721" s="82"/>
      <c r="P1721" s="82"/>
      <c r="Q1721" s="82"/>
      <c r="R1721" s="82"/>
      <c r="S1721" s="82"/>
      <c r="T1721" s="82"/>
      <c r="U1721" s="82"/>
      <c r="V1721" s="102"/>
      <c r="W1721" s="146">
        <f>SUM(X1721:AB1721)</f>
        <v>199</v>
      </c>
      <c r="X1721" s="145">
        <v>91</v>
      </c>
      <c r="Y1721" s="145">
        <v>108</v>
      </c>
      <c r="Z1721" s="69"/>
      <c r="AA1721" s="69"/>
      <c r="AB1721" s="207"/>
      <c r="AC1721" s="324">
        <f t="shared" si="1228"/>
        <v>199</v>
      </c>
      <c r="AD1721" s="519"/>
      <c r="AE1721" s="519">
        <v>51</v>
      </c>
      <c r="AF1721" s="519">
        <v>40</v>
      </c>
      <c r="AG1721" s="519">
        <v>108</v>
      </c>
      <c r="AH1721" s="519"/>
      <c r="AI1721" s="519"/>
      <c r="AJ1721" s="601"/>
      <c r="AK1721" s="160">
        <f t="shared" si="1230"/>
        <v>0</v>
      </c>
      <c r="AL1721" s="79" t="s">
        <v>3</v>
      </c>
      <c r="AM1721" s="158" t="s">
        <v>3</v>
      </c>
      <c r="AN1721" s="718"/>
      <c r="AO1721" s="643"/>
      <c r="AP1721" s="663"/>
      <c r="AQ1721" s="683"/>
      <c r="AT1721" s="1"/>
    </row>
    <row r="1722" spans="1:46" s="44" customFormat="1" ht="18.600000000000001" thickBot="1">
      <c r="A1722" s="1">
        <v>3</v>
      </c>
      <c r="B1722" s="436" t="str">
        <f t="shared" si="1259"/>
        <v>北多摩北部</v>
      </c>
      <c r="C1722" s="437" t="str">
        <f t="shared" si="1260"/>
        <v>東村山市</v>
      </c>
      <c r="D1722" s="305"/>
      <c r="E1722" s="632"/>
      <c r="F1722" s="337" t="s">
        <v>569</v>
      </c>
      <c r="G1722" s="689"/>
      <c r="H1722" s="121"/>
      <c r="I1722" s="71"/>
      <c r="J1722" s="71"/>
      <c r="K1722" s="71"/>
      <c r="L1722" s="71"/>
      <c r="M1722" s="71" t="s">
        <v>1055</v>
      </c>
      <c r="N1722" s="71"/>
      <c r="O1722" s="71"/>
      <c r="P1722" s="71"/>
      <c r="Q1722" s="71"/>
      <c r="R1722" s="71"/>
      <c r="S1722" s="71"/>
      <c r="T1722" s="71"/>
      <c r="U1722" s="71"/>
      <c r="V1722" s="123"/>
      <c r="W1722" s="208"/>
      <c r="X1722" s="75"/>
      <c r="Y1722" s="75"/>
      <c r="Z1722" s="76"/>
      <c r="AA1722" s="76"/>
      <c r="AB1722" s="209"/>
      <c r="AC1722" s="325">
        <f t="shared" si="1228"/>
        <v>199</v>
      </c>
      <c r="AD1722" s="520"/>
      <c r="AE1722" s="520">
        <v>51</v>
      </c>
      <c r="AF1722" s="520">
        <v>40</v>
      </c>
      <c r="AG1722" s="520">
        <v>108</v>
      </c>
      <c r="AH1722" s="520" t="s">
        <v>3</v>
      </c>
      <c r="AI1722" s="520" t="s">
        <v>3</v>
      </c>
      <c r="AJ1722" s="520" t="s">
        <v>3</v>
      </c>
      <c r="AK1722" s="161">
        <f t="shared" si="1230"/>
        <v>0</v>
      </c>
      <c r="AL1722" s="81"/>
      <c r="AM1722" s="187"/>
      <c r="AN1722" s="719"/>
      <c r="AO1722" s="643"/>
      <c r="AP1722" s="663"/>
      <c r="AQ1722" s="683"/>
      <c r="AT1722" s="1"/>
    </row>
    <row r="1723" spans="1:46" s="44" customFormat="1">
      <c r="A1723" s="1">
        <v>1</v>
      </c>
      <c r="B1723" s="309" t="s">
        <v>554</v>
      </c>
      <c r="C1723" s="310" t="s">
        <v>564</v>
      </c>
      <c r="D1723" s="567"/>
      <c r="E1723" s="567" t="s">
        <v>1129</v>
      </c>
      <c r="F1723" s="445" t="s">
        <v>620</v>
      </c>
      <c r="G1723" s="691">
        <v>11301858</v>
      </c>
      <c r="H1723" s="223"/>
      <c r="I1723" s="89"/>
      <c r="J1723" s="89"/>
      <c r="K1723" s="89"/>
      <c r="L1723" s="89"/>
      <c r="M1723" s="89"/>
      <c r="N1723" s="89"/>
      <c r="O1723" s="89"/>
      <c r="P1723" s="89"/>
      <c r="Q1723" s="89"/>
      <c r="R1723" s="89"/>
      <c r="S1723" s="89"/>
      <c r="T1723" s="89"/>
      <c r="U1723" s="89"/>
      <c r="V1723" s="224"/>
      <c r="W1723" s="107"/>
      <c r="X1723" s="86"/>
      <c r="Y1723" s="86"/>
      <c r="Z1723" s="87"/>
      <c r="AA1723" s="87"/>
      <c r="AB1723" s="101"/>
      <c r="AC1723" s="326">
        <f t="shared" si="1228"/>
        <v>178</v>
      </c>
      <c r="AD1723" s="616"/>
      <c r="AE1723" s="616"/>
      <c r="AF1723" s="616"/>
      <c r="AG1723" s="616">
        <v>178</v>
      </c>
      <c r="AH1723" s="616"/>
      <c r="AI1723" s="604" t="s">
        <v>3</v>
      </c>
      <c r="AJ1723" s="604"/>
      <c r="AK1723" s="168">
        <f t="shared" si="1230"/>
        <v>0</v>
      </c>
      <c r="AL1723" s="96"/>
      <c r="AM1723" s="190"/>
      <c r="AN1723" s="759" t="s">
        <v>675</v>
      </c>
      <c r="AO1723" s="643"/>
      <c r="AP1723" s="526"/>
      <c r="AQ1723" s="683">
        <v>1</v>
      </c>
      <c r="AT1723" s="1"/>
    </row>
    <row r="1724" spans="1:46" s="44" customFormat="1">
      <c r="A1724" s="1">
        <v>2</v>
      </c>
      <c r="B1724" s="436" t="str">
        <f t="shared" ref="B1724:B1725" si="1261">B1723</f>
        <v>北多摩北部</v>
      </c>
      <c r="C1724" s="437" t="str">
        <f t="shared" ref="C1724:C1725" si="1262">C1723</f>
        <v>東村山市</v>
      </c>
      <c r="D1724" s="297"/>
      <c r="E1724" s="573"/>
      <c r="F1724" s="361" t="s">
        <v>620</v>
      </c>
      <c r="G1724" s="690"/>
      <c r="H1724" s="225"/>
      <c r="I1724" s="93"/>
      <c r="J1724" s="93"/>
      <c r="K1724" s="93"/>
      <c r="L1724" s="93"/>
      <c r="M1724" s="93"/>
      <c r="N1724" s="93"/>
      <c r="O1724" s="93"/>
      <c r="P1724" s="93"/>
      <c r="Q1724" s="93"/>
      <c r="R1724" s="93"/>
      <c r="S1724" s="93"/>
      <c r="T1724" s="93"/>
      <c r="U1724" s="93"/>
      <c r="V1724" s="226"/>
      <c r="W1724" s="660">
        <f>SUM(X1724:AB1724)</f>
        <v>178</v>
      </c>
      <c r="X1724" s="78">
        <v>82</v>
      </c>
      <c r="Y1724" s="78">
        <v>96</v>
      </c>
      <c r="Z1724" s="78"/>
      <c r="AA1724" s="78"/>
      <c r="AB1724" s="197"/>
      <c r="AC1724" s="327">
        <f t="shared" si="1228"/>
        <v>178</v>
      </c>
      <c r="AD1724" s="613"/>
      <c r="AE1724" s="613"/>
      <c r="AF1724" s="613"/>
      <c r="AG1724" s="613">
        <v>178</v>
      </c>
      <c r="AH1724" s="613"/>
      <c r="AI1724" s="613"/>
      <c r="AJ1724" s="614"/>
      <c r="AK1724" s="169">
        <f t="shared" si="1230"/>
        <v>0</v>
      </c>
      <c r="AL1724" s="62" t="s">
        <v>3</v>
      </c>
      <c r="AM1724" s="63" t="s">
        <v>3</v>
      </c>
      <c r="AN1724" s="760"/>
      <c r="AO1724" s="15"/>
      <c r="AP1724" s="663"/>
      <c r="AQ1724" s="683"/>
      <c r="AT1724" s="1"/>
    </row>
    <row r="1725" spans="1:46" s="44" customFormat="1" ht="18.600000000000001" thickBot="1">
      <c r="A1725" s="1">
        <v>3</v>
      </c>
      <c r="B1725" s="436" t="str">
        <f t="shared" si="1261"/>
        <v>北多摩北部</v>
      </c>
      <c r="C1725" s="437" t="str">
        <f t="shared" si="1262"/>
        <v>東村山市</v>
      </c>
      <c r="D1725" s="305"/>
      <c r="E1725" s="632"/>
      <c r="F1725" s="337" t="s">
        <v>620</v>
      </c>
      <c r="G1725" s="689"/>
      <c r="H1725" s="121"/>
      <c r="I1725" s="71"/>
      <c r="J1725" s="71"/>
      <c r="K1725" s="71"/>
      <c r="L1725" s="71"/>
      <c r="M1725" s="71"/>
      <c r="N1725" s="71"/>
      <c r="O1725" s="71"/>
      <c r="P1725" s="71"/>
      <c r="Q1725" s="71"/>
      <c r="R1725" s="71"/>
      <c r="S1725" s="71"/>
      <c r="T1725" s="71"/>
      <c r="U1725" s="71"/>
      <c r="V1725" s="123"/>
      <c r="W1725" s="208"/>
      <c r="X1725" s="75"/>
      <c r="Y1725" s="75"/>
      <c r="Z1725" s="76"/>
      <c r="AA1725" s="76"/>
      <c r="AB1725" s="209"/>
      <c r="AC1725" s="325">
        <f t="shared" si="1228"/>
        <v>178</v>
      </c>
      <c r="AD1725" s="520" t="s">
        <v>3</v>
      </c>
      <c r="AE1725" s="520" t="s">
        <v>3</v>
      </c>
      <c r="AF1725" s="520" t="s">
        <v>3</v>
      </c>
      <c r="AG1725" s="520">
        <v>178</v>
      </c>
      <c r="AH1725" s="520" t="s">
        <v>3</v>
      </c>
      <c r="AI1725" s="520" t="s">
        <v>3</v>
      </c>
      <c r="AJ1725" s="520" t="s">
        <v>3</v>
      </c>
      <c r="AK1725" s="161">
        <f t="shared" si="1230"/>
        <v>0</v>
      </c>
      <c r="AL1725" s="81"/>
      <c r="AM1725" s="187"/>
      <c r="AN1725" s="761"/>
      <c r="AO1725" s="643"/>
      <c r="AP1725" s="663"/>
      <c r="AQ1725" s="683"/>
      <c r="AT1725" s="1"/>
    </row>
    <row r="1726" spans="1:46" s="44" customFormat="1">
      <c r="A1726" s="1">
        <v>1</v>
      </c>
      <c r="B1726" s="309" t="s">
        <v>554</v>
      </c>
      <c r="C1726" s="310" t="s">
        <v>564</v>
      </c>
      <c r="D1726" s="567"/>
      <c r="E1726" s="567" t="s">
        <v>788</v>
      </c>
      <c r="F1726" s="445" t="s">
        <v>599</v>
      </c>
      <c r="G1726" s="691">
        <v>11303044</v>
      </c>
      <c r="H1726" s="223"/>
      <c r="I1726" s="89"/>
      <c r="J1726" s="89"/>
      <c r="K1726" s="89"/>
      <c r="L1726" s="89"/>
      <c r="M1726" s="89"/>
      <c r="N1726" s="89"/>
      <c r="O1726" s="89"/>
      <c r="P1726" s="89"/>
      <c r="Q1726" s="89"/>
      <c r="R1726" s="89"/>
      <c r="S1726" s="89"/>
      <c r="T1726" s="89"/>
      <c r="U1726" s="89"/>
      <c r="V1726" s="224"/>
      <c r="W1726" s="107"/>
      <c r="X1726" s="86"/>
      <c r="Y1726" s="86"/>
      <c r="Z1726" s="87"/>
      <c r="AA1726" s="87"/>
      <c r="AB1726" s="101"/>
      <c r="AC1726" s="326">
        <f t="shared" si="1228"/>
        <v>0</v>
      </c>
      <c r="AD1726" s="616"/>
      <c r="AE1726" s="616"/>
      <c r="AF1726" s="616"/>
      <c r="AG1726" s="616"/>
      <c r="AH1726" s="616"/>
      <c r="AI1726" s="604"/>
      <c r="AJ1726" s="604"/>
      <c r="AK1726" s="168">
        <f t="shared" si="1230"/>
        <v>0</v>
      </c>
      <c r="AL1726" s="96"/>
      <c r="AM1726" s="190"/>
      <c r="AN1726" s="713"/>
      <c r="AO1726" s="643"/>
      <c r="AP1726" s="526"/>
      <c r="AQ1726" s="683"/>
      <c r="AT1726" s="1"/>
    </row>
    <row r="1727" spans="1:46" s="44" customFormat="1">
      <c r="A1727" s="1">
        <v>2</v>
      </c>
      <c r="B1727" s="436" t="str">
        <f t="shared" ref="B1727:B1728" si="1263">B1726</f>
        <v>北多摩北部</v>
      </c>
      <c r="C1727" s="437" t="str">
        <f t="shared" ref="C1727:C1728" si="1264">C1726</f>
        <v>東村山市</v>
      </c>
      <c r="D1727" s="637"/>
      <c r="E1727" s="400"/>
      <c r="F1727" s="361" t="s">
        <v>599</v>
      </c>
      <c r="G1727" s="690"/>
      <c r="H1727" s="109"/>
      <c r="I1727" s="82"/>
      <c r="J1727" s="82"/>
      <c r="K1727" s="82"/>
      <c r="L1727" s="82"/>
      <c r="M1727" s="82" t="s">
        <v>1112</v>
      </c>
      <c r="N1727" s="82"/>
      <c r="O1727" s="82"/>
      <c r="P1727" s="82"/>
      <c r="Q1727" s="82"/>
      <c r="R1727" s="82"/>
      <c r="S1727" s="82"/>
      <c r="T1727" s="82"/>
      <c r="U1727" s="82"/>
      <c r="V1727" s="102"/>
      <c r="W1727" s="146">
        <f>SUM(X1727:AB1727)</f>
        <v>36</v>
      </c>
      <c r="X1727" s="145">
        <v>36</v>
      </c>
      <c r="Y1727" s="145"/>
      <c r="Z1727" s="69"/>
      <c r="AA1727" s="69"/>
      <c r="AB1727" s="207"/>
      <c r="AC1727" s="324">
        <f t="shared" si="1228"/>
        <v>36</v>
      </c>
      <c r="AD1727" s="519"/>
      <c r="AE1727" s="519">
        <v>36</v>
      </c>
      <c r="AF1727" s="519"/>
      <c r="AG1727" s="519"/>
      <c r="AH1727" s="519"/>
      <c r="AI1727" s="519"/>
      <c r="AJ1727" s="601"/>
      <c r="AK1727" s="160">
        <f t="shared" si="1230"/>
        <v>0</v>
      </c>
      <c r="AL1727" s="79" t="s">
        <v>3</v>
      </c>
      <c r="AM1727" s="158" t="s">
        <v>3</v>
      </c>
      <c r="AN1727" s="718"/>
      <c r="AO1727" s="643"/>
      <c r="AP1727" s="663"/>
      <c r="AQ1727" s="683"/>
      <c r="AT1727" s="1"/>
    </row>
    <row r="1728" spans="1:46" s="44" customFormat="1" ht="18.600000000000001" thickBot="1">
      <c r="A1728" s="1">
        <v>3</v>
      </c>
      <c r="B1728" s="436" t="str">
        <f t="shared" si="1263"/>
        <v>北多摩北部</v>
      </c>
      <c r="C1728" s="437" t="str">
        <f t="shared" si="1264"/>
        <v>東村山市</v>
      </c>
      <c r="D1728" s="305"/>
      <c r="E1728" s="632"/>
      <c r="F1728" s="337" t="s">
        <v>599</v>
      </c>
      <c r="G1728" s="689"/>
      <c r="H1728" s="229"/>
      <c r="I1728" s="27"/>
      <c r="J1728" s="27"/>
      <c r="K1728" s="27"/>
      <c r="L1728" s="27"/>
      <c r="M1728" s="27" t="s">
        <v>1112</v>
      </c>
      <c r="N1728" s="27"/>
      <c r="O1728" s="27"/>
      <c r="P1728" s="27"/>
      <c r="Q1728" s="27"/>
      <c r="R1728" s="27"/>
      <c r="S1728" s="27"/>
      <c r="T1728" s="27"/>
      <c r="U1728" s="27"/>
      <c r="V1728" s="230"/>
      <c r="W1728" s="212"/>
      <c r="X1728" s="94"/>
      <c r="Y1728" s="94"/>
      <c r="Z1728" s="94"/>
      <c r="AA1728" s="94"/>
      <c r="AB1728" s="213"/>
      <c r="AC1728" s="328">
        <f t="shared" si="1228"/>
        <v>36</v>
      </c>
      <c r="AD1728" s="615"/>
      <c r="AE1728" s="615">
        <v>36</v>
      </c>
      <c r="AF1728" s="615" t="s">
        <v>3</v>
      </c>
      <c r="AG1728" s="615" t="s">
        <v>3</v>
      </c>
      <c r="AH1728" s="615" t="s">
        <v>3</v>
      </c>
      <c r="AI1728" s="615" t="s">
        <v>3</v>
      </c>
      <c r="AJ1728" s="615" t="s">
        <v>3</v>
      </c>
      <c r="AK1728" s="170">
        <f t="shared" si="1230"/>
        <v>0</v>
      </c>
      <c r="AL1728" s="175"/>
      <c r="AM1728" s="191"/>
      <c r="AN1728" s="730"/>
      <c r="AO1728" s="15"/>
      <c r="AP1728" s="663"/>
      <c r="AQ1728" s="683"/>
      <c r="AT1728" s="1"/>
    </row>
    <row r="1729" spans="1:46" s="44" customFormat="1">
      <c r="A1729" s="1">
        <v>1</v>
      </c>
      <c r="B1729" s="309" t="s">
        <v>554</v>
      </c>
      <c r="C1729" s="310" t="s">
        <v>571</v>
      </c>
      <c r="D1729" s="567"/>
      <c r="E1729" s="567" t="s">
        <v>1009</v>
      </c>
      <c r="F1729" s="445" t="s">
        <v>570</v>
      </c>
      <c r="G1729" s="692">
        <v>11301860</v>
      </c>
      <c r="H1729" s="231"/>
      <c r="I1729" s="91"/>
      <c r="J1729" s="91"/>
      <c r="K1729" s="91"/>
      <c r="L1729" s="91"/>
      <c r="M1729" s="91"/>
      <c r="N1729" s="91"/>
      <c r="O1729" s="91"/>
      <c r="P1729" s="91"/>
      <c r="Q1729" s="91"/>
      <c r="R1729" s="91"/>
      <c r="S1729" s="91"/>
      <c r="T1729" s="91"/>
      <c r="U1729" s="91"/>
      <c r="V1729" s="232"/>
      <c r="W1729" s="195"/>
      <c r="X1729" s="92"/>
      <c r="Y1729" s="92"/>
      <c r="Z1729" s="92"/>
      <c r="AA1729" s="92"/>
      <c r="AB1729" s="196"/>
      <c r="AC1729" s="329">
        <f t="shared" si="1228"/>
        <v>120</v>
      </c>
      <c r="AD1729" s="78"/>
      <c r="AE1729" s="78"/>
      <c r="AF1729" s="78">
        <v>93</v>
      </c>
      <c r="AG1729" s="78">
        <v>27</v>
      </c>
      <c r="AH1729" s="78"/>
      <c r="AI1729" s="80"/>
      <c r="AJ1729" s="80"/>
      <c r="AK1729" s="171">
        <f t="shared" si="1230"/>
        <v>0</v>
      </c>
      <c r="AL1729" s="80"/>
      <c r="AM1729" s="186"/>
      <c r="AN1729" s="729"/>
      <c r="AO1729" s="15"/>
      <c r="AP1729" s="25"/>
      <c r="AQ1729" s="683"/>
      <c r="AT1729" s="1"/>
    </row>
    <row r="1730" spans="1:46" s="44" customFormat="1">
      <c r="A1730" s="1">
        <v>2</v>
      </c>
      <c r="B1730" s="436" t="str">
        <f t="shared" ref="B1730:B1731" si="1265">B1729</f>
        <v>北多摩北部</v>
      </c>
      <c r="C1730" s="437" t="str">
        <f t="shared" ref="C1730:C1731" si="1266">C1729</f>
        <v>清瀬市</v>
      </c>
      <c r="D1730" s="297"/>
      <c r="E1730" s="573"/>
      <c r="F1730" s="361" t="s">
        <v>570</v>
      </c>
      <c r="G1730" s="690"/>
      <c r="H1730" s="109"/>
      <c r="I1730" s="82"/>
      <c r="J1730" s="82"/>
      <c r="K1730" s="82"/>
      <c r="L1730" s="82"/>
      <c r="M1730" s="82"/>
      <c r="N1730" s="82"/>
      <c r="O1730" s="82"/>
      <c r="P1730" s="82"/>
      <c r="Q1730" s="82"/>
      <c r="R1730" s="82"/>
      <c r="S1730" s="82"/>
      <c r="T1730" s="82"/>
      <c r="U1730" s="82"/>
      <c r="V1730" s="102"/>
      <c r="W1730" s="146">
        <f>SUM(X1730:AB1730)</f>
        <v>168</v>
      </c>
      <c r="X1730" s="145">
        <v>27</v>
      </c>
      <c r="Y1730" s="145">
        <v>93</v>
      </c>
      <c r="Z1730" s="69"/>
      <c r="AA1730" s="69">
        <v>48</v>
      </c>
      <c r="AB1730" s="207"/>
      <c r="AC1730" s="324">
        <f t="shared" si="1228"/>
        <v>120</v>
      </c>
      <c r="AD1730" s="519"/>
      <c r="AE1730" s="519"/>
      <c r="AF1730" s="519">
        <v>93</v>
      </c>
      <c r="AG1730" s="519">
        <v>27</v>
      </c>
      <c r="AH1730" s="519"/>
      <c r="AI1730" s="519"/>
      <c r="AJ1730" s="601"/>
      <c r="AK1730" s="160">
        <f t="shared" si="1230"/>
        <v>0</v>
      </c>
      <c r="AL1730" s="79" t="s">
        <v>3</v>
      </c>
      <c r="AM1730" s="158" t="s">
        <v>3</v>
      </c>
      <c r="AN1730" s="718"/>
      <c r="AO1730" s="643"/>
      <c r="AP1730" s="663"/>
      <c r="AQ1730" s="683"/>
      <c r="AT1730" s="1"/>
    </row>
    <row r="1731" spans="1:46" s="44" customFormat="1" ht="18.600000000000001" thickBot="1">
      <c r="A1731" s="1">
        <v>3</v>
      </c>
      <c r="B1731" s="436" t="str">
        <f t="shared" si="1265"/>
        <v>北多摩北部</v>
      </c>
      <c r="C1731" s="437" t="str">
        <f t="shared" si="1266"/>
        <v>清瀬市</v>
      </c>
      <c r="D1731" s="305"/>
      <c r="E1731" s="632"/>
      <c r="F1731" s="337" t="s">
        <v>570</v>
      </c>
      <c r="G1731" s="689"/>
      <c r="H1731" s="121"/>
      <c r="I1731" s="71"/>
      <c r="J1731" s="71"/>
      <c r="K1731" s="71"/>
      <c r="L1731" s="71"/>
      <c r="M1731" s="71"/>
      <c r="N1731" s="71"/>
      <c r="O1731" s="71"/>
      <c r="P1731" s="71"/>
      <c r="Q1731" s="71"/>
      <c r="R1731" s="71"/>
      <c r="S1731" s="71"/>
      <c r="T1731" s="71"/>
      <c r="U1731" s="71"/>
      <c r="V1731" s="123"/>
      <c r="W1731" s="208"/>
      <c r="X1731" s="75"/>
      <c r="Y1731" s="75"/>
      <c r="Z1731" s="76"/>
      <c r="AA1731" s="76"/>
      <c r="AB1731" s="209"/>
      <c r="AC1731" s="325">
        <f t="shared" si="1228"/>
        <v>120</v>
      </c>
      <c r="AD1731" s="520"/>
      <c r="AE1731" s="520" t="s">
        <v>3</v>
      </c>
      <c r="AF1731" s="520">
        <v>93</v>
      </c>
      <c r="AG1731" s="520">
        <v>27</v>
      </c>
      <c r="AH1731" s="520" t="s">
        <v>3</v>
      </c>
      <c r="AI1731" s="520" t="s">
        <v>3</v>
      </c>
      <c r="AJ1731" s="520" t="s">
        <v>3</v>
      </c>
      <c r="AK1731" s="161">
        <f t="shared" si="1230"/>
        <v>0</v>
      </c>
      <c r="AL1731" s="81"/>
      <c r="AM1731" s="187"/>
      <c r="AN1731" s="719"/>
      <c r="AO1731" s="643"/>
      <c r="AP1731" s="663"/>
      <c r="AQ1731" s="683"/>
      <c r="AT1731" s="1"/>
    </row>
    <row r="1732" spans="1:46" s="44" customFormat="1">
      <c r="A1732" s="1">
        <v>1</v>
      </c>
      <c r="B1732" s="309" t="s">
        <v>554</v>
      </c>
      <c r="C1732" s="310" t="s">
        <v>571</v>
      </c>
      <c r="D1732" s="567"/>
      <c r="E1732" s="567" t="s">
        <v>788</v>
      </c>
      <c r="F1732" s="445" t="s">
        <v>1030</v>
      </c>
      <c r="G1732" s="691" t="s">
        <v>901</v>
      </c>
      <c r="H1732" s="223"/>
      <c r="I1732" s="89"/>
      <c r="J1732" s="89"/>
      <c r="K1732" s="89"/>
      <c r="L1732" s="89"/>
      <c r="M1732" s="89"/>
      <c r="N1732" s="89"/>
      <c r="O1732" s="89"/>
      <c r="P1732" s="89"/>
      <c r="Q1732" s="89"/>
      <c r="R1732" s="89"/>
      <c r="S1732" s="89"/>
      <c r="T1732" s="89"/>
      <c r="U1732" s="89"/>
      <c r="V1732" s="224"/>
      <c r="W1732" s="107"/>
      <c r="X1732" s="86"/>
      <c r="Y1732" s="86"/>
      <c r="Z1732" s="87"/>
      <c r="AA1732" s="87"/>
      <c r="AB1732" s="101"/>
      <c r="AC1732" s="326">
        <f t="shared" si="1228"/>
        <v>0</v>
      </c>
      <c r="AD1732" s="88"/>
      <c r="AE1732" s="88"/>
      <c r="AF1732" s="88"/>
      <c r="AG1732" s="88"/>
      <c r="AH1732" s="88"/>
      <c r="AI1732" s="96"/>
      <c r="AJ1732" s="96"/>
      <c r="AK1732" s="168">
        <f t="shared" si="1230"/>
        <v>0</v>
      </c>
      <c r="AL1732" s="96"/>
      <c r="AM1732" s="190"/>
      <c r="AN1732" s="756" t="s">
        <v>1031</v>
      </c>
      <c r="AO1732" s="643"/>
      <c r="AP1732" s="526"/>
      <c r="AQ1732" s="683"/>
      <c r="AT1732" s="1"/>
    </row>
    <row r="1733" spans="1:46" s="44" customFormat="1">
      <c r="A1733" s="1">
        <v>2</v>
      </c>
      <c r="B1733" s="436" t="str">
        <f t="shared" ref="B1733:B1734" si="1267">B1732</f>
        <v>北多摩北部</v>
      </c>
      <c r="C1733" s="437" t="str">
        <f t="shared" ref="C1733:C1734" si="1268">C1732</f>
        <v>清瀬市</v>
      </c>
      <c r="D1733" s="297"/>
      <c r="E1733" s="573"/>
      <c r="F1733" s="572" t="s">
        <v>1030</v>
      </c>
      <c r="G1733" s="690"/>
      <c r="H1733" s="225"/>
      <c r="I1733" s="93"/>
      <c r="J1733" s="93"/>
      <c r="K1733" s="93"/>
      <c r="L1733" s="93"/>
      <c r="M1733" s="93" t="s">
        <v>629</v>
      </c>
      <c r="N1733" s="93"/>
      <c r="O1733" s="93"/>
      <c r="P1733" s="93"/>
      <c r="Q1733" s="93"/>
      <c r="R1733" s="93"/>
      <c r="S1733" s="93"/>
      <c r="T1733" s="93"/>
      <c r="U1733" s="93"/>
      <c r="V1733" s="226"/>
      <c r="W1733" s="660">
        <f>SUM(X1733:AB1733)</f>
        <v>92</v>
      </c>
      <c r="X1733" s="78">
        <v>60</v>
      </c>
      <c r="Y1733" s="78">
        <v>32</v>
      </c>
      <c r="Z1733" s="78"/>
      <c r="AA1733" s="78"/>
      <c r="AB1733" s="197"/>
      <c r="AC1733" s="327">
        <f t="shared" si="1228"/>
        <v>92</v>
      </c>
      <c r="AD1733" s="613"/>
      <c r="AE1733" s="613">
        <v>42</v>
      </c>
      <c r="AF1733" s="613"/>
      <c r="AG1733" s="613">
        <v>50</v>
      </c>
      <c r="AH1733" s="613"/>
      <c r="AI1733" s="613"/>
      <c r="AJ1733" s="614"/>
      <c r="AK1733" s="169">
        <f t="shared" si="1230"/>
        <v>0</v>
      </c>
      <c r="AL1733" s="62" t="s">
        <v>3</v>
      </c>
      <c r="AM1733" s="63" t="s">
        <v>3</v>
      </c>
      <c r="AN1733" s="757"/>
      <c r="AO1733" s="15"/>
      <c r="AP1733" s="663"/>
      <c r="AQ1733" s="683"/>
      <c r="AT1733" s="1"/>
    </row>
    <row r="1734" spans="1:46" s="44" customFormat="1" ht="18.600000000000001" thickBot="1">
      <c r="A1734" s="1">
        <v>3</v>
      </c>
      <c r="B1734" s="436" t="str">
        <f t="shared" si="1267"/>
        <v>北多摩北部</v>
      </c>
      <c r="C1734" s="437" t="str">
        <f t="shared" si="1268"/>
        <v>清瀬市</v>
      </c>
      <c r="D1734" s="305"/>
      <c r="E1734" s="632"/>
      <c r="F1734" s="334" t="s">
        <v>1044</v>
      </c>
      <c r="G1734" s="689"/>
      <c r="H1734" s="121"/>
      <c r="I1734" s="71"/>
      <c r="J1734" s="71"/>
      <c r="K1734" s="71"/>
      <c r="L1734" s="71"/>
      <c r="M1734" s="71" t="s">
        <v>910</v>
      </c>
      <c r="N1734" s="71"/>
      <c r="O1734" s="71"/>
      <c r="P1734" s="71"/>
      <c r="Q1734" s="71"/>
      <c r="R1734" s="71"/>
      <c r="S1734" s="71"/>
      <c r="T1734" s="71"/>
      <c r="U1734" s="71"/>
      <c r="V1734" s="123"/>
      <c r="W1734" s="208"/>
      <c r="X1734" s="75"/>
      <c r="Y1734" s="75"/>
      <c r="Z1734" s="76"/>
      <c r="AA1734" s="76"/>
      <c r="AB1734" s="209"/>
      <c r="AC1734" s="325">
        <f t="shared" si="1228"/>
        <v>92</v>
      </c>
      <c r="AD1734" s="520"/>
      <c r="AE1734" s="520">
        <v>34</v>
      </c>
      <c r="AF1734" s="520" t="s">
        <v>3</v>
      </c>
      <c r="AG1734" s="520">
        <v>44</v>
      </c>
      <c r="AH1734" s="520" t="s">
        <v>3</v>
      </c>
      <c r="AI1734" s="520">
        <v>14</v>
      </c>
      <c r="AJ1734" s="520" t="s">
        <v>3</v>
      </c>
      <c r="AK1734" s="161">
        <f t="shared" si="1230"/>
        <v>0</v>
      </c>
      <c r="AL1734" s="81"/>
      <c r="AM1734" s="187"/>
      <c r="AN1734" s="758"/>
      <c r="AO1734" s="15"/>
      <c r="AP1734" s="663"/>
      <c r="AQ1734" s="683"/>
      <c r="AT1734" s="1"/>
    </row>
    <row r="1735" spans="1:46" s="44" customFormat="1">
      <c r="A1735" s="1">
        <v>1</v>
      </c>
      <c r="B1735" s="309" t="s">
        <v>554</v>
      </c>
      <c r="C1735" s="310" t="s">
        <v>571</v>
      </c>
      <c r="D1735" s="567"/>
      <c r="E1735" s="567" t="s">
        <v>951</v>
      </c>
      <c r="F1735" s="445" t="s">
        <v>572</v>
      </c>
      <c r="G1735" s="692">
        <v>11301862</v>
      </c>
      <c r="H1735" s="227"/>
      <c r="I1735" s="90"/>
      <c r="J1735" s="90"/>
      <c r="K1735" s="90"/>
      <c r="L1735" s="90"/>
      <c r="M1735" s="90"/>
      <c r="N1735" s="90"/>
      <c r="O1735" s="90"/>
      <c r="P1735" s="90"/>
      <c r="Q1735" s="90"/>
      <c r="R1735" s="90"/>
      <c r="S1735" s="90"/>
      <c r="T1735" s="90"/>
      <c r="U1735" s="90"/>
      <c r="V1735" s="228"/>
      <c r="W1735" s="210"/>
      <c r="X1735" s="83"/>
      <c r="Y1735" s="83"/>
      <c r="Z1735" s="84"/>
      <c r="AA1735" s="84"/>
      <c r="AB1735" s="211"/>
      <c r="AC1735" s="264">
        <f t="shared" si="1228"/>
        <v>164</v>
      </c>
      <c r="AD1735" s="70"/>
      <c r="AE1735" s="70"/>
      <c r="AF1735" s="70"/>
      <c r="AG1735" s="70">
        <v>164</v>
      </c>
      <c r="AH1735" s="70"/>
      <c r="AI1735" s="96"/>
      <c r="AJ1735" s="96"/>
      <c r="AK1735" s="167">
        <f t="shared" si="1230"/>
        <v>0</v>
      </c>
      <c r="AL1735" s="96"/>
      <c r="AM1735" s="190"/>
      <c r="AN1735" s="718"/>
      <c r="AO1735" s="643"/>
      <c r="AP1735" s="526"/>
      <c r="AQ1735" s="683"/>
      <c r="AT1735" s="1"/>
    </row>
    <row r="1736" spans="1:46" s="44" customFormat="1">
      <c r="A1736" s="1">
        <v>2</v>
      </c>
      <c r="B1736" s="436" t="str">
        <f t="shared" ref="B1736:B1737" si="1269">B1735</f>
        <v>北多摩北部</v>
      </c>
      <c r="C1736" s="437" t="str">
        <f t="shared" ref="C1736:C1737" si="1270">C1735</f>
        <v>清瀬市</v>
      </c>
      <c r="D1736" s="637"/>
      <c r="E1736" s="400"/>
      <c r="F1736" s="361" t="s">
        <v>572</v>
      </c>
      <c r="G1736" s="690"/>
      <c r="H1736" s="109"/>
      <c r="I1736" s="82"/>
      <c r="J1736" s="82"/>
      <c r="K1736" s="82"/>
      <c r="L1736" s="82"/>
      <c r="M1736" s="82"/>
      <c r="N1736" s="82"/>
      <c r="O1736" s="82"/>
      <c r="P1736" s="82"/>
      <c r="Q1736" s="82"/>
      <c r="R1736" s="82"/>
      <c r="S1736" s="82"/>
      <c r="T1736" s="82"/>
      <c r="U1736" s="82"/>
      <c r="V1736" s="102"/>
      <c r="W1736" s="146">
        <f>SUM(X1736:AB1736)</f>
        <v>164</v>
      </c>
      <c r="X1736" s="145"/>
      <c r="Y1736" s="145">
        <v>164</v>
      </c>
      <c r="Z1736" s="69"/>
      <c r="AA1736" s="69"/>
      <c r="AB1736" s="207"/>
      <c r="AC1736" s="324">
        <f t="shared" si="1228"/>
        <v>164</v>
      </c>
      <c r="AD1736" s="519"/>
      <c r="AE1736" s="519"/>
      <c r="AF1736" s="519"/>
      <c r="AG1736" s="519">
        <v>164</v>
      </c>
      <c r="AH1736" s="519"/>
      <c r="AI1736" s="519"/>
      <c r="AJ1736" s="601"/>
      <c r="AK1736" s="160">
        <f t="shared" si="1230"/>
        <v>0</v>
      </c>
      <c r="AL1736" s="79" t="s">
        <v>3</v>
      </c>
      <c r="AM1736" s="158" t="s">
        <v>3</v>
      </c>
      <c r="AN1736" s="718"/>
      <c r="AO1736" s="643"/>
      <c r="AP1736" s="663"/>
      <c r="AQ1736" s="683"/>
      <c r="AT1736" s="1"/>
    </row>
    <row r="1737" spans="1:46" s="44" customFormat="1" ht="18.600000000000001" thickBot="1">
      <c r="A1737" s="1">
        <v>3</v>
      </c>
      <c r="B1737" s="436" t="str">
        <f t="shared" si="1269"/>
        <v>北多摩北部</v>
      </c>
      <c r="C1737" s="437" t="str">
        <f t="shared" si="1270"/>
        <v>清瀬市</v>
      </c>
      <c r="D1737" s="305"/>
      <c r="E1737" s="632"/>
      <c r="F1737" s="337" t="s">
        <v>572</v>
      </c>
      <c r="G1737" s="689"/>
      <c r="H1737" s="229"/>
      <c r="I1737" s="27"/>
      <c r="J1737" s="27"/>
      <c r="K1737" s="27"/>
      <c r="L1737" s="27"/>
      <c r="M1737" s="27"/>
      <c r="N1737" s="27"/>
      <c r="O1737" s="27"/>
      <c r="P1737" s="27"/>
      <c r="Q1737" s="27"/>
      <c r="R1737" s="27"/>
      <c r="S1737" s="27"/>
      <c r="T1737" s="27"/>
      <c r="U1737" s="27"/>
      <c r="V1737" s="230"/>
      <c r="W1737" s="212"/>
      <c r="X1737" s="94"/>
      <c r="Y1737" s="94"/>
      <c r="Z1737" s="94"/>
      <c r="AA1737" s="94"/>
      <c r="AB1737" s="213"/>
      <c r="AC1737" s="328">
        <f t="shared" si="1228"/>
        <v>164</v>
      </c>
      <c r="AD1737" s="615"/>
      <c r="AE1737" s="615" t="s">
        <v>3</v>
      </c>
      <c r="AF1737" s="615" t="s">
        <v>3</v>
      </c>
      <c r="AG1737" s="615">
        <v>164</v>
      </c>
      <c r="AH1737" s="615" t="s">
        <v>3</v>
      </c>
      <c r="AI1737" s="615" t="s">
        <v>3</v>
      </c>
      <c r="AJ1737" s="615" t="s">
        <v>3</v>
      </c>
      <c r="AK1737" s="170">
        <f t="shared" si="1230"/>
        <v>0</v>
      </c>
      <c r="AL1737" s="175"/>
      <c r="AM1737" s="191"/>
      <c r="AN1737" s="730"/>
      <c r="AO1737" s="15"/>
      <c r="AP1737" s="663"/>
      <c r="AQ1737" s="683"/>
      <c r="AT1737" s="1"/>
    </row>
    <row r="1738" spans="1:46" s="44" customFormat="1">
      <c r="A1738" s="1">
        <v>1</v>
      </c>
      <c r="B1738" s="309" t="s">
        <v>554</v>
      </c>
      <c r="C1738" s="310" t="s">
        <v>571</v>
      </c>
      <c r="D1738" s="567" t="s">
        <v>687</v>
      </c>
      <c r="E1738" s="567" t="s">
        <v>961</v>
      </c>
      <c r="F1738" s="445" t="s">
        <v>573</v>
      </c>
      <c r="G1738" s="692">
        <v>11301863</v>
      </c>
      <c r="H1738" s="231"/>
      <c r="I1738" s="91"/>
      <c r="J1738" s="91"/>
      <c r="K1738" s="91"/>
      <c r="L1738" s="91"/>
      <c r="M1738" s="91"/>
      <c r="N1738" s="91"/>
      <c r="O1738" s="91"/>
      <c r="P1738" s="91"/>
      <c r="Q1738" s="91"/>
      <c r="R1738" s="91"/>
      <c r="S1738" s="91"/>
      <c r="T1738" s="91"/>
      <c r="U1738" s="91"/>
      <c r="V1738" s="232"/>
      <c r="W1738" s="195"/>
      <c r="X1738" s="92"/>
      <c r="Y1738" s="92"/>
      <c r="Z1738" s="92"/>
      <c r="AA1738" s="92"/>
      <c r="AB1738" s="196"/>
      <c r="AC1738" s="329">
        <f t="shared" si="1228"/>
        <v>460</v>
      </c>
      <c r="AD1738" s="78">
        <v>4</v>
      </c>
      <c r="AE1738" s="78">
        <v>346</v>
      </c>
      <c r="AF1738" s="78">
        <v>50</v>
      </c>
      <c r="AG1738" s="78">
        <v>60</v>
      </c>
      <c r="AH1738" s="78"/>
      <c r="AI1738" s="80"/>
      <c r="AJ1738" s="80"/>
      <c r="AK1738" s="171">
        <f t="shared" si="1230"/>
        <v>0</v>
      </c>
      <c r="AL1738" s="80"/>
      <c r="AM1738" s="186"/>
      <c r="AN1738" s="729"/>
      <c r="AO1738" s="15"/>
      <c r="AP1738" s="25"/>
      <c r="AQ1738" s="684"/>
      <c r="AT1738" s="1"/>
    </row>
    <row r="1739" spans="1:46" s="44" customFormat="1">
      <c r="A1739" s="1">
        <v>2</v>
      </c>
      <c r="B1739" s="436" t="str">
        <f t="shared" ref="B1739:B1740" si="1271">B1738</f>
        <v>北多摩北部</v>
      </c>
      <c r="C1739" s="437" t="str">
        <f t="shared" ref="C1739:C1740" si="1272">C1738</f>
        <v>清瀬市</v>
      </c>
      <c r="D1739" s="297"/>
      <c r="E1739" s="573"/>
      <c r="F1739" s="361" t="s">
        <v>573</v>
      </c>
      <c r="G1739" s="690"/>
      <c r="H1739" s="109" t="s">
        <v>628</v>
      </c>
      <c r="I1739" s="82"/>
      <c r="J1739" s="82" t="s">
        <v>629</v>
      </c>
      <c r="K1739" s="82"/>
      <c r="L1739" s="82" t="s">
        <v>629</v>
      </c>
      <c r="M1739" s="82" t="s">
        <v>629</v>
      </c>
      <c r="N1739" s="82" t="s">
        <v>826</v>
      </c>
      <c r="O1739" s="82"/>
      <c r="P1739" s="82"/>
      <c r="Q1739" s="82"/>
      <c r="R1739" s="82" t="s">
        <v>631</v>
      </c>
      <c r="S1739" s="82"/>
      <c r="T1739" s="82"/>
      <c r="U1739" s="82"/>
      <c r="V1739" s="102"/>
      <c r="W1739" s="146">
        <f>SUM(X1739:AB1739)</f>
        <v>522</v>
      </c>
      <c r="X1739" s="145">
        <v>422</v>
      </c>
      <c r="Y1739" s="145"/>
      <c r="Z1739" s="69"/>
      <c r="AA1739" s="69">
        <v>100</v>
      </c>
      <c r="AB1739" s="207"/>
      <c r="AC1739" s="324">
        <f t="shared" si="1228"/>
        <v>422</v>
      </c>
      <c r="AD1739" s="519">
        <v>4</v>
      </c>
      <c r="AE1739" s="519">
        <v>298</v>
      </c>
      <c r="AF1739" s="519">
        <v>50</v>
      </c>
      <c r="AG1739" s="519">
        <v>60</v>
      </c>
      <c r="AH1739" s="519">
        <v>10</v>
      </c>
      <c r="AI1739" s="519"/>
      <c r="AJ1739" s="601"/>
      <c r="AK1739" s="160">
        <f t="shared" si="1230"/>
        <v>0</v>
      </c>
      <c r="AL1739" s="79"/>
      <c r="AM1739" s="158"/>
      <c r="AN1739" s="718"/>
      <c r="AO1739" s="643"/>
      <c r="AP1739" s="663"/>
      <c r="AQ1739" s="683"/>
      <c r="AT1739" s="1"/>
    </row>
    <row r="1740" spans="1:46" s="44" customFormat="1" ht="18.600000000000001" thickBot="1">
      <c r="A1740" s="1">
        <v>3</v>
      </c>
      <c r="B1740" s="436" t="str">
        <f t="shared" si="1271"/>
        <v>北多摩北部</v>
      </c>
      <c r="C1740" s="437" t="str">
        <f t="shared" si="1272"/>
        <v>清瀬市</v>
      </c>
      <c r="D1740" s="305"/>
      <c r="E1740" s="632"/>
      <c r="F1740" s="337" t="s">
        <v>573</v>
      </c>
      <c r="G1740" s="689"/>
      <c r="H1740" s="109" t="s">
        <v>628</v>
      </c>
      <c r="I1740" s="82"/>
      <c r="J1740" s="82" t="s">
        <v>629</v>
      </c>
      <c r="K1740" s="82"/>
      <c r="L1740" s="82" t="s">
        <v>629</v>
      </c>
      <c r="M1740" s="82" t="s">
        <v>629</v>
      </c>
      <c r="N1740" s="82" t="s">
        <v>826</v>
      </c>
      <c r="O1740" s="82"/>
      <c r="P1740" s="82"/>
      <c r="Q1740" s="82"/>
      <c r="R1740" s="82" t="s">
        <v>631</v>
      </c>
      <c r="S1740" s="71"/>
      <c r="T1740" s="71"/>
      <c r="U1740" s="71"/>
      <c r="V1740" s="123"/>
      <c r="W1740" s="208"/>
      <c r="X1740" s="75"/>
      <c r="Y1740" s="75"/>
      <c r="Z1740" s="76"/>
      <c r="AA1740" s="76"/>
      <c r="AB1740" s="209"/>
      <c r="AC1740" s="325">
        <f t="shared" si="1228"/>
        <v>422</v>
      </c>
      <c r="AD1740" s="520">
        <v>4</v>
      </c>
      <c r="AE1740" s="520">
        <v>298</v>
      </c>
      <c r="AF1740" s="520">
        <v>50</v>
      </c>
      <c r="AG1740" s="520">
        <v>70</v>
      </c>
      <c r="AH1740" s="520" t="s">
        <v>3</v>
      </c>
      <c r="AI1740" s="520"/>
      <c r="AJ1740" s="520" t="s">
        <v>3</v>
      </c>
      <c r="AK1740" s="161">
        <f t="shared" si="1230"/>
        <v>0</v>
      </c>
      <c r="AL1740" s="81"/>
      <c r="AM1740" s="187"/>
      <c r="AN1740" s="719"/>
      <c r="AO1740" s="643"/>
      <c r="AP1740" s="663"/>
      <c r="AQ1740" s="683"/>
      <c r="AT1740" s="1"/>
    </row>
    <row r="1741" spans="1:46" s="44" customFormat="1">
      <c r="A1741" s="1">
        <v>1</v>
      </c>
      <c r="B1741" s="309" t="s">
        <v>554</v>
      </c>
      <c r="C1741" s="310" t="s">
        <v>571</v>
      </c>
      <c r="D1741" s="567"/>
      <c r="E1741" s="567" t="s">
        <v>788</v>
      </c>
      <c r="F1741" s="445" t="s">
        <v>574</v>
      </c>
      <c r="G1741" s="691">
        <v>11301864</v>
      </c>
      <c r="H1741" s="223"/>
      <c r="I1741" s="89"/>
      <c r="J1741" s="89"/>
      <c r="K1741" s="89"/>
      <c r="L1741" s="89"/>
      <c r="M1741" s="89"/>
      <c r="N1741" s="89"/>
      <c r="O1741" s="89"/>
      <c r="P1741" s="89"/>
      <c r="Q1741" s="89"/>
      <c r="R1741" s="89"/>
      <c r="S1741" s="89"/>
      <c r="T1741" s="89"/>
      <c r="U1741" s="89"/>
      <c r="V1741" s="224"/>
      <c r="W1741" s="107"/>
      <c r="X1741" s="86"/>
      <c r="Y1741" s="86"/>
      <c r="Z1741" s="87"/>
      <c r="AA1741" s="87"/>
      <c r="AB1741" s="101"/>
      <c r="AC1741" s="326">
        <f t="shared" ref="AC1741:AC1743" si="1273">SUM(AD1741:AJ1741)</f>
        <v>79</v>
      </c>
      <c r="AD1741" s="88"/>
      <c r="AE1741" s="88">
        <v>79</v>
      </c>
      <c r="AF1741" s="88"/>
      <c r="AG1741" s="88"/>
      <c r="AH1741" s="88"/>
      <c r="AI1741" s="96"/>
      <c r="AJ1741" s="96"/>
      <c r="AK1741" s="168">
        <f t="shared" si="1230"/>
        <v>0</v>
      </c>
      <c r="AL1741" s="96"/>
      <c r="AM1741" s="190"/>
      <c r="AN1741" s="713"/>
      <c r="AO1741" s="643"/>
      <c r="AP1741" s="526"/>
      <c r="AQ1741" s="683"/>
      <c r="AT1741" s="1"/>
    </row>
    <row r="1742" spans="1:46" s="44" customFormat="1">
      <c r="A1742" s="1">
        <v>2</v>
      </c>
      <c r="B1742" s="436" t="str">
        <f t="shared" ref="B1742:B1743" si="1274">B1741</f>
        <v>北多摩北部</v>
      </c>
      <c r="C1742" s="437" t="str">
        <f t="shared" ref="C1742:C1743" si="1275">C1741</f>
        <v>清瀬市</v>
      </c>
      <c r="D1742" s="297"/>
      <c r="E1742" s="573"/>
      <c r="F1742" s="361" t="s">
        <v>574</v>
      </c>
      <c r="G1742" s="690"/>
      <c r="H1742" s="225"/>
      <c r="I1742" s="93"/>
      <c r="J1742" s="93"/>
      <c r="K1742" s="93"/>
      <c r="L1742" s="93"/>
      <c r="M1742" s="93" t="s">
        <v>629</v>
      </c>
      <c r="N1742" s="93"/>
      <c r="O1742" s="93"/>
      <c r="P1742" s="93"/>
      <c r="Q1742" s="93"/>
      <c r="R1742" s="93"/>
      <c r="S1742" s="93"/>
      <c r="T1742" s="93"/>
      <c r="U1742" s="93" t="s">
        <v>629</v>
      </c>
      <c r="V1742" s="226"/>
      <c r="W1742" s="660">
        <f>SUM(X1742:AB1742)</f>
        <v>79</v>
      </c>
      <c r="X1742" s="78">
        <v>79</v>
      </c>
      <c r="Y1742" s="78"/>
      <c r="Z1742" s="78"/>
      <c r="AA1742" s="78"/>
      <c r="AB1742" s="197"/>
      <c r="AC1742" s="327">
        <f t="shared" si="1273"/>
        <v>79</v>
      </c>
      <c r="AD1742" s="613"/>
      <c r="AE1742" s="613">
        <v>79</v>
      </c>
      <c r="AF1742" s="613"/>
      <c r="AG1742" s="613"/>
      <c r="AH1742" s="613"/>
      <c r="AI1742" s="613"/>
      <c r="AJ1742" s="614"/>
      <c r="AK1742" s="169">
        <f t="shared" ref="AK1742:AK1743" si="1276">SUM(AL1742:AM1742)</f>
        <v>0</v>
      </c>
      <c r="AL1742" s="62"/>
      <c r="AM1742" s="63" t="s">
        <v>3</v>
      </c>
      <c r="AN1742" s="729"/>
      <c r="AO1742" s="15"/>
      <c r="AP1742" s="663"/>
      <c r="AQ1742" s="683"/>
      <c r="AT1742" s="1"/>
    </row>
    <row r="1743" spans="1:46" s="44" customFormat="1" ht="18.600000000000001" thickBot="1">
      <c r="A1743" s="1">
        <v>3</v>
      </c>
      <c r="B1743" s="436" t="str">
        <f t="shared" si="1274"/>
        <v>北多摩北部</v>
      </c>
      <c r="C1743" s="437" t="str">
        <f t="shared" si="1275"/>
        <v>清瀬市</v>
      </c>
      <c r="D1743" s="305"/>
      <c r="E1743" s="632"/>
      <c r="F1743" s="337" t="s">
        <v>574</v>
      </c>
      <c r="G1743" s="689"/>
      <c r="H1743" s="121"/>
      <c r="I1743" s="71"/>
      <c r="J1743" s="71"/>
      <c r="K1743" s="71"/>
      <c r="L1743" s="71"/>
      <c r="M1743" s="93" t="s">
        <v>629</v>
      </c>
      <c r="N1743" s="93"/>
      <c r="O1743" s="93"/>
      <c r="P1743" s="93"/>
      <c r="Q1743" s="93"/>
      <c r="R1743" s="93"/>
      <c r="S1743" s="93"/>
      <c r="T1743" s="93"/>
      <c r="U1743" s="93" t="s">
        <v>629</v>
      </c>
      <c r="V1743" s="123"/>
      <c r="W1743" s="208"/>
      <c r="X1743" s="75"/>
      <c r="Y1743" s="75"/>
      <c r="Z1743" s="76"/>
      <c r="AA1743" s="76"/>
      <c r="AB1743" s="209"/>
      <c r="AC1743" s="325">
        <f t="shared" si="1273"/>
        <v>79</v>
      </c>
      <c r="AD1743" s="520"/>
      <c r="AE1743" s="520">
        <v>79</v>
      </c>
      <c r="AF1743" s="520" t="s">
        <v>3</v>
      </c>
      <c r="AG1743" s="520" t="s">
        <v>3</v>
      </c>
      <c r="AH1743" s="520" t="s">
        <v>3</v>
      </c>
      <c r="AI1743" s="520" t="s">
        <v>3</v>
      </c>
      <c r="AJ1743" s="520" t="s">
        <v>3</v>
      </c>
      <c r="AK1743" s="161">
        <f t="shared" si="1276"/>
        <v>0</v>
      </c>
      <c r="AL1743" s="81"/>
      <c r="AM1743" s="187"/>
      <c r="AN1743" s="719"/>
      <c r="AO1743" s="643"/>
      <c r="AP1743" s="663"/>
      <c r="AQ1743" s="683"/>
      <c r="AT1743" s="1"/>
    </row>
    <row r="1744" spans="1:46" s="44" customFormat="1">
      <c r="A1744" s="1">
        <v>1</v>
      </c>
      <c r="B1744" s="309" t="s">
        <v>554</v>
      </c>
      <c r="C1744" s="310" t="s">
        <v>571</v>
      </c>
      <c r="D1744" s="567" t="s">
        <v>687</v>
      </c>
      <c r="E1744" s="567" t="s">
        <v>999</v>
      </c>
      <c r="F1744" s="445" t="s">
        <v>575</v>
      </c>
      <c r="G1744" s="691">
        <v>11301865</v>
      </c>
      <c r="H1744" s="223"/>
      <c r="I1744" s="89"/>
      <c r="J1744" s="89"/>
      <c r="K1744" s="89"/>
      <c r="L1744" s="89"/>
      <c r="M1744" s="89"/>
      <c r="N1744" s="89"/>
      <c r="O1744" s="89"/>
      <c r="P1744" s="89"/>
      <c r="Q1744" s="89"/>
      <c r="R1744" s="89"/>
      <c r="S1744" s="89"/>
      <c r="T1744" s="89"/>
      <c r="U1744" s="89"/>
      <c r="V1744" s="224"/>
      <c r="W1744" s="107"/>
      <c r="X1744" s="86"/>
      <c r="Y1744" s="86"/>
      <c r="Z1744" s="87"/>
      <c r="AA1744" s="87"/>
      <c r="AB1744" s="101"/>
      <c r="AC1744" s="326">
        <f t="shared" ref="AC1744:AC1788" si="1277">SUM(AD1744:AJ1744)</f>
        <v>274</v>
      </c>
      <c r="AD1744" s="88"/>
      <c r="AE1744" s="88">
        <v>238</v>
      </c>
      <c r="AF1744" s="88">
        <v>36</v>
      </c>
      <c r="AG1744" s="88"/>
      <c r="AH1744" s="88"/>
      <c r="AI1744" s="96"/>
      <c r="AJ1744" s="96"/>
      <c r="AK1744" s="168">
        <f t="shared" ref="AK1744:AK1788" si="1278">SUM(AL1744:AM1744)</f>
        <v>0</v>
      </c>
      <c r="AL1744" s="96"/>
      <c r="AM1744" s="190"/>
      <c r="AN1744" s="713"/>
      <c r="AO1744" s="643"/>
      <c r="AP1744" s="526"/>
      <c r="AQ1744" s="683">
        <v>2</v>
      </c>
      <c r="AT1744" s="1"/>
    </row>
    <row r="1745" spans="1:46" s="44" customFormat="1">
      <c r="A1745" s="1">
        <v>2</v>
      </c>
      <c r="B1745" s="436" t="str">
        <f t="shared" ref="B1745:B1746" si="1279">B1744</f>
        <v>北多摩北部</v>
      </c>
      <c r="C1745" s="437" t="str">
        <f t="shared" ref="C1745:C1746" si="1280">C1744</f>
        <v>清瀬市</v>
      </c>
      <c r="D1745" s="637"/>
      <c r="E1745" s="400"/>
      <c r="F1745" s="361" t="s">
        <v>575</v>
      </c>
      <c r="G1745" s="690"/>
      <c r="H1745" s="109" t="s">
        <v>628</v>
      </c>
      <c r="I1745" s="82"/>
      <c r="J1745" s="82" t="s">
        <v>629</v>
      </c>
      <c r="K1745" s="82"/>
      <c r="L1745" s="82" t="s">
        <v>629</v>
      </c>
      <c r="M1745" s="82" t="s">
        <v>629</v>
      </c>
      <c r="N1745" s="82" t="s">
        <v>630</v>
      </c>
      <c r="O1745" s="82"/>
      <c r="P1745" s="82"/>
      <c r="Q1745" s="82"/>
      <c r="R1745" s="82" t="s">
        <v>631</v>
      </c>
      <c r="S1745" s="82"/>
      <c r="T1745" s="82"/>
      <c r="U1745" s="82"/>
      <c r="V1745" s="102"/>
      <c r="W1745" s="146">
        <f>SUM(X1745:AB1745)</f>
        <v>334</v>
      </c>
      <c r="X1745" s="145">
        <v>274</v>
      </c>
      <c r="Y1745" s="145"/>
      <c r="Z1745" s="69"/>
      <c r="AA1745" s="69">
        <v>60</v>
      </c>
      <c r="AB1745" s="207"/>
      <c r="AC1745" s="324">
        <f t="shared" si="1277"/>
        <v>274</v>
      </c>
      <c r="AD1745" s="519"/>
      <c r="AE1745" s="519">
        <v>274</v>
      </c>
      <c r="AF1745" s="519">
        <v>0</v>
      </c>
      <c r="AG1745" s="519"/>
      <c r="AH1745" s="519"/>
      <c r="AI1745" s="519"/>
      <c r="AJ1745" s="601"/>
      <c r="AK1745" s="160">
        <f t="shared" si="1278"/>
        <v>48</v>
      </c>
      <c r="AL1745" s="79">
        <v>23</v>
      </c>
      <c r="AM1745" s="158">
        <v>25</v>
      </c>
      <c r="AN1745" s="718"/>
      <c r="AO1745" s="643"/>
      <c r="AP1745" s="663"/>
      <c r="AQ1745" s="683"/>
      <c r="AT1745" s="1"/>
    </row>
    <row r="1746" spans="1:46" s="44" customFormat="1" ht="18.600000000000001" thickBot="1">
      <c r="A1746" s="1">
        <v>3</v>
      </c>
      <c r="B1746" s="436" t="str">
        <f t="shared" si="1279"/>
        <v>北多摩北部</v>
      </c>
      <c r="C1746" s="437" t="str">
        <f t="shared" si="1280"/>
        <v>清瀬市</v>
      </c>
      <c r="D1746" s="305"/>
      <c r="E1746" s="632"/>
      <c r="F1746" s="337" t="s">
        <v>575</v>
      </c>
      <c r="G1746" s="689"/>
      <c r="H1746" s="31" t="s">
        <v>628</v>
      </c>
      <c r="I1746" s="32"/>
      <c r="J1746" s="32" t="s">
        <v>629</v>
      </c>
      <c r="K1746" s="32"/>
      <c r="L1746" s="32" t="s">
        <v>629</v>
      </c>
      <c r="M1746" s="32" t="s">
        <v>629</v>
      </c>
      <c r="N1746" s="32" t="s">
        <v>630</v>
      </c>
      <c r="O1746" s="32"/>
      <c r="P1746" s="32"/>
      <c r="Q1746" s="32"/>
      <c r="R1746" s="32" t="s">
        <v>631</v>
      </c>
      <c r="S1746" s="27"/>
      <c r="T1746" s="27"/>
      <c r="U1746" s="27"/>
      <c r="V1746" s="230"/>
      <c r="W1746" s="212"/>
      <c r="X1746" s="94"/>
      <c r="Y1746" s="94"/>
      <c r="Z1746" s="94"/>
      <c r="AA1746" s="94"/>
      <c r="AB1746" s="213"/>
      <c r="AC1746" s="328">
        <f t="shared" si="1277"/>
        <v>274</v>
      </c>
      <c r="AD1746" s="615"/>
      <c r="AE1746" s="615">
        <v>274</v>
      </c>
      <c r="AF1746" s="615">
        <v>0</v>
      </c>
      <c r="AG1746" s="615" t="s">
        <v>3</v>
      </c>
      <c r="AH1746" s="615" t="s">
        <v>3</v>
      </c>
      <c r="AI1746" s="615" t="s">
        <v>3</v>
      </c>
      <c r="AJ1746" s="615" t="s">
        <v>3</v>
      </c>
      <c r="AK1746" s="170">
        <f t="shared" si="1278"/>
        <v>0</v>
      </c>
      <c r="AL1746" s="175"/>
      <c r="AM1746" s="191"/>
      <c r="AN1746" s="730"/>
      <c r="AO1746" s="15"/>
      <c r="AP1746" s="663"/>
      <c r="AQ1746" s="683"/>
      <c r="AT1746" s="1"/>
    </row>
    <row r="1747" spans="1:46" s="44" customFormat="1">
      <c r="A1747" s="1">
        <v>1</v>
      </c>
      <c r="B1747" s="309" t="s">
        <v>554</v>
      </c>
      <c r="C1747" s="310" t="s">
        <v>571</v>
      </c>
      <c r="D1747" s="567"/>
      <c r="E1747" s="567" t="s">
        <v>791</v>
      </c>
      <c r="F1747" s="445" t="s">
        <v>1219</v>
      </c>
      <c r="G1747" s="692">
        <v>11301866</v>
      </c>
      <c r="H1747" s="231"/>
      <c r="I1747" s="91"/>
      <c r="J1747" s="91"/>
      <c r="K1747" s="91"/>
      <c r="L1747" s="91"/>
      <c r="M1747" s="91"/>
      <c r="N1747" s="91"/>
      <c r="O1747" s="91"/>
      <c r="P1747" s="91"/>
      <c r="Q1747" s="91"/>
      <c r="R1747" s="91"/>
      <c r="S1747" s="91"/>
      <c r="T1747" s="91"/>
      <c r="U1747" s="91"/>
      <c r="V1747" s="232"/>
      <c r="W1747" s="195"/>
      <c r="X1747" s="92"/>
      <c r="Y1747" s="92"/>
      <c r="Z1747" s="92"/>
      <c r="AA1747" s="92"/>
      <c r="AB1747" s="196"/>
      <c r="AC1747" s="329">
        <f t="shared" si="1277"/>
        <v>92</v>
      </c>
      <c r="AD1747" s="78"/>
      <c r="AE1747" s="78"/>
      <c r="AF1747" s="78"/>
      <c r="AG1747" s="78">
        <v>92</v>
      </c>
      <c r="AH1747" s="78"/>
      <c r="AI1747" s="80"/>
      <c r="AJ1747" s="80"/>
      <c r="AK1747" s="171">
        <f t="shared" si="1278"/>
        <v>0</v>
      </c>
      <c r="AL1747" s="80"/>
      <c r="AM1747" s="186"/>
      <c r="AN1747" s="729"/>
      <c r="AO1747" s="15"/>
      <c r="AP1747" s="25"/>
      <c r="AQ1747" s="683"/>
      <c r="AT1747" s="1"/>
    </row>
    <row r="1748" spans="1:46" s="44" customFormat="1">
      <c r="A1748" s="1">
        <v>2</v>
      </c>
      <c r="B1748" s="436" t="str">
        <f t="shared" ref="B1748:B1749" si="1281">B1747</f>
        <v>北多摩北部</v>
      </c>
      <c r="C1748" s="437" t="str">
        <f t="shared" ref="C1748:C1749" si="1282">C1747</f>
        <v>清瀬市</v>
      </c>
      <c r="D1748" s="297"/>
      <c r="E1748" s="573"/>
      <c r="F1748" s="361" t="s">
        <v>576</v>
      </c>
      <c r="G1748" s="690"/>
      <c r="H1748" s="109"/>
      <c r="I1748" s="82"/>
      <c r="J1748" s="82"/>
      <c r="K1748" s="82"/>
      <c r="L1748" s="82"/>
      <c r="M1748" s="82"/>
      <c r="N1748" s="82"/>
      <c r="O1748" s="82"/>
      <c r="P1748" s="82"/>
      <c r="Q1748" s="82"/>
      <c r="R1748" s="82"/>
      <c r="S1748" s="82"/>
      <c r="T1748" s="82"/>
      <c r="U1748" s="82"/>
      <c r="V1748" s="102"/>
      <c r="W1748" s="146">
        <f>SUM(X1748:AB1748)</f>
        <v>96</v>
      </c>
      <c r="X1748" s="145"/>
      <c r="Y1748" s="145">
        <v>96</v>
      </c>
      <c r="Z1748" s="69"/>
      <c r="AA1748" s="69"/>
      <c r="AB1748" s="207"/>
      <c r="AC1748" s="324">
        <f t="shared" si="1277"/>
        <v>96</v>
      </c>
      <c r="AD1748" s="519"/>
      <c r="AE1748" s="519"/>
      <c r="AF1748" s="519"/>
      <c r="AG1748" s="519">
        <v>96</v>
      </c>
      <c r="AH1748" s="519"/>
      <c r="AI1748" s="519"/>
      <c r="AJ1748" s="601"/>
      <c r="AK1748" s="160">
        <f t="shared" si="1278"/>
        <v>0</v>
      </c>
      <c r="AL1748" s="79" t="s">
        <v>3</v>
      </c>
      <c r="AM1748" s="158" t="s">
        <v>3</v>
      </c>
      <c r="AN1748" s="718"/>
      <c r="AO1748" s="643"/>
      <c r="AP1748" s="663"/>
      <c r="AQ1748" s="683"/>
      <c r="AT1748" s="1"/>
    </row>
    <row r="1749" spans="1:46" s="44" customFormat="1" ht="18.600000000000001" thickBot="1">
      <c r="A1749" s="1">
        <v>3</v>
      </c>
      <c r="B1749" s="436" t="str">
        <f t="shared" si="1281"/>
        <v>北多摩北部</v>
      </c>
      <c r="C1749" s="437" t="str">
        <f t="shared" si="1282"/>
        <v>清瀬市</v>
      </c>
      <c r="D1749" s="305"/>
      <c r="E1749" s="632"/>
      <c r="F1749" s="337" t="s">
        <v>576</v>
      </c>
      <c r="G1749" s="689"/>
      <c r="H1749" s="121"/>
      <c r="I1749" s="71"/>
      <c r="J1749" s="71"/>
      <c r="K1749" s="71"/>
      <c r="L1749" s="71"/>
      <c r="M1749" s="71"/>
      <c r="N1749" s="71"/>
      <c r="O1749" s="71"/>
      <c r="P1749" s="71"/>
      <c r="Q1749" s="71"/>
      <c r="R1749" s="71"/>
      <c r="S1749" s="71"/>
      <c r="T1749" s="71"/>
      <c r="U1749" s="71"/>
      <c r="V1749" s="123"/>
      <c r="W1749" s="208"/>
      <c r="X1749" s="75"/>
      <c r="Y1749" s="75"/>
      <c r="Z1749" s="76"/>
      <c r="AA1749" s="76"/>
      <c r="AB1749" s="209"/>
      <c r="AC1749" s="325">
        <f t="shared" si="1277"/>
        <v>96</v>
      </c>
      <c r="AD1749" s="520"/>
      <c r="AE1749" s="520" t="s">
        <v>3</v>
      </c>
      <c r="AF1749" s="520" t="s">
        <v>3</v>
      </c>
      <c r="AG1749" s="520">
        <v>96</v>
      </c>
      <c r="AH1749" s="520" t="s">
        <v>3</v>
      </c>
      <c r="AI1749" s="520" t="s">
        <v>3</v>
      </c>
      <c r="AJ1749" s="520" t="s">
        <v>3</v>
      </c>
      <c r="AK1749" s="161">
        <f t="shared" si="1278"/>
        <v>0</v>
      </c>
      <c r="AL1749" s="81"/>
      <c r="AM1749" s="187"/>
      <c r="AN1749" s="719"/>
      <c r="AO1749" s="643"/>
      <c r="AP1749" s="663"/>
      <c r="AQ1749" s="683"/>
      <c r="AT1749" s="1"/>
    </row>
    <row r="1750" spans="1:46" s="44" customFormat="1">
      <c r="A1750" s="1">
        <v>1</v>
      </c>
      <c r="B1750" s="309" t="s">
        <v>554</v>
      </c>
      <c r="C1750" s="310" t="s">
        <v>571</v>
      </c>
      <c r="D1750" s="567"/>
      <c r="E1750" s="567" t="s">
        <v>793</v>
      </c>
      <c r="F1750" s="445" t="s">
        <v>577</v>
      </c>
      <c r="G1750" s="691" t="s">
        <v>902</v>
      </c>
      <c r="H1750" s="223"/>
      <c r="I1750" s="89"/>
      <c r="J1750" s="89"/>
      <c r="K1750" s="89"/>
      <c r="L1750" s="89"/>
      <c r="M1750" s="89"/>
      <c r="N1750" s="89"/>
      <c r="O1750" s="89"/>
      <c r="P1750" s="89"/>
      <c r="Q1750" s="89"/>
      <c r="R1750" s="89"/>
      <c r="S1750" s="89"/>
      <c r="T1750" s="89"/>
      <c r="U1750" s="89"/>
      <c r="V1750" s="224"/>
      <c r="W1750" s="107"/>
      <c r="X1750" s="86"/>
      <c r="Y1750" s="86"/>
      <c r="Z1750" s="87"/>
      <c r="AA1750" s="87"/>
      <c r="AB1750" s="101"/>
      <c r="AC1750" s="326">
        <f t="shared" si="1277"/>
        <v>0</v>
      </c>
      <c r="AD1750" s="88"/>
      <c r="AE1750" s="88"/>
      <c r="AF1750" s="88"/>
      <c r="AG1750" s="88"/>
      <c r="AH1750" s="88"/>
      <c r="AI1750" s="96"/>
      <c r="AJ1750" s="96"/>
      <c r="AK1750" s="168">
        <f t="shared" si="1278"/>
        <v>0</v>
      </c>
      <c r="AL1750" s="96"/>
      <c r="AM1750" s="190"/>
      <c r="AN1750" s="713"/>
      <c r="AO1750" s="643"/>
      <c r="AP1750" s="526"/>
      <c r="AQ1750" s="683"/>
      <c r="AT1750" s="1"/>
    </row>
    <row r="1751" spans="1:46" s="44" customFormat="1">
      <c r="A1751" s="1">
        <v>2</v>
      </c>
      <c r="B1751" s="436" t="str">
        <f t="shared" ref="B1751:B1752" si="1283">B1750</f>
        <v>北多摩北部</v>
      </c>
      <c r="C1751" s="437" t="str">
        <f t="shared" ref="C1751:C1752" si="1284">C1750</f>
        <v>清瀬市</v>
      </c>
      <c r="D1751" s="297"/>
      <c r="E1751" s="573"/>
      <c r="F1751" s="361" t="s">
        <v>577</v>
      </c>
      <c r="G1751" s="690"/>
      <c r="H1751" s="225"/>
      <c r="I1751" s="93"/>
      <c r="J1751" s="93"/>
      <c r="K1751" s="93"/>
      <c r="L1751" s="93"/>
      <c r="M1751" s="93"/>
      <c r="N1751" s="93"/>
      <c r="O1751" s="93"/>
      <c r="P1751" s="93"/>
      <c r="Q1751" s="93"/>
      <c r="R1751" s="93"/>
      <c r="S1751" s="93"/>
      <c r="T1751" s="93"/>
      <c r="U1751" s="93"/>
      <c r="V1751" s="226"/>
      <c r="W1751" s="660">
        <f>SUM(X1751:AB1751)</f>
        <v>142</v>
      </c>
      <c r="X1751" s="78">
        <v>25</v>
      </c>
      <c r="Y1751" s="78">
        <v>117</v>
      </c>
      <c r="Z1751" s="78"/>
      <c r="AA1751" s="78"/>
      <c r="AB1751" s="197"/>
      <c r="AC1751" s="327">
        <f t="shared" si="1277"/>
        <v>142</v>
      </c>
      <c r="AD1751" s="613"/>
      <c r="AE1751" s="613"/>
      <c r="AF1751" s="613"/>
      <c r="AG1751" s="613">
        <v>142</v>
      </c>
      <c r="AH1751" s="613"/>
      <c r="AI1751" s="613"/>
      <c r="AJ1751" s="614"/>
      <c r="AK1751" s="169">
        <f t="shared" si="1278"/>
        <v>0</v>
      </c>
      <c r="AL1751" s="62" t="s">
        <v>3</v>
      </c>
      <c r="AM1751" s="63" t="s">
        <v>3</v>
      </c>
      <c r="AN1751" s="729"/>
      <c r="AO1751" s="15"/>
      <c r="AP1751" s="663"/>
      <c r="AQ1751" s="683"/>
      <c r="AT1751" s="1"/>
    </row>
    <row r="1752" spans="1:46" s="44" customFormat="1" ht="18.600000000000001" thickBot="1">
      <c r="A1752" s="1">
        <v>3</v>
      </c>
      <c r="B1752" s="436" t="str">
        <f t="shared" si="1283"/>
        <v>北多摩北部</v>
      </c>
      <c r="C1752" s="437" t="str">
        <f t="shared" si="1284"/>
        <v>清瀬市</v>
      </c>
      <c r="D1752" s="305"/>
      <c r="E1752" s="632"/>
      <c r="F1752" s="337" t="s">
        <v>577</v>
      </c>
      <c r="G1752" s="689"/>
      <c r="H1752" s="121"/>
      <c r="I1752" s="71"/>
      <c r="J1752" s="71"/>
      <c r="K1752" s="71"/>
      <c r="L1752" s="71"/>
      <c r="M1752" s="71"/>
      <c r="N1752" s="71"/>
      <c r="O1752" s="71"/>
      <c r="P1752" s="71"/>
      <c r="Q1752" s="71"/>
      <c r="R1752" s="71"/>
      <c r="S1752" s="71"/>
      <c r="T1752" s="71"/>
      <c r="U1752" s="71"/>
      <c r="V1752" s="123"/>
      <c r="W1752" s="208"/>
      <c r="X1752" s="75"/>
      <c r="Y1752" s="75"/>
      <c r="Z1752" s="76"/>
      <c r="AA1752" s="76"/>
      <c r="AB1752" s="209"/>
      <c r="AC1752" s="325">
        <f t="shared" si="1277"/>
        <v>142</v>
      </c>
      <c r="AD1752" s="520"/>
      <c r="AE1752" s="520" t="s">
        <v>3</v>
      </c>
      <c r="AF1752" s="520" t="s">
        <v>3</v>
      </c>
      <c r="AG1752" s="520">
        <v>85</v>
      </c>
      <c r="AH1752" s="520" t="s">
        <v>3</v>
      </c>
      <c r="AI1752" s="520" t="s">
        <v>3</v>
      </c>
      <c r="AJ1752" s="520">
        <v>57</v>
      </c>
      <c r="AK1752" s="161">
        <f t="shared" si="1278"/>
        <v>0</v>
      </c>
      <c r="AL1752" s="81"/>
      <c r="AM1752" s="187"/>
      <c r="AN1752" s="719"/>
      <c r="AO1752" s="643"/>
      <c r="AP1752" s="663"/>
      <c r="AQ1752" s="683"/>
      <c r="AT1752" s="1"/>
    </row>
    <row r="1753" spans="1:46" s="44" customFormat="1">
      <c r="A1753" s="1">
        <v>1</v>
      </c>
      <c r="B1753" s="309" t="s">
        <v>554</v>
      </c>
      <c r="C1753" s="310" t="s">
        <v>571</v>
      </c>
      <c r="D1753" s="567"/>
      <c r="E1753" s="567" t="s">
        <v>915</v>
      </c>
      <c r="F1753" s="445" t="s">
        <v>578</v>
      </c>
      <c r="G1753" s="691">
        <v>11301868</v>
      </c>
      <c r="H1753" s="223"/>
      <c r="I1753" s="89"/>
      <c r="J1753" s="89"/>
      <c r="K1753" s="89"/>
      <c r="L1753" s="89"/>
      <c r="M1753" s="89"/>
      <c r="N1753" s="89"/>
      <c r="O1753" s="89"/>
      <c r="P1753" s="89"/>
      <c r="Q1753" s="89"/>
      <c r="R1753" s="89"/>
      <c r="S1753" s="89"/>
      <c r="T1753" s="89"/>
      <c r="U1753" s="89"/>
      <c r="V1753" s="224"/>
      <c r="W1753" s="107"/>
      <c r="X1753" s="86"/>
      <c r="Y1753" s="86"/>
      <c r="Z1753" s="87"/>
      <c r="AA1753" s="87"/>
      <c r="AB1753" s="101"/>
      <c r="AC1753" s="326">
        <f t="shared" si="1277"/>
        <v>199</v>
      </c>
      <c r="AD1753" s="88"/>
      <c r="AE1753" s="88"/>
      <c r="AF1753" s="88">
        <v>95</v>
      </c>
      <c r="AG1753" s="88">
        <v>104</v>
      </c>
      <c r="AH1753" s="88"/>
      <c r="AI1753" s="96"/>
      <c r="AJ1753" s="96"/>
      <c r="AK1753" s="168">
        <f t="shared" si="1278"/>
        <v>0</v>
      </c>
      <c r="AL1753" s="96"/>
      <c r="AM1753" s="190"/>
      <c r="AN1753" s="713"/>
      <c r="AO1753" s="643"/>
      <c r="AP1753" s="526"/>
      <c r="AQ1753" s="683"/>
      <c r="AT1753" s="1"/>
    </row>
    <row r="1754" spans="1:46" s="44" customFormat="1">
      <c r="A1754" s="1">
        <v>2</v>
      </c>
      <c r="B1754" s="436" t="str">
        <f t="shared" ref="B1754:B1755" si="1285">B1753</f>
        <v>北多摩北部</v>
      </c>
      <c r="C1754" s="437" t="str">
        <f t="shared" ref="C1754:C1755" si="1286">C1753</f>
        <v>清瀬市</v>
      </c>
      <c r="D1754" s="637"/>
      <c r="E1754" s="400"/>
      <c r="F1754" s="361" t="s">
        <v>578</v>
      </c>
      <c r="G1754" s="690"/>
      <c r="H1754" s="109"/>
      <c r="I1754" s="82"/>
      <c r="J1754" s="82"/>
      <c r="K1754" s="82"/>
      <c r="L1754" s="82"/>
      <c r="M1754" s="82"/>
      <c r="N1754" s="82"/>
      <c r="O1754" s="82"/>
      <c r="P1754" s="82"/>
      <c r="Q1754" s="82"/>
      <c r="R1754" s="82"/>
      <c r="S1754" s="82"/>
      <c r="T1754" s="82"/>
      <c r="U1754" s="82" t="s">
        <v>629</v>
      </c>
      <c r="V1754" s="102"/>
      <c r="W1754" s="146">
        <f>SUM(X1754:AB1754)</f>
        <v>199</v>
      </c>
      <c r="X1754" s="145">
        <v>63</v>
      </c>
      <c r="Y1754" s="145">
        <v>136</v>
      </c>
      <c r="Z1754" s="69"/>
      <c r="AA1754" s="69"/>
      <c r="AB1754" s="207"/>
      <c r="AC1754" s="324">
        <f t="shared" si="1277"/>
        <v>199</v>
      </c>
      <c r="AD1754" s="519"/>
      <c r="AE1754" s="519"/>
      <c r="AF1754" s="519">
        <v>123</v>
      </c>
      <c r="AG1754" s="519">
        <v>76</v>
      </c>
      <c r="AH1754" s="519"/>
      <c r="AI1754" s="519"/>
      <c r="AJ1754" s="601"/>
      <c r="AK1754" s="160">
        <f t="shared" si="1278"/>
        <v>0</v>
      </c>
      <c r="AL1754" s="79" t="s">
        <v>3</v>
      </c>
      <c r="AM1754" s="158" t="s">
        <v>3</v>
      </c>
      <c r="AN1754" s="718"/>
      <c r="AO1754" s="643"/>
      <c r="AP1754" s="663"/>
      <c r="AQ1754" s="683"/>
      <c r="AT1754" s="1"/>
    </row>
    <row r="1755" spans="1:46" s="44" customFormat="1" ht="18.600000000000001" thickBot="1">
      <c r="A1755" s="1">
        <v>3</v>
      </c>
      <c r="B1755" s="436" t="str">
        <f t="shared" si="1285"/>
        <v>北多摩北部</v>
      </c>
      <c r="C1755" s="437" t="str">
        <f t="shared" si="1286"/>
        <v>清瀬市</v>
      </c>
      <c r="D1755" s="305"/>
      <c r="E1755" s="632"/>
      <c r="F1755" s="337" t="s">
        <v>578</v>
      </c>
      <c r="G1755" s="689"/>
      <c r="H1755" s="229"/>
      <c r="I1755" s="27"/>
      <c r="J1755" s="27"/>
      <c r="K1755" s="27"/>
      <c r="L1755" s="27"/>
      <c r="M1755" s="27"/>
      <c r="N1755" s="27"/>
      <c r="O1755" s="27"/>
      <c r="P1755" s="27"/>
      <c r="Q1755" s="27"/>
      <c r="R1755" s="27"/>
      <c r="S1755" s="27"/>
      <c r="T1755" s="27"/>
      <c r="U1755" s="27" t="s">
        <v>1055</v>
      </c>
      <c r="V1755" s="230"/>
      <c r="W1755" s="212"/>
      <c r="X1755" s="94"/>
      <c r="Y1755" s="94"/>
      <c r="Z1755" s="94"/>
      <c r="AA1755" s="94"/>
      <c r="AB1755" s="213"/>
      <c r="AC1755" s="328">
        <f t="shared" si="1277"/>
        <v>199</v>
      </c>
      <c r="AD1755" s="615"/>
      <c r="AE1755" s="615" t="s">
        <v>3</v>
      </c>
      <c r="AF1755" s="615">
        <v>123</v>
      </c>
      <c r="AG1755" s="615">
        <v>76</v>
      </c>
      <c r="AH1755" s="615" t="s">
        <v>3</v>
      </c>
      <c r="AI1755" s="615" t="s">
        <v>3</v>
      </c>
      <c r="AJ1755" s="615" t="s">
        <v>3</v>
      </c>
      <c r="AK1755" s="170">
        <f t="shared" si="1278"/>
        <v>0</v>
      </c>
      <c r="AL1755" s="175"/>
      <c r="AM1755" s="191"/>
      <c r="AN1755" s="730"/>
      <c r="AO1755" s="15"/>
      <c r="AP1755" s="663"/>
      <c r="AQ1755" s="683"/>
      <c r="AT1755" s="1"/>
    </row>
    <row r="1756" spans="1:46" s="44" customFormat="1">
      <c r="A1756" s="1">
        <v>1</v>
      </c>
      <c r="B1756" s="309" t="s">
        <v>554</v>
      </c>
      <c r="C1756" s="310" t="s">
        <v>580</v>
      </c>
      <c r="D1756" s="567"/>
      <c r="E1756" s="567" t="s">
        <v>788</v>
      </c>
      <c r="F1756" s="445" t="s">
        <v>579</v>
      </c>
      <c r="G1756" s="692">
        <v>11301871</v>
      </c>
      <c r="H1756" s="231"/>
      <c r="I1756" s="91"/>
      <c r="J1756" s="91"/>
      <c r="K1756" s="91"/>
      <c r="L1756" s="91"/>
      <c r="M1756" s="91"/>
      <c r="N1756" s="91"/>
      <c r="O1756" s="91"/>
      <c r="P1756" s="91"/>
      <c r="Q1756" s="91"/>
      <c r="R1756" s="91"/>
      <c r="S1756" s="91"/>
      <c r="T1756" s="91"/>
      <c r="U1756" s="91"/>
      <c r="V1756" s="232"/>
      <c r="W1756" s="195"/>
      <c r="X1756" s="92"/>
      <c r="Y1756" s="92"/>
      <c r="Z1756" s="92"/>
      <c r="AA1756" s="92"/>
      <c r="AB1756" s="196"/>
      <c r="AC1756" s="329">
        <f t="shared" si="1277"/>
        <v>48</v>
      </c>
      <c r="AD1756" s="78"/>
      <c r="AE1756" s="78">
        <v>48</v>
      </c>
      <c r="AF1756" s="78"/>
      <c r="AG1756" s="78"/>
      <c r="AH1756" s="78"/>
      <c r="AI1756" s="80"/>
      <c r="AJ1756" s="80"/>
      <c r="AK1756" s="171">
        <f t="shared" si="1278"/>
        <v>0</v>
      </c>
      <c r="AL1756" s="80"/>
      <c r="AM1756" s="186"/>
      <c r="AN1756" s="729"/>
      <c r="AO1756" s="15"/>
      <c r="AP1756" s="25"/>
      <c r="AQ1756" s="683"/>
      <c r="AT1756" s="1"/>
    </row>
    <row r="1757" spans="1:46" s="44" customFormat="1">
      <c r="A1757" s="1">
        <v>2</v>
      </c>
      <c r="B1757" s="436" t="str">
        <f t="shared" ref="B1757:B1758" si="1287">B1756</f>
        <v>北多摩北部</v>
      </c>
      <c r="C1757" s="437" t="str">
        <f t="shared" ref="C1757:C1758" si="1288">C1756</f>
        <v>東久留米市</v>
      </c>
      <c r="D1757" s="297"/>
      <c r="E1757" s="573"/>
      <c r="F1757" s="361" t="s">
        <v>579</v>
      </c>
      <c r="G1757" s="690"/>
      <c r="H1757" s="109"/>
      <c r="I1757" s="82"/>
      <c r="J1757" s="82"/>
      <c r="K1757" s="82"/>
      <c r="L1757" s="82" t="s">
        <v>629</v>
      </c>
      <c r="M1757" s="82" t="s">
        <v>629</v>
      </c>
      <c r="N1757" s="82"/>
      <c r="O1757" s="82"/>
      <c r="P1757" s="82"/>
      <c r="Q1757" s="82"/>
      <c r="R1757" s="82"/>
      <c r="S1757" s="82"/>
      <c r="T1757" s="82"/>
      <c r="U1757" s="82"/>
      <c r="V1757" s="102"/>
      <c r="W1757" s="146">
        <f>SUM(X1757:AB1757)</f>
        <v>102</v>
      </c>
      <c r="X1757" s="145">
        <v>102</v>
      </c>
      <c r="Y1757" s="145"/>
      <c r="Z1757" s="69"/>
      <c r="AA1757" s="69"/>
      <c r="AB1757" s="207"/>
      <c r="AC1757" s="324">
        <f t="shared" si="1277"/>
        <v>102</v>
      </c>
      <c r="AD1757" s="519"/>
      <c r="AE1757" s="519">
        <v>102</v>
      </c>
      <c r="AF1757" s="519"/>
      <c r="AG1757" s="519"/>
      <c r="AH1757" s="519"/>
      <c r="AI1757" s="519"/>
      <c r="AJ1757" s="601"/>
      <c r="AK1757" s="160">
        <f t="shared" si="1278"/>
        <v>0</v>
      </c>
      <c r="AL1757" s="79" t="s">
        <v>3</v>
      </c>
      <c r="AM1757" s="158" t="s">
        <v>3</v>
      </c>
      <c r="AN1757" s="718"/>
      <c r="AO1757" s="643"/>
      <c r="AP1757" s="663"/>
      <c r="AQ1757" s="683"/>
      <c r="AT1757" s="1"/>
    </row>
    <row r="1758" spans="1:46" s="44" customFormat="1" ht="18.600000000000001" thickBot="1">
      <c r="A1758" s="1">
        <v>3</v>
      </c>
      <c r="B1758" s="436" t="str">
        <f t="shared" si="1287"/>
        <v>北多摩北部</v>
      </c>
      <c r="C1758" s="437" t="str">
        <f t="shared" si="1288"/>
        <v>東久留米市</v>
      </c>
      <c r="D1758" s="305"/>
      <c r="E1758" s="632"/>
      <c r="F1758" s="337" t="s">
        <v>579</v>
      </c>
      <c r="G1758" s="689"/>
      <c r="H1758" s="121"/>
      <c r="I1758" s="71"/>
      <c r="J1758" s="71"/>
      <c r="K1758" s="71"/>
      <c r="L1758" s="82" t="s">
        <v>629</v>
      </c>
      <c r="M1758" s="82" t="s">
        <v>629</v>
      </c>
      <c r="N1758" s="71" t="s">
        <v>969</v>
      </c>
      <c r="O1758" s="71"/>
      <c r="P1758" s="71"/>
      <c r="Q1758" s="71"/>
      <c r="R1758" s="71"/>
      <c r="S1758" s="71"/>
      <c r="T1758" s="71"/>
      <c r="U1758" s="71"/>
      <c r="V1758" s="123"/>
      <c r="W1758" s="208"/>
      <c r="X1758" s="75"/>
      <c r="Y1758" s="75"/>
      <c r="Z1758" s="76"/>
      <c r="AA1758" s="76"/>
      <c r="AB1758" s="209"/>
      <c r="AC1758" s="325">
        <f t="shared" si="1277"/>
        <v>222</v>
      </c>
      <c r="AD1758" s="520"/>
      <c r="AE1758" s="520">
        <v>102</v>
      </c>
      <c r="AF1758" s="520">
        <v>120</v>
      </c>
      <c r="AG1758" s="520" t="s">
        <v>3</v>
      </c>
      <c r="AH1758" s="520" t="s">
        <v>3</v>
      </c>
      <c r="AI1758" s="520" t="s">
        <v>3</v>
      </c>
      <c r="AJ1758" s="520" t="s">
        <v>3</v>
      </c>
      <c r="AK1758" s="161">
        <f t="shared" si="1278"/>
        <v>0</v>
      </c>
      <c r="AL1758" s="81"/>
      <c r="AM1758" s="187"/>
      <c r="AN1758" s="719"/>
      <c r="AO1758" s="643"/>
      <c r="AP1758" s="663"/>
      <c r="AQ1758" s="683"/>
      <c r="AT1758" s="1"/>
    </row>
    <row r="1759" spans="1:46" s="44" customFormat="1">
      <c r="A1759" s="1">
        <v>1</v>
      </c>
      <c r="B1759" s="309" t="s">
        <v>554</v>
      </c>
      <c r="C1759" s="310" t="s">
        <v>580</v>
      </c>
      <c r="D1759" s="567"/>
      <c r="E1759" s="567" t="s">
        <v>788</v>
      </c>
      <c r="F1759" s="445" t="s">
        <v>844</v>
      </c>
      <c r="G1759" s="691" t="s">
        <v>1122</v>
      </c>
      <c r="H1759" s="223"/>
      <c r="I1759" s="89"/>
      <c r="J1759" s="89"/>
      <c r="K1759" s="89"/>
      <c r="L1759" s="89"/>
      <c r="M1759" s="89"/>
      <c r="N1759" s="89"/>
      <c r="O1759" s="89"/>
      <c r="P1759" s="89"/>
      <c r="Q1759" s="89"/>
      <c r="R1759" s="89"/>
      <c r="S1759" s="89"/>
      <c r="T1759" s="89"/>
      <c r="U1759" s="89"/>
      <c r="V1759" s="224"/>
      <c r="W1759" s="107"/>
      <c r="X1759" s="86"/>
      <c r="Y1759" s="86"/>
      <c r="Z1759" s="87"/>
      <c r="AA1759" s="87"/>
      <c r="AB1759" s="101"/>
      <c r="AC1759" s="326">
        <f t="shared" si="1277"/>
        <v>60</v>
      </c>
      <c r="AD1759" s="616"/>
      <c r="AE1759" s="616">
        <v>60</v>
      </c>
      <c r="AF1759" s="616"/>
      <c r="AG1759" s="616"/>
      <c r="AH1759" s="616"/>
      <c r="AI1759" s="604"/>
      <c r="AJ1759" s="604"/>
      <c r="AK1759" s="168">
        <f t="shared" si="1278"/>
        <v>0</v>
      </c>
      <c r="AL1759" s="96"/>
      <c r="AM1759" s="190"/>
      <c r="AN1759" s="713"/>
      <c r="AO1759" s="643"/>
      <c r="AP1759" s="526"/>
      <c r="AQ1759" s="683">
        <v>1</v>
      </c>
      <c r="AT1759" s="1"/>
    </row>
    <row r="1760" spans="1:46" s="44" customFormat="1">
      <c r="A1760" s="1">
        <v>2</v>
      </c>
      <c r="B1760" s="436" t="str">
        <f t="shared" ref="B1760:B1761" si="1289">B1759</f>
        <v>北多摩北部</v>
      </c>
      <c r="C1760" s="437" t="str">
        <f t="shared" ref="C1760:C1761" si="1290">C1759</f>
        <v>東久留米市</v>
      </c>
      <c r="D1760" s="297"/>
      <c r="E1760" s="573"/>
      <c r="F1760" s="361" t="s">
        <v>847</v>
      </c>
      <c r="G1760" s="690"/>
      <c r="H1760" s="225"/>
      <c r="I1760" s="93"/>
      <c r="J1760" s="93"/>
      <c r="K1760" s="93"/>
      <c r="L1760" s="93"/>
      <c r="M1760" s="93"/>
      <c r="N1760" s="93"/>
      <c r="O1760" s="93"/>
      <c r="P1760" s="93"/>
      <c r="Q1760" s="747" t="s">
        <v>1084</v>
      </c>
      <c r="R1760" s="93"/>
      <c r="S1760" s="93"/>
      <c r="T1760" s="93"/>
      <c r="U1760" s="93"/>
      <c r="V1760" s="226"/>
      <c r="W1760" s="660">
        <f>SUM(X1760:AB1760)</f>
        <v>60</v>
      </c>
      <c r="X1760" s="78">
        <v>60</v>
      </c>
      <c r="Y1760" s="78"/>
      <c r="Z1760" s="78"/>
      <c r="AA1760" s="78"/>
      <c r="AB1760" s="197"/>
      <c r="AC1760" s="327">
        <f t="shared" si="1277"/>
        <v>60</v>
      </c>
      <c r="AD1760" s="613"/>
      <c r="AE1760" s="613">
        <v>60</v>
      </c>
      <c r="AF1760" s="613"/>
      <c r="AG1760" s="613"/>
      <c r="AH1760" s="613"/>
      <c r="AI1760" s="613"/>
      <c r="AJ1760" s="614"/>
      <c r="AK1760" s="169">
        <f t="shared" si="1278"/>
        <v>0</v>
      </c>
      <c r="AL1760" s="62" t="s">
        <v>3</v>
      </c>
      <c r="AM1760" s="63" t="s">
        <v>3</v>
      </c>
      <c r="AN1760" s="729"/>
      <c r="AO1760" s="15"/>
      <c r="AP1760" s="663"/>
      <c r="AQ1760" s="683"/>
      <c r="AT1760" s="1"/>
    </row>
    <row r="1761" spans="1:46" s="44" customFormat="1" ht="18.600000000000001" thickBot="1">
      <c r="A1761" s="1">
        <v>3</v>
      </c>
      <c r="B1761" s="436" t="str">
        <f t="shared" si="1289"/>
        <v>北多摩北部</v>
      </c>
      <c r="C1761" s="437" t="str">
        <f t="shared" si="1290"/>
        <v>東久留米市</v>
      </c>
      <c r="D1761" s="305"/>
      <c r="E1761" s="632"/>
      <c r="F1761" s="337" t="s">
        <v>844</v>
      </c>
      <c r="G1761" s="689"/>
      <c r="H1761" s="121"/>
      <c r="I1761" s="71"/>
      <c r="J1761" s="71"/>
      <c r="K1761" s="71"/>
      <c r="L1761" s="71"/>
      <c r="M1761" s="71"/>
      <c r="N1761" s="71"/>
      <c r="O1761" s="71"/>
      <c r="P1761" s="71"/>
      <c r="Q1761" s="669" t="s">
        <v>1084</v>
      </c>
      <c r="R1761" s="71"/>
      <c r="S1761" s="71"/>
      <c r="T1761" s="71"/>
      <c r="U1761" s="71"/>
      <c r="V1761" s="123"/>
      <c r="W1761" s="208"/>
      <c r="X1761" s="75"/>
      <c r="Y1761" s="75"/>
      <c r="Z1761" s="76"/>
      <c r="AA1761" s="76"/>
      <c r="AB1761" s="209"/>
      <c r="AC1761" s="325">
        <f t="shared" si="1277"/>
        <v>60</v>
      </c>
      <c r="AD1761" s="520"/>
      <c r="AE1761" s="520">
        <v>60</v>
      </c>
      <c r="AF1761" s="520" t="s">
        <v>3</v>
      </c>
      <c r="AG1761" s="520" t="s">
        <v>3</v>
      </c>
      <c r="AH1761" s="520" t="s">
        <v>3</v>
      </c>
      <c r="AI1761" s="520" t="s">
        <v>3</v>
      </c>
      <c r="AJ1761" s="520" t="s">
        <v>3</v>
      </c>
      <c r="AK1761" s="161">
        <f t="shared" si="1278"/>
        <v>0</v>
      </c>
      <c r="AL1761" s="81"/>
      <c r="AM1761" s="187"/>
      <c r="AN1761" s="719"/>
      <c r="AO1761" s="643"/>
      <c r="AP1761" s="663"/>
      <c r="AQ1761" s="683"/>
      <c r="AT1761" s="1"/>
    </row>
    <row r="1762" spans="1:46" s="44" customFormat="1">
      <c r="A1762" s="1">
        <v>1</v>
      </c>
      <c r="B1762" s="309" t="s">
        <v>554</v>
      </c>
      <c r="C1762" s="310" t="s">
        <v>580</v>
      </c>
      <c r="D1762" s="567"/>
      <c r="E1762" s="567" t="s">
        <v>950</v>
      </c>
      <c r="F1762" s="445" t="s">
        <v>581</v>
      </c>
      <c r="G1762" s="691">
        <v>11301873</v>
      </c>
      <c r="H1762" s="223"/>
      <c r="I1762" s="89"/>
      <c r="J1762" s="89"/>
      <c r="K1762" s="89"/>
      <c r="L1762" s="89"/>
      <c r="M1762" s="89"/>
      <c r="N1762" s="89"/>
      <c r="O1762" s="89"/>
      <c r="P1762" s="89"/>
      <c r="Q1762" s="89"/>
      <c r="R1762" s="89"/>
      <c r="S1762" s="89"/>
      <c r="T1762" s="89"/>
      <c r="U1762" s="89"/>
      <c r="V1762" s="224"/>
      <c r="W1762" s="107"/>
      <c r="X1762" s="86"/>
      <c r="Y1762" s="86"/>
      <c r="Z1762" s="87"/>
      <c r="AA1762" s="87"/>
      <c r="AB1762" s="101"/>
      <c r="AC1762" s="326">
        <f t="shared" si="1277"/>
        <v>39</v>
      </c>
      <c r="AD1762" s="88"/>
      <c r="AE1762" s="88">
        <v>39</v>
      </c>
      <c r="AF1762" s="88"/>
      <c r="AG1762" s="88"/>
      <c r="AH1762" s="88"/>
      <c r="AI1762" s="96"/>
      <c r="AJ1762" s="96"/>
      <c r="AK1762" s="168">
        <f t="shared" si="1278"/>
        <v>0</v>
      </c>
      <c r="AL1762" s="96"/>
      <c r="AM1762" s="190"/>
      <c r="AN1762" s="713"/>
      <c r="AO1762" s="643"/>
      <c r="AP1762" s="526"/>
      <c r="AQ1762" s="683"/>
      <c r="AT1762" s="1"/>
    </row>
    <row r="1763" spans="1:46" s="44" customFormat="1">
      <c r="A1763" s="1">
        <v>2</v>
      </c>
      <c r="B1763" s="436" t="str">
        <f t="shared" ref="B1763:B1764" si="1291">B1762</f>
        <v>北多摩北部</v>
      </c>
      <c r="C1763" s="437" t="str">
        <f t="shared" ref="C1763:C1764" si="1292">C1762</f>
        <v>東久留米市</v>
      </c>
      <c r="D1763" s="637"/>
      <c r="E1763" s="400"/>
      <c r="F1763" s="361" t="s">
        <v>581</v>
      </c>
      <c r="G1763" s="690"/>
      <c r="H1763" s="109"/>
      <c r="I1763" s="82"/>
      <c r="J1763" s="82"/>
      <c r="K1763" s="82"/>
      <c r="L1763" s="82" t="s">
        <v>629</v>
      </c>
      <c r="M1763" s="82" t="s">
        <v>629</v>
      </c>
      <c r="N1763" s="82" t="s">
        <v>630</v>
      </c>
      <c r="O1763" s="82"/>
      <c r="P1763" s="82"/>
      <c r="Q1763" s="82"/>
      <c r="R1763" s="82"/>
      <c r="S1763" s="82" t="s">
        <v>652</v>
      </c>
      <c r="T1763" s="82"/>
      <c r="U1763" s="82"/>
      <c r="V1763" s="102"/>
      <c r="W1763" s="146">
        <f>SUM(X1763:AB1763)</f>
        <v>39</v>
      </c>
      <c r="X1763" s="145">
        <v>39</v>
      </c>
      <c r="Y1763" s="145"/>
      <c r="Z1763" s="69"/>
      <c r="AA1763" s="69"/>
      <c r="AB1763" s="207"/>
      <c r="AC1763" s="324">
        <f t="shared" si="1277"/>
        <v>39</v>
      </c>
      <c r="AD1763" s="519"/>
      <c r="AE1763" s="519">
        <v>39</v>
      </c>
      <c r="AF1763" s="519"/>
      <c r="AG1763" s="519"/>
      <c r="AH1763" s="519"/>
      <c r="AI1763" s="519"/>
      <c r="AJ1763" s="601"/>
      <c r="AK1763" s="160">
        <f t="shared" si="1278"/>
        <v>0</v>
      </c>
      <c r="AL1763" s="79" t="s">
        <v>3</v>
      </c>
      <c r="AM1763" s="158" t="s">
        <v>3</v>
      </c>
      <c r="AN1763" s="718"/>
      <c r="AO1763" s="643"/>
      <c r="AP1763" s="663"/>
      <c r="AQ1763" s="683"/>
      <c r="AT1763" s="1"/>
    </row>
    <row r="1764" spans="1:46" s="44" customFormat="1" ht="18.600000000000001" thickBot="1">
      <c r="A1764" s="1">
        <v>3</v>
      </c>
      <c r="B1764" s="436" t="str">
        <f t="shared" si="1291"/>
        <v>北多摩北部</v>
      </c>
      <c r="C1764" s="437" t="str">
        <f t="shared" si="1292"/>
        <v>東久留米市</v>
      </c>
      <c r="D1764" s="305"/>
      <c r="E1764" s="632"/>
      <c r="F1764" s="337" t="s">
        <v>581</v>
      </c>
      <c r="G1764" s="689"/>
      <c r="H1764" s="229"/>
      <c r="I1764" s="27"/>
      <c r="J1764" s="27"/>
      <c r="K1764" s="27"/>
      <c r="L1764" s="32" t="s">
        <v>629</v>
      </c>
      <c r="M1764" s="32" t="s">
        <v>629</v>
      </c>
      <c r="N1764" s="32" t="s">
        <v>630</v>
      </c>
      <c r="O1764" s="32"/>
      <c r="P1764" s="32"/>
      <c r="Q1764" s="32"/>
      <c r="R1764" s="32"/>
      <c r="S1764" s="32" t="s">
        <v>652</v>
      </c>
      <c r="T1764" s="27"/>
      <c r="U1764" s="27"/>
      <c r="V1764" s="230"/>
      <c r="W1764" s="212"/>
      <c r="X1764" s="94"/>
      <c r="Y1764" s="94"/>
      <c r="Z1764" s="94"/>
      <c r="AA1764" s="94"/>
      <c r="AB1764" s="213"/>
      <c r="AC1764" s="328">
        <f t="shared" si="1277"/>
        <v>39</v>
      </c>
      <c r="AD1764" s="615"/>
      <c r="AE1764" s="615">
        <v>39</v>
      </c>
      <c r="AF1764" s="615" t="s">
        <v>3</v>
      </c>
      <c r="AG1764" s="615" t="s">
        <v>3</v>
      </c>
      <c r="AH1764" s="615" t="s">
        <v>3</v>
      </c>
      <c r="AI1764" s="615" t="s">
        <v>3</v>
      </c>
      <c r="AJ1764" s="615" t="s">
        <v>3</v>
      </c>
      <c r="AK1764" s="170">
        <f t="shared" si="1278"/>
        <v>0</v>
      </c>
      <c r="AL1764" s="175"/>
      <c r="AM1764" s="191"/>
      <c r="AN1764" s="730"/>
      <c r="AO1764" s="15"/>
      <c r="AP1764" s="663"/>
      <c r="AQ1764" s="683"/>
      <c r="AT1764" s="1"/>
    </row>
    <row r="1765" spans="1:46" s="44" customFormat="1">
      <c r="A1765" s="1">
        <v>1</v>
      </c>
      <c r="B1765" s="309" t="s">
        <v>554</v>
      </c>
      <c r="C1765" s="310" t="s">
        <v>583</v>
      </c>
      <c r="D1765" s="567"/>
      <c r="E1765" s="567" t="s">
        <v>788</v>
      </c>
      <c r="F1765" s="445" t="s">
        <v>582</v>
      </c>
      <c r="G1765" s="692">
        <v>11301875</v>
      </c>
      <c r="H1765" s="231"/>
      <c r="I1765" s="91"/>
      <c r="J1765" s="91"/>
      <c r="K1765" s="91"/>
      <c r="L1765" s="91"/>
      <c r="M1765" s="91"/>
      <c r="N1765" s="91"/>
      <c r="O1765" s="91"/>
      <c r="P1765" s="91"/>
      <c r="Q1765" s="91"/>
      <c r="R1765" s="91"/>
      <c r="S1765" s="91"/>
      <c r="T1765" s="91"/>
      <c r="U1765" s="91"/>
      <c r="V1765" s="232"/>
      <c r="W1765" s="195"/>
      <c r="X1765" s="92"/>
      <c r="Y1765" s="92"/>
      <c r="Z1765" s="92"/>
      <c r="AA1765" s="92"/>
      <c r="AB1765" s="196"/>
      <c r="AC1765" s="329">
        <f t="shared" si="1277"/>
        <v>270</v>
      </c>
      <c r="AD1765" s="78">
        <v>8</v>
      </c>
      <c r="AE1765" s="78">
        <v>174</v>
      </c>
      <c r="AF1765" s="78"/>
      <c r="AG1765" s="78">
        <v>88</v>
      </c>
      <c r="AH1765" s="78"/>
      <c r="AI1765" s="80"/>
      <c r="AJ1765" s="80"/>
      <c r="AK1765" s="171">
        <f t="shared" si="1278"/>
        <v>0</v>
      </c>
      <c r="AL1765" s="80"/>
      <c r="AM1765" s="186"/>
      <c r="AN1765" s="729"/>
      <c r="AO1765" s="15"/>
      <c r="AP1765" s="25"/>
      <c r="AQ1765" s="683"/>
      <c r="AT1765" s="1"/>
    </row>
    <row r="1766" spans="1:46" s="44" customFormat="1">
      <c r="A1766" s="1">
        <v>2</v>
      </c>
      <c r="B1766" s="436" t="str">
        <f t="shared" ref="B1766:B1767" si="1293">B1765</f>
        <v>北多摩北部</v>
      </c>
      <c r="C1766" s="437" t="str">
        <f t="shared" ref="C1766:C1767" si="1294">C1765</f>
        <v>西東京市</v>
      </c>
      <c r="D1766" s="297"/>
      <c r="E1766" s="573"/>
      <c r="F1766" s="361" t="s">
        <v>582</v>
      </c>
      <c r="G1766" s="690"/>
      <c r="H1766" s="109" t="s">
        <v>628</v>
      </c>
      <c r="I1766" s="82"/>
      <c r="J1766" s="82"/>
      <c r="K1766" s="82"/>
      <c r="L1766" s="82" t="s">
        <v>629</v>
      </c>
      <c r="M1766" s="82" t="s">
        <v>629</v>
      </c>
      <c r="N1766" s="82" t="s">
        <v>916</v>
      </c>
      <c r="O1766" s="82"/>
      <c r="P1766" s="82"/>
      <c r="Q1766" s="82"/>
      <c r="R1766" s="82"/>
      <c r="S1766" s="82" t="s">
        <v>652</v>
      </c>
      <c r="T1766" s="82" t="s">
        <v>629</v>
      </c>
      <c r="U1766" s="82"/>
      <c r="V1766" s="102"/>
      <c r="W1766" s="146">
        <f>SUM(X1766:AB1766)</f>
        <v>270</v>
      </c>
      <c r="X1766" s="145">
        <v>270</v>
      </c>
      <c r="Y1766" s="145"/>
      <c r="Z1766" s="69"/>
      <c r="AA1766" s="69"/>
      <c r="AB1766" s="207"/>
      <c r="AC1766" s="324">
        <f t="shared" si="1277"/>
        <v>270</v>
      </c>
      <c r="AD1766" s="519">
        <v>8</v>
      </c>
      <c r="AE1766" s="519">
        <v>224</v>
      </c>
      <c r="AF1766" s="519"/>
      <c r="AG1766" s="519">
        <v>38</v>
      </c>
      <c r="AH1766" s="519"/>
      <c r="AI1766" s="519"/>
      <c r="AJ1766" s="601"/>
      <c r="AK1766" s="160">
        <f t="shared" si="1278"/>
        <v>18</v>
      </c>
      <c r="AL1766" s="79">
        <v>6</v>
      </c>
      <c r="AM1766" s="158">
        <v>12</v>
      </c>
      <c r="AN1766" s="718"/>
      <c r="AO1766" s="643"/>
      <c r="AP1766" s="663"/>
      <c r="AQ1766" s="683"/>
      <c r="AT1766" s="1"/>
    </row>
    <row r="1767" spans="1:46" s="44" customFormat="1" ht="18.600000000000001" thickBot="1">
      <c r="A1767" s="1">
        <v>3</v>
      </c>
      <c r="B1767" s="436" t="str">
        <f t="shared" si="1293"/>
        <v>北多摩北部</v>
      </c>
      <c r="C1767" s="437" t="str">
        <f t="shared" si="1294"/>
        <v>西東京市</v>
      </c>
      <c r="D1767" s="305"/>
      <c r="E1767" s="632"/>
      <c r="F1767" s="337" t="s">
        <v>582</v>
      </c>
      <c r="G1767" s="689"/>
      <c r="H1767" s="109" t="s">
        <v>628</v>
      </c>
      <c r="I1767" s="82"/>
      <c r="J1767" s="82"/>
      <c r="K1767" s="82"/>
      <c r="L1767" s="82" t="s">
        <v>629</v>
      </c>
      <c r="M1767" s="82" t="s">
        <v>629</v>
      </c>
      <c r="N1767" s="82" t="s">
        <v>916</v>
      </c>
      <c r="O1767" s="82"/>
      <c r="P1767" s="82"/>
      <c r="Q1767" s="82"/>
      <c r="R1767" s="82"/>
      <c r="S1767" s="82" t="s">
        <v>652</v>
      </c>
      <c r="T1767" s="82" t="s">
        <v>629</v>
      </c>
      <c r="U1767" s="71"/>
      <c r="V1767" s="123"/>
      <c r="W1767" s="208"/>
      <c r="X1767" s="75"/>
      <c r="Y1767" s="75"/>
      <c r="Z1767" s="76"/>
      <c r="AA1767" s="76"/>
      <c r="AB1767" s="209"/>
      <c r="AC1767" s="325">
        <f t="shared" si="1277"/>
        <v>270</v>
      </c>
      <c r="AD1767" s="520">
        <v>8</v>
      </c>
      <c r="AE1767" s="520">
        <v>224</v>
      </c>
      <c r="AF1767" s="520" t="s">
        <v>3</v>
      </c>
      <c r="AG1767" s="520">
        <v>38</v>
      </c>
      <c r="AH1767" s="520" t="s">
        <v>3</v>
      </c>
      <c r="AI1767" s="520" t="s">
        <v>3</v>
      </c>
      <c r="AJ1767" s="520" t="s">
        <v>3</v>
      </c>
      <c r="AK1767" s="161">
        <f t="shared" si="1278"/>
        <v>0</v>
      </c>
      <c r="AL1767" s="81"/>
      <c r="AM1767" s="187"/>
      <c r="AN1767" s="719"/>
      <c r="AO1767" s="643"/>
      <c r="AP1767" s="663"/>
      <c r="AQ1767" s="683"/>
      <c r="AT1767" s="1"/>
    </row>
    <row r="1768" spans="1:46" s="44" customFormat="1">
      <c r="A1768" s="1">
        <v>1</v>
      </c>
      <c r="B1768" s="309" t="s">
        <v>554</v>
      </c>
      <c r="C1768" s="310" t="s">
        <v>583</v>
      </c>
      <c r="D1768" s="567"/>
      <c r="E1768" s="567" t="s">
        <v>950</v>
      </c>
      <c r="F1768" s="445" t="s">
        <v>584</v>
      </c>
      <c r="G1768" s="691">
        <v>11301876</v>
      </c>
      <c r="H1768" s="223"/>
      <c r="I1768" s="89"/>
      <c r="J1768" s="89"/>
      <c r="K1768" s="89"/>
      <c r="L1768" s="89"/>
      <c r="M1768" s="89"/>
      <c r="N1768" s="89"/>
      <c r="O1768" s="89"/>
      <c r="P1768" s="89"/>
      <c r="Q1768" s="89"/>
      <c r="R1768" s="89"/>
      <c r="S1768" s="89"/>
      <c r="T1768" s="89"/>
      <c r="U1768" s="89"/>
      <c r="V1768" s="224"/>
      <c r="W1768" s="107"/>
      <c r="X1768" s="86"/>
      <c r="Y1768" s="86"/>
      <c r="Z1768" s="87"/>
      <c r="AA1768" s="87"/>
      <c r="AB1768" s="101"/>
      <c r="AC1768" s="326">
        <f t="shared" si="1277"/>
        <v>178</v>
      </c>
      <c r="AD1768" s="88"/>
      <c r="AE1768" s="88">
        <v>118</v>
      </c>
      <c r="AF1768" s="88">
        <v>0</v>
      </c>
      <c r="AG1768" s="88">
        <v>60</v>
      </c>
      <c r="AH1768" s="88"/>
      <c r="AI1768" s="96"/>
      <c r="AJ1768" s="96"/>
      <c r="AK1768" s="168">
        <f t="shared" si="1278"/>
        <v>0</v>
      </c>
      <c r="AL1768" s="96"/>
      <c r="AM1768" s="190"/>
      <c r="AN1768" s="713"/>
      <c r="AO1768" s="643"/>
      <c r="AP1768" s="526"/>
      <c r="AQ1768" s="683"/>
      <c r="AT1768" s="1"/>
    </row>
    <row r="1769" spans="1:46" s="44" customFormat="1">
      <c r="A1769" s="1">
        <v>2</v>
      </c>
      <c r="B1769" s="436" t="str">
        <f t="shared" ref="B1769:B1770" si="1295">B1768</f>
        <v>北多摩北部</v>
      </c>
      <c r="C1769" s="437" t="str">
        <f t="shared" ref="C1769:C1770" si="1296">C1768</f>
        <v>西東京市</v>
      </c>
      <c r="D1769" s="297"/>
      <c r="E1769" s="573"/>
      <c r="F1769" s="361" t="s">
        <v>584</v>
      </c>
      <c r="G1769" s="690"/>
      <c r="H1769" s="225"/>
      <c r="I1769" s="93"/>
      <c r="J1769" s="93"/>
      <c r="K1769" s="93"/>
      <c r="L1769" s="93" t="s">
        <v>629</v>
      </c>
      <c r="M1769" s="93" t="s">
        <v>629</v>
      </c>
      <c r="N1769" s="93" t="s">
        <v>630</v>
      </c>
      <c r="O1769" s="93"/>
      <c r="P1769" s="93"/>
      <c r="Q1769" s="93"/>
      <c r="R1769" s="93"/>
      <c r="S1769" s="93" t="s">
        <v>652</v>
      </c>
      <c r="T1769" s="93"/>
      <c r="U1769" s="93" t="s">
        <v>629</v>
      </c>
      <c r="V1769" s="226"/>
      <c r="W1769" s="660">
        <f>SUM(X1769:AB1769)</f>
        <v>174</v>
      </c>
      <c r="X1769" s="78">
        <v>174</v>
      </c>
      <c r="Y1769" s="78"/>
      <c r="Z1769" s="78"/>
      <c r="AA1769" s="78"/>
      <c r="AB1769" s="197"/>
      <c r="AC1769" s="327">
        <f t="shared" si="1277"/>
        <v>174</v>
      </c>
      <c r="AD1769" s="613"/>
      <c r="AE1769" s="613">
        <v>114</v>
      </c>
      <c r="AF1769" s="613"/>
      <c r="AG1769" s="613">
        <v>60</v>
      </c>
      <c r="AH1769" s="613"/>
      <c r="AI1769" s="613"/>
      <c r="AJ1769" s="614"/>
      <c r="AK1769" s="169">
        <f t="shared" si="1278"/>
        <v>0</v>
      </c>
      <c r="AL1769" s="62" t="s">
        <v>3</v>
      </c>
      <c r="AM1769" s="63" t="s">
        <v>3</v>
      </c>
      <c r="AN1769" s="729"/>
      <c r="AO1769" s="15"/>
      <c r="AP1769" s="663"/>
      <c r="AQ1769" s="683"/>
      <c r="AT1769" s="1"/>
    </row>
    <row r="1770" spans="1:46" s="44" customFormat="1" ht="18.600000000000001" thickBot="1">
      <c r="A1770" s="1">
        <v>3</v>
      </c>
      <c r="B1770" s="436" t="str">
        <f t="shared" si="1295"/>
        <v>北多摩北部</v>
      </c>
      <c r="C1770" s="437" t="str">
        <f t="shared" si="1296"/>
        <v>西東京市</v>
      </c>
      <c r="D1770" s="305"/>
      <c r="E1770" s="632"/>
      <c r="F1770" s="337" t="s">
        <v>584</v>
      </c>
      <c r="G1770" s="689"/>
      <c r="H1770" s="121"/>
      <c r="I1770" s="71"/>
      <c r="J1770" s="71"/>
      <c r="K1770" s="71"/>
      <c r="L1770" s="93" t="s">
        <v>629</v>
      </c>
      <c r="M1770" s="93" t="s">
        <v>629</v>
      </c>
      <c r="N1770" s="93" t="s">
        <v>630</v>
      </c>
      <c r="O1770" s="93"/>
      <c r="P1770" s="93"/>
      <c r="Q1770" s="93"/>
      <c r="R1770" s="93"/>
      <c r="S1770" s="93" t="s">
        <v>652</v>
      </c>
      <c r="T1770" s="93"/>
      <c r="U1770" s="93" t="s">
        <v>629</v>
      </c>
      <c r="V1770" s="123"/>
      <c r="W1770" s="208"/>
      <c r="X1770" s="75"/>
      <c r="Y1770" s="75"/>
      <c r="Z1770" s="76"/>
      <c r="AA1770" s="76"/>
      <c r="AB1770" s="209"/>
      <c r="AC1770" s="325">
        <f t="shared" si="1277"/>
        <v>174</v>
      </c>
      <c r="AD1770" s="520"/>
      <c r="AE1770" s="520">
        <v>114</v>
      </c>
      <c r="AF1770" s="520" t="s">
        <v>3</v>
      </c>
      <c r="AG1770" s="520">
        <v>60</v>
      </c>
      <c r="AH1770" s="520" t="s">
        <v>3</v>
      </c>
      <c r="AI1770" s="520" t="s">
        <v>3</v>
      </c>
      <c r="AJ1770" s="520" t="s">
        <v>3</v>
      </c>
      <c r="AK1770" s="161">
        <f t="shared" si="1278"/>
        <v>0</v>
      </c>
      <c r="AL1770" s="81"/>
      <c r="AM1770" s="187"/>
      <c r="AN1770" s="719"/>
      <c r="AO1770" s="643"/>
      <c r="AP1770" s="663"/>
      <c r="AQ1770" s="683"/>
      <c r="AT1770" s="1"/>
    </row>
    <row r="1771" spans="1:46" s="44" customFormat="1">
      <c r="A1771" s="1">
        <v>1</v>
      </c>
      <c r="B1771" s="309" t="s">
        <v>554</v>
      </c>
      <c r="C1771" s="310" t="s">
        <v>583</v>
      </c>
      <c r="D1771" s="567"/>
      <c r="E1771" s="567" t="s">
        <v>1033</v>
      </c>
      <c r="F1771" s="445" t="s">
        <v>585</v>
      </c>
      <c r="G1771" s="691">
        <v>11301877</v>
      </c>
      <c r="H1771" s="223"/>
      <c r="I1771" s="89"/>
      <c r="J1771" s="89"/>
      <c r="K1771" s="89"/>
      <c r="L1771" s="89"/>
      <c r="M1771" s="89"/>
      <c r="N1771" s="89"/>
      <c r="O1771" s="89"/>
      <c r="P1771" s="89"/>
      <c r="Q1771" s="89"/>
      <c r="R1771" s="89"/>
      <c r="S1771" s="89"/>
      <c r="T1771" s="89"/>
      <c r="U1771" s="89"/>
      <c r="V1771" s="224"/>
      <c r="W1771" s="107"/>
      <c r="X1771" s="86"/>
      <c r="Y1771" s="86"/>
      <c r="Z1771" s="87"/>
      <c r="AA1771" s="87"/>
      <c r="AB1771" s="101"/>
      <c r="AC1771" s="326">
        <f t="shared" si="1277"/>
        <v>0</v>
      </c>
      <c r="AD1771" s="88"/>
      <c r="AE1771" s="88"/>
      <c r="AF1771" s="88"/>
      <c r="AG1771" s="88"/>
      <c r="AH1771" s="88"/>
      <c r="AI1771" s="96"/>
      <c r="AJ1771" s="96"/>
      <c r="AK1771" s="168">
        <f t="shared" si="1278"/>
        <v>0</v>
      </c>
      <c r="AL1771" s="96"/>
      <c r="AM1771" s="190"/>
      <c r="AN1771" s="713"/>
      <c r="AO1771" s="643"/>
      <c r="AP1771" s="526"/>
      <c r="AQ1771" s="683"/>
      <c r="AT1771" s="1"/>
    </row>
    <row r="1772" spans="1:46" s="44" customFormat="1">
      <c r="A1772" s="1">
        <v>2</v>
      </c>
      <c r="B1772" s="436" t="str">
        <f t="shared" ref="B1772:B1773" si="1297">B1771</f>
        <v>北多摩北部</v>
      </c>
      <c r="C1772" s="437" t="str">
        <f t="shared" ref="C1772:C1773" si="1298">C1771</f>
        <v>西東京市</v>
      </c>
      <c r="D1772" s="637"/>
      <c r="E1772" s="400"/>
      <c r="F1772" s="361" t="s">
        <v>585</v>
      </c>
      <c r="G1772" s="690"/>
      <c r="H1772" s="109"/>
      <c r="I1772" s="82"/>
      <c r="J1772" s="82"/>
      <c r="K1772" s="82"/>
      <c r="L1772" s="82"/>
      <c r="M1772" s="82" t="s">
        <v>629</v>
      </c>
      <c r="N1772" s="82"/>
      <c r="O1772" s="82"/>
      <c r="P1772" s="82"/>
      <c r="Q1772" s="82"/>
      <c r="R1772" s="82"/>
      <c r="S1772" s="82"/>
      <c r="T1772" s="82"/>
      <c r="U1772" s="82" t="s">
        <v>629</v>
      </c>
      <c r="V1772" s="102"/>
      <c r="W1772" s="146">
        <f>SUM(X1772:AB1772)</f>
        <v>86</v>
      </c>
      <c r="X1772" s="145">
        <v>86</v>
      </c>
      <c r="Y1772" s="145"/>
      <c r="Z1772" s="69"/>
      <c r="AA1772" s="69"/>
      <c r="AB1772" s="207"/>
      <c r="AC1772" s="324">
        <f t="shared" si="1277"/>
        <v>86</v>
      </c>
      <c r="AD1772" s="519"/>
      <c r="AE1772" s="519">
        <v>42</v>
      </c>
      <c r="AF1772" s="519">
        <v>44</v>
      </c>
      <c r="AG1772" s="519"/>
      <c r="AH1772" s="519"/>
      <c r="AI1772" s="519"/>
      <c r="AJ1772" s="601"/>
      <c r="AK1772" s="160">
        <f t="shared" si="1278"/>
        <v>0</v>
      </c>
      <c r="AL1772" s="79" t="s">
        <v>3</v>
      </c>
      <c r="AM1772" s="158" t="s">
        <v>3</v>
      </c>
      <c r="AN1772" s="718"/>
      <c r="AO1772" s="643"/>
      <c r="AP1772" s="663"/>
      <c r="AQ1772" s="683"/>
      <c r="AT1772" s="1"/>
    </row>
    <row r="1773" spans="1:46" s="44" customFormat="1" ht="18.600000000000001" thickBot="1">
      <c r="A1773" s="1">
        <v>3</v>
      </c>
      <c r="B1773" s="436" t="str">
        <f t="shared" si="1297"/>
        <v>北多摩北部</v>
      </c>
      <c r="C1773" s="437" t="str">
        <f t="shared" si="1298"/>
        <v>西東京市</v>
      </c>
      <c r="D1773" s="305"/>
      <c r="E1773" s="632"/>
      <c r="F1773" s="337" t="s">
        <v>585</v>
      </c>
      <c r="G1773" s="689"/>
      <c r="H1773" s="229"/>
      <c r="I1773" s="27"/>
      <c r="J1773" s="27"/>
      <c r="K1773" s="27"/>
      <c r="L1773" s="27"/>
      <c r="M1773" s="32" t="s">
        <v>629</v>
      </c>
      <c r="N1773" s="32"/>
      <c r="O1773" s="32"/>
      <c r="P1773" s="32"/>
      <c r="Q1773" s="32"/>
      <c r="R1773" s="32"/>
      <c r="S1773" s="32"/>
      <c r="T1773" s="32"/>
      <c r="U1773" s="32" t="s">
        <v>629</v>
      </c>
      <c r="V1773" s="230"/>
      <c r="W1773" s="212"/>
      <c r="X1773" s="94"/>
      <c r="Y1773" s="94"/>
      <c r="Z1773" s="94"/>
      <c r="AA1773" s="94"/>
      <c r="AB1773" s="213"/>
      <c r="AC1773" s="328">
        <f t="shared" si="1277"/>
        <v>86</v>
      </c>
      <c r="AD1773" s="615"/>
      <c r="AE1773" s="615">
        <v>42</v>
      </c>
      <c r="AF1773" s="615">
        <v>44</v>
      </c>
      <c r="AG1773" s="615" t="s">
        <v>3</v>
      </c>
      <c r="AH1773" s="615" t="s">
        <v>3</v>
      </c>
      <c r="AI1773" s="615" t="s">
        <v>3</v>
      </c>
      <c r="AJ1773" s="615" t="s">
        <v>3</v>
      </c>
      <c r="AK1773" s="170">
        <f t="shared" si="1278"/>
        <v>0</v>
      </c>
      <c r="AL1773" s="175"/>
      <c r="AM1773" s="191"/>
      <c r="AN1773" s="730"/>
      <c r="AO1773" s="15"/>
      <c r="AP1773" s="663"/>
      <c r="AQ1773" s="683"/>
      <c r="AT1773" s="1"/>
    </row>
    <row r="1774" spans="1:46" s="44" customFormat="1">
      <c r="A1774" s="1">
        <v>1</v>
      </c>
      <c r="B1774" s="309" t="s">
        <v>554</v>
      </c>
      <c r="C1774" s="310" t="s">
        <v>583</v>
      </c>
      <c r="D1774" s="567"/>
      <c r="E1774" s="567" t="s">
        <v>951</v>
      </c>
      <c r="F1774" s="733" t="s">
        <v>1155</v>
      </c>
      <c r="G1774" s="692">
        <v>11301878</v>
      </c>
      <c r="H1774" s="231"/>
      <c r="I1774" s="91"/>
      <c r="J1774" s="91"/>
      <c r="K1774" s="91"/>
      <c r="L1774" s="91"/>
      <c r="M1774" s="91"/>
      <c r="N1774" s="91"/>
      <c r="O1774" s="91"/>
      <c r="P1774" s="91"/>
      <c r="Q1774" s="91"/>
      <c r="R1774" s="91"/>
      <c r="S1774" s="91"/>
      <c r="T1774" s="91"/>
      <c r="U1774" s="91"/>
      <c r="V1774" s="232"/>
      <c r="W1774" s="195"/>
      <c r="X1774" s="92"/>
      <c r="Y1774" s="92"/>
      <c r="Z1774" s="92"/>
      <c r="AA1774" s="92"/>
      <c r="AB1774" s="196"/>
      <c r="AC1774" s="329">
        <f t="shared" si="1277"/>
        <v>210</v>
      </c>
      <c r="AD1774" s="78"/>
      <c r="AE1774" s="78">
        <v>160</v>
      </c>
      <c r="AF1774" s="78"/>
      <c r="AG1774" s="78">
        <v>50</v>
      </c>
      <c r="AH1774" s="78"/>
      <c r="AI1774" s="80"/>
      <c r="AJ1774" s="80"/>
      <c r="AK1774" s="171">
        <f t="shared" si="1278"/>
        <v>0</v>
      </c>
      <c r="AL1774" s="80"/>
      <c r="AM1774" s="186"/>
      <c r="AN1774" s="753" t="s">
        <v>1221</v>
      </c>
      <c r="AO1774" s="15"/>
      <c r="AP1774" s="25"/>
      <c r="AQ1774" s="683"/>
      <c r="AR1774" s="44">
        <v>2</v>
      </c>
      <c r="AT1774" s="1"/>
    </row>
    <row r="1775" spans="1:46" s="44" customFormat="1">
      <c r="A1775" s="1">
        <v>2</v>
      </c>
      <c r="B1775" s="436" t="str">
        <f t="shared" ref="B1775:B1776" si="1299">B1774</f>
        <v>北多摩北部</v>
      </c>
      <c r="C1775" s="437" t="str">
        <f t="shared" ref="C1775:C1776" si="1300">C1774</f>
        <v>西東京市</v>
      </c>
      <c r="D1775" s="297"/>
      <c r="E1775" s="573"/>
      <c r="F1775" s="361" t="s">
        <v>586</v>
      </c>
      <c r="G1775" s="690"/>
      <c r="H1775" s="109" t="s">
        <v>628</v>
      </c>
      <c r="I1775" s="82"/>
      <c r="J1775" s="82"/>
      <c r="K1775" s="82"/>
      <c r="L1775" s="82" t="s">
        <v>629</v>
      </c>
      <c r="M1775" s="82" t="s">
        <v>629</v>
      </c>
      <c r="N1775" s="82" t="s">
        <v>630</v>
      </c>
      <c r="O1775" s="82"/>
      <c r="P1775" s="82"/>
      <c r="Q1775" s="82"/>
      <c r="R1775" s="82"/>
      <c r="S1775" s="82" t="s">
        <v>652</v>
      </c>
      <c r="T1775" s="82"/>
      <c r="U1775" s="82"/>
      <c r="V1775" s="102"/>
      <c r="W1775" s="146">
        <f>SUM(X1775:AB1775)</f>
        <v>303</v>
      </c>
      <c r="X1775" s="145">
        <v>253</v>
      </c>
      <c r="Y1775" s="145">
        <v>50</v>
      </c>
      <c r="Z1775" s="69"/>
      <c r="AA1775" s="69"/>
      <c r="AB1775" s="207"/>
      <c r="AC1775" s="324">
        <f t="shared" si="1277"/>
        <v>272</v>
      </c>
      <c r="AD1775" s="519"/>
      <c r="AE1775" s="519">
        <v>222</v>
      </c>
      <c r="AF1775" s="519"/>
      <c r="AG1775" s="519">
        <v>50</v>
      </c>
      <c r="AH1775" s="519"/>
      <c r="AI1775" s="519"/>
      <c r="AJ1775" s="601"/>
      <c r="AK1775" s="160">
        <f t="shared" si="1278"/>
        <v>16</v>
      </c>
      <c r="AL1775" s="79">
        <v>16</v>
      </c>
      <c r="AM1775" s="158">
        <v>0</v>
      </c>
      <c r="AN1775" s="754"/>
      <c r="AO1775" s="643"/>
      <c r="AP1775" s="663"/>
      <c r="AQ1775" s="683">
        <v>2</v>
      </c>
      <c r="AT1775" s="1"/>
    </row>
    <row r="1776" spans="1:46" s="44" customFormat="1" ht="18.600000000000001" thickBot="1">
      <c r="A1776" s="1">
        <v>3</v>
      </c>
      <c r="B1776" s="436" t="str">
        <f t="shared" si="1299"/>
        <v>北多摩北部</v>
      </c>
      <c r="C1776" s="437" t="str">
        <f t="shared" si="1300"/>
        <v>西東京市</v>
      </c>
      <c r="D1776" s="305"/>
      <c r="E1776" s="632"/>
      <c r="F1776" s="337" t="s">
        <v>586</v>
      </c>
      <c r="G1776" s="689"/>
      <c r="H1776" s="109" t="s">
        <v>628</v>
      </c>
      <c r="I1776" s="82"/>
      <c r="J1776" s="82"/>
      <c r="K1776" s="82"/>
      <c r="L1776" s="82" t="s">
        <v>629</v>
      </c>
      <c r="M1776" s="82" t="s">
        <v>629</v>
      </c>
      <c r="N1776" s="82" t="s">
        <v>630</v>
      </c>
      <c r="O1776" s="82"/>
      <c r="P1776" s="82"/>
      <c r="Q1776" s="82"/>
      <c r="R1776" s="82" t="s">
        <v>631</v>
      </c>
      <c r="S1776" s="82" t="s">
        <v>652</v>
      </c>
      <c r="T1776" s="71"/>
      <c r="U1776" s="71"/>
      <c r="V1776" s="123"/>
      <c r="W1776" s="208"/>
      <c r="X1776" s="75"/>
      <c r="Y1776" s="75"/>
      <c r="Z1776" s="76"/>
      <c r="AA1776" s="76"/>
      <c r="AB1776" s="209"/>
      <c r="AC1776" s="325">
        <f t="shared" si="1277"/>
        <v>303</v>
      </c>
      <c r="AD1776" s="520">
        <v>50</v>
      </c>
      <c r="AE1776" s="520">
        <v>203</v>
      </c>
      <c r="AF1776" s="520" t="s">
        <v>3</v>
      </c>
      <c r="AG1776" s="520">
        <v>50</v>
      </c>
      <c r="AH1776" s="520" t="s">
        <v>3</v>
      </c>
      <c r="AI1776" s="520" t="s">
        <v>3</v>
      </c>
      <c r="AJ1776" s="520" t="s">
        <v>3</v>
      </c>
      <c r="AK1776" s="161">
        <f t="shared" si="1278"/>
        <v>0</v>
      </c>
      <c r="AL1776" s="81"/>
      <c r="AM1776" s="187"/>
      <c r="AN1776" s="755"/>
      <c r="AO1776" s="643"/>
      <c r="AP1776" s="663"/>
      <c r="AQ1776" s="683"/>
      <c r="AT1776" s="1"/>
    </row>
    <row r="1777" spans="1:46" s="44" customFormat="1">
      <c r="A1777" s="1">
        <v>1</v>
      </c>
      <c r="B1777" s="309" t="s">
        <v>554</v>
      </c>
      <c r="C1777" s="310" t="s">
        <v>583</v>
      </c>
      <c r="D1777" s="567"/>
      <c r="E1777" s="567" t="s">
        <v>788</v>
      </c>
      <c r="F1777" s="445" t="s">
        <v>587</v>
      </c>
      <c r="G1777" s="691" t="s">
        <v>903</v>
      </c>
      <c r="H1777" s="223"/>
      <c r="I1777" s="89"/>
      <c r="J1777" s="89"/>
      <c r="K1777" s="89"/>
      <c r="L1777" s="89"/>
      <c r="M1777" s="89"/>
      <c r="N1777" s="89"/>
      <c r="O1777" s="89"/>
      <c r="P1777" s="89"/>
      <c r="Q1777" s="89"/>
      <c r="R1777" s="89"/>
      <c r="S1777" s="89"/>
      <c r="T1777" s="89"/>
      <c r="U1777" s="89"/>
      <c r="V1777" s="224"/>
      <c r="W1777" s="107"/>
      <c r="X1777" s="86"/>
      <c r="Y1777" s="86"/>
      <c r="Z1777" s="87"/>
      <c r="AA1777" s="87"/>
      <c r="AB1777" s="101"/>
      <c r="AC1777" s="326">
        <f t="shared" si="1277"/>
        <v>183</v>
      </c>
      <c r="AD1777" s="88">
        <v>32</v>
      </c>
      <c r="AE1777" s="88">
        <v>151</v>
      </c>
      <c r="AF1777" s="88"/>
      <c r="AG1777" s="88"/>
      <c r="AH1777" s="88"/>
      <c r="AI1777" s="96"/>
      <c r="AJ1777" s="96"/>
      <c r="AK1777" s="168">
        <f t="shared" si="1278"/>
        <v>0</v>
      </c>
      <c r="AL1777" s="96"/>
      <c r="AM1777" s="190"/>
      <c r="AN1777" s="713"/>
      <c r="AO1777" s="643"/>
      <c r="AP1777" s="526"/>
      <c r="AQ1777" s="683"/>
      <c r="AR1777" s="574"/>
      <c r="AT1777" s="1"/>
    </row>
    <row r="1778" spans="1:46" s="44" customFormat="1">
      <c r="A1778" s="1">
        <v>2</v>
      </c>
      <c r="B1778" s="436" t="str">
        <f t="shared" ref="B1778:B1779" si="1301">B1777</f>
        <v>北多摩北部</v>
      </c>
      <c r="C1778" s="437" t="str">
        <f t="shared" ref="C1778:C1779" si="1302">C1777</f>
        <v>西東京市</v>
      </c>
      <c r="D1778" s="297"/>
      <c r="E1778" s="573"/>
      <c r="F1778" s="361" t="s">
        <v>587</v>
      </c>
      <c r="G1778" s="690"/>
      <c r="H1778" s="225" t="s">
        <v>628</v>
      </c>
      <c r="I1778" s="93"/>
      <c r="J1778" s="93"/>
      <c r="K1778" s="93"/>
      <c r="L1778" s="93" t="s">
        <v>629</v>
      </c>
      <c r="M1778" s="93" t="s">
        <v>629</v>
      </c>
      <c r="N1778" s="93" t="s">
        <v>634</v>
      </c>
      <c r="O1778" s="93"/>
      <c r="P1778" s="93"/>
      <c r="Q1778" s="93"/>
      <c r="R1778" s="93"/>
      <c r="S1778" s="93" t="s">
        <v>652</v>
      </c>
      <c r="T1778" s="93"/>
      <c r="U1778" s="93" t="s">
        <v>629</v>
      </c>
      <c r="V1778" s="226"/>
      <c r="W1778" s="660">
        <f>SUM(X1778:AB1778)</f>
        <v>183</v>
      </c>
      <c r="X1778" s="78">
        <v>183</v>
      </c>
      <c r="Y1778" s="78"/>
      <c r="Z1778" s="78"/>
      <c r="AA1778" s="78"/>
      <c r="AB1778" s="197"/>
      <c r="AC1778" s="327">
        <f t="shared" si="1277"/>
        <v>183</v>
      </c>
      <c r="AD1778" s="613">
        <v>33</v>
      </c>
      <c r="AE1778" s="613">
        <v>150</v>
      </c>
      <c r="AF1778" s="613"/>
      <c r="AG1778" s="613"/>
      <c r="AH1778" s="613"/>
      <c r="AI1778" s="613"/>
      <c r="AJ1778" s="614"/>
      <c r="AK1778" s="169">
        <f t="shared" si="1278"/>
        <v>39</v>
      </c>
      <c r="AL1778" s="62">
        <v>13</v>
      </c>
      <c r="AM1778" s="63">
        <v>26</v>
      </c>
      <c r="AN1778" s="729"/>
      <c r="AO1778" s="15"/>
      <c r="AP1778" s="663"/>
      <c r="AQ1778" s="683"/>
      <c r="AT1778" s="1"/>
    </row>
    <row r="1779" spans="1:46" s="44" customFormat="1" ht="18.600000000000001" thickBot="1">
      <c r="A1779" s="1">
        <v>3</v>
      </c>
      <c r="B1779" s="436" t="str">
        <f t="shared" si="1301"/>
        <v>北多摩北部</v>
      </c>
      <c r="C1779" s="437" t="str">
        <f t="shared" si="1302"/>
        <v>西東京市</v>
      </c>
      <c r="D1779" s="305"/>
      <c r="E1779" s="632"/>
      <c r="F1779" s="337" t="s">
        <v>587</v>
      </c>
      <c r="G1779" s="689"/>
      <c r="H1779" s="233" t="s">
        <v>628</v>
      </c>
      <c r="I1779" s="17"/>
      <c r="J1779" s="17" t="s">
        <v>1055</v>
      </c>
      <c r="K1779" s="17"/>
      <c r="L1779" s="17" t="s">
        <v>629</v>
      </c>
      <c r="M1779" s="17" t="s">
        <v>629</v>
      </c>
      <c r="N1779" s="17" t="s">
        <v>634</v>
      </c>
      <c r="O1779" s="17"/>
      <c r="P1779" s="17" t="s">
        <v>1055</v>
      </c>
      <c r="Q1779" s="17" t="s">
        <v>1055</v>
      </c>
      <c r="R1779" s="17" t="s">
        <v>1055</v>
      </c>
      <c r="S1779" s="17" t="s">
        <v>652</v>
      </c>
      <c r="T1779" s="17" t="s">
        <v>1055</v>
      </c>
      <c r="U1779" s="17" t="s">
        <v>629</v>
      </c>
      <c r="V1779" s="123"/>
      <c r="W1779" s="208"/>
      <c r="X1779" s="75"/>
      <c r="Y1779" s="75"/>
      <c r="Z1779" s="76"/>
      <c r="AA1779" s="76"/>
      <c r="AB1779" s="209"/>
      <c r="AC1779" s="325">
        <f t="shared" si="1277"/>
        <v>203</v>
      </c>
      <c r="AD1779" s="520">
        <v>40</v>
      </c>
      <c r="AE1779" s="520">
        <v>163</v>
      </c>
      <c r="AF1779" s="520" t="s">
        <v>3</v>
      </c>
      <c r="AG1779" s="520" t="s">
        <v>3</v>
      </c>
      <c r="AH1779" s="520" t="s">
        <v>3</v>
      </c>
      <c r="AI1779" s="520" t="s">
        <v>3</v>
      </c>
      <c r="AJ1779" s="520" t="s">
        <v>3</v>
      </c>
      <c r="AK1779" s="161">
        <f t="shared" si="1278"/>
        <v>0</v>
      </c>
      <c r="AL1779" s="81"/>
      <c r="AM1779" s="187"/>
      <c r="AN1779" s="719"/>
      <c r="AO1779" s="643"/>
      <c r="AP1779" s="663"/>
      <c r="AQ1779" s="683"/>
      <c r="AT1779" s="1"/>
    </row>
    <row r="1780" spans="1:46" s="44" customFormat="1">
      <c r="A1780" s="1">
        <v>1</v>
      </c>
      <c r="B1780" s="331" t="s">
        <v>554</v>
      </c>
      <c r="C1780" s="333"/>
      <c r="D1780" s="333"/>
      <c r="E1780" s="333"/>
      <c r="F1780" s="371"/>
      <c r="G1780" s="700"/>
      <c r="H1780" s="266"/>
      <c r="I1780" s="268"/>
      <c r="J1780" s="235"/>
      <c r="K1780" s="235"/>
      <c r="L1780" s="235"/>
      <c r="M1780" s="271"/>
      <c r="N1780" s="235"/>
      <c r="O1780" s="235"/>
      <c r="P1780" s="235"/>
      <c r="Q1780" s="235"/>
      <c r="R1780" s="268"/>
      <c r="S1780" s="268"/>
      <c r="T1780" s="235"/>
      <c r="U1780" s="270"/>
      <c r="V1780" s="285"/>
      <c r="W1780" s="354"/>
      <c r="X1780" s="355"/>
      <c r="Y1780" s="355"/>
      <c r="Z1780" s="360"/>
      <c r="AA1780" s="358"/>
      <c r="AB1780" s="359"/>
      <c r="AC1780" s="312">
        <f>SUM(AD1780:AJ1780)</f>
        <v>5826</v>
      </c>
      <c r="AD1780" s="277">
        <f>SUMIF($A$1678:$A$1779,1,AD$1678:AD$1779)</f>
        <v>616</v>
      </c>
      <c r="AE1780" s="277">
        <f t="shared" ref="AE1780:AI1780" si="1303">SUMIF($A$1678:$A$1779,1,AE$1678:AE$1779)</f>
        <v>2206</v>
      </c>
      <c r="AF1780" s="277">
        <f t="shared" si="1303"/>
        <v>539</v>
      </c>
      <c r="AG1780" s="277">
        <f t="shared" si="1303"/>
        <v>2465</v>
      </c>
      <c r="AH1780" s="277">
        <f t="shared" si="1303"/>
        <v>0</v>
      </c>
      <c r="AI1780" s="277">
        <f t="shared" si="1303"/>
        <v>0</v>
      </c>
      <c r="AJ1780" s="278"/>
      <c r="AK1780" s="281">
        <f t="shared" si="1278"/>
        <v>0</v>
      </c>
      <c r="AL1780" s="277"/>
      <c r="AM1780" s="405"/>
      <c r="AN1780" s="714"/>
      <c r="AO1780" s="643"/>
      <c r="AP1780" s="527"/>
      <c r="AQ1780" s="683"/>
      <c r="AT1780" s="1"/>
    </row>
    <row r="1781" spans="1:46" s="44" customFormat="1">
      <c r="A1781" s="1">
        <v>2</v>
      </c>
      <c r="B1781" s="346"/>
      <c r="C1781" s="307"/>
      <c r="D1781" s="300"/>
      <c r="E1781" s="300"/>
      <c r="F1781" s="365"/>
      <c r="G1781" s="701"/>
      <c r="H1781" s="267">
        <f t="shared" ref="H1781:V1781" si="1304">COUNTA(H1678:H1779)/2</f>
        <v>9</v>
      </c>
      <c r="I1781" s="269">
        <f t="shared" si="1304"/>
        <v>0</v>
      </c>
      <c r="J1781" s="270">
        <f t="shared" si="1304"/>
        <v>4.5</v>
      </c>
      <c r="K1781" s="270">
        <f t="shared" si="1304"/>
        <v>1</v>
      </c>
      <c r="L1781" s="270">
        <f t="shared" si="1304"/>
        <v>13</v>
      </c>
      <c r="M1781" s="269">
        <f t="shared" si="1304"/>
        <v>20</v>
      </c>
      <c r="N1781" s="270">
        <f t="shared" si="1304"/>
        <v>11.5</v>
      </c>
      <c r="O1781" s="270">
        <f t="shared" si="1304"/>
        <v>0</v>
      </c>
      <c r="P1781" s="270">
        <f t="shared" si="1304"/>
        <v>2.5</v>
      </c>
      <c r="Q1781" s="270">
        <f t="shared" si="1304"/>
        <v>2.5</v>
      </c>
      <c r="R1781" s="269">
        <f t="shared" si="1304"/>
        <v>5</v>
      </c>
      <c r="S1781" s="269">
        <f t="shared" si="1304"/>
        <v>7.5</v>
      </c>
      <c r="T1781" s="270">
        <f t="shared" si="1304"/>
        <v>3.5</v>
      </c>
      <c r="U1781" s="270">
        <f t="shared" si="1304"/>
        <v>9</v>
      </c>
      <c r="V1781" s="272">
        <f t="shared" si="1304"/>
        <v>1</v>
      </c>
      <c r="W1781" s="353">
        <f>SUM(X1781:Y1782)</f>
        <v>6000</v>
      </c>
      <c r="X1781" s="343">
        <f>SUM(X1678:X1779)</f>
        <v>4413</v>
      </c>
      <c r="Y1781" s="343">
        <f>SUM(Y1678:Y1779)</f>
        <v>1587</v>
      </c>
      <c r="Z1781" s="344">
        <f>SUM(Z1678:Z1779)</f>
        <v>359</v>
      </c>
      <c r="AA1781" s="344">
        <f>SUM(AA1678:AA1779)</f>
        <v>216</v>
      </c>
      <c r="AB1781" s="345">
        <f>SUM(AB1678:AB1779)</f>
        <v>6</v>
      </c>
      <c r="AC1781" s="312">
        <f t="shared" si="1277"/>
        <v>6043</v>
      </c>
      <c r="AD1781" s="279">
        <f t="shared" ref="AD1781:AI1781" si="1305">SUMIF($A$1678:$A$1779,2,AD$1678:AD$1779)</f>
        <v>580</v>
      </c>
      <c r="AE1781" s="279">
        <f t="shared" si="1305"/>
        <v>2480</v>
      </c>
      <c r="AF1781" s="279">
        <f t="shared" si="1305"/>
        <v>597</v>
      </c>
      <c r="AG1781" s="279">
        <f t="shared" si="1305"/>
        <v>2322</v>
      </c>
      <c r="AH1781" s="279">
        <f t="shared" si="1305"/>
        <v>64</v>
      </c>
      <c r="AI1781" s="279">
        <f t="shared" si="1305"/>
        <v>0</v>
      </c>
      <c r="AJ1781" s="280"/>
      <c r="AK1781" s="281">
        <f t="shared" si="1278"/>
        <v>310</v>
      </c>
      <c r="AL1781" s="279">
        <f>SUMIF($A$1678:$A$1779,2,AL$1678:AL$1779)</f>
        <v>214</v>
      </c>
      <c r="AM1781" s="403">
        <f>SUMIF($A$1678:$A$1779,2,AM$1678:AM$1779)</f>
        <v>96</v>
      </c>
      <c r="AN1781" s="715"/>
      <c r="AO1781" s="650"/>
      <c r="AP1781" s="663"/>
      <c r="AQ1781" s="683"/>
      <c r="AT1781" s="1"/>
    </row>
    <row r="1782" spans="1:46" s="44" customFormat="1" ht="18.600000000000001" thickBot="1">
      <c r="A1782" s="1">
        <v>3</v>
      </c>
      <c r="B1782" s="347" t="s">
        <v>851</v>
      </c>
      <c r="C1782" s="332"/>
      <c r="D1782" s="633"/>
      <c r="E1782" s="633"/>
      <c r="F1782" s="336"/>
      <c r="G1782" s="702"/>
      <c r="H1782" s="236"/>
      <c r="I1782" s="237"/>
      <c r="J1782" s="237"/>
      <c r="K1782" s="237"/>
      <c r="L1782" s="237"/>
      <c r="M1782" s="238"/>
      <c r="N1782" s="237"/>
      <c r="O1782" s="237"/>
      <c r="P1782" s="237"/>
      <c r="Q1782" s="237"/>
      <c r="R1782" s="237"/>
      <c r="S1782" s="237"/>
      <c r="T1782" s="237"/>
      <c r="U1782" s="237"/>
      <c r="V1782" s="239"/>
      <c r="W1782" s="349"/>
      <c r="X1782" s="350"/>
      <c r="Y1782" s="350"/>
      <c r="Z1782" s="356"/>
      <c r="AA1782" s="356"/>
      <c r="AB1782" s="357"/>
      <c r="AC1782" s="313">
        <f t="shared" si="1277"/>
        <v>6214</v>
      </c>
      <c r="AD1782" s="282">
        <f t="shared" ref="AD1782:AJ1782" si="1306">SUMIF($A$1678:$A$1779,3,AD$1678:AD$1779)</f>
        <v>637</v>
      </c>
      <c r="AE1782" s="282">
        <f t="shared" si="1306"/>
        <v>2420</v>
      </c>
      <c r="AF1782" s="282">
        <f t="shared" si="1306"/>
        <v>717</v>
      </c>
      <c r="AG1782" s="282">
        <f t="shared" si="1306"/>
        <v>2226</v>
      </c>
      <c r="AH1782" s="282">
        <f t="shared" si="1306"/>
        <v>54</v>
      </c>
      <c r="AI1782" s="282">
        <f t="shared" si="1306"/>
        <v>58</v>
      </c>
      <c r="AJ1782" s="282">
        <f t="shared" si="1306"/>
        <v>102</v>
      </c>
      <c r="AK1782" s="283">
        <f t="shared" si="1278"/>
        <v>0</v>
      </c>
      <c r="AL1782" s="284"/>
      <c r="AM1782" s="404"/>
      <c r="AN1782" s="716"/>
      <c r="AO1782" s="644"/>
      <c r="AP1782" s="663"/>
      <c r="AQ1782" s="683"/>
      <c r="AT1782" s="1"/>
    </row>
    <row r="1783" spans="1:46" s="44" customFormat="1">
      <c r="A1783" s="1">
        <v>1</v>
      </c>
      <c r="B1783" s="309" t="s">
        <v>589</v>
      </c>
      <c r="C1783" s="310" t="s">
        <v>590</v>
      </c>
      <c r="D1783" s="567" t="s">
        <v>848</v>
      </c>
      <c r="E1783" s="567" t="s">
        <v>777</v>
      </c>
      <c r="F1783" s="445" t="s">
        <v>588</v>
      </c>
      <c r="G1783" s="691">
        <v>11301887</v>
      </c>
      <c r="H1783" s="221"/>
      <c r="I1783" s="73"/>
      <c r="J1783" s="73"/>
      <c r="K1783" s="73"/>
      <c r="L1783" s="73"/>
      <c r="M1783" s="73"/>
      <c r="N1783" s="73"/>
      <c r="O1783" s="73"/>
      <c r="P1783" s="73"/>
      <c r="Q1783" s="73"/>
      <c r="R1783" s="73"/>
      <c r="S1783" s="73"/>
      <c r="T1783" s="73"/>
      <c r="U1783" s="73"/>
      <c r="V1783" s="222"/>
      <c r="W1783" s="193"/>
      <c r="X1783" s="74"/>
      <c r="Y1783" s="74"/>
      <c r="Z1783" s="74"/>
      <c r="AA1783" s="74"/>
      <c r="AB1783" s="194"/>
      <c r="AC1783" s="323">
        <f t="shared" si="1277"/>
        <v>52</v>
      </c>
      <c r="AD1783" s="64"/>
      <c r="AE1783" s="64">
        <v>52</v>
      </c>
      <c r="AF1783" s="64"/>
      <c r="AG1783" s="64"/>
      <c r="AH1783" s="64"/>
      <c r="AI1783" s="80"/>
      <c r="AJ1783" s="80"/>
      <c r="AK1783" s="166">
        <f t="shared" si="1278"/>
        <v>0</v>
      </c>
      <c r="AL1783" s="80"/>
      <c r="AM1783" s="186"/>
      <c r="AN1783" s="725"/>
      <c r="AO1783" s="15"/>
      <c r="AP1783" s="25"/>
      <c r="AQ1783" s="683"/>
      <c r="AT1783" s="1"/>
    </row>
    <row r="1784" spans="1:46" s="44" customFormat="1">
      <c r="A1784" s="1">
        <v>2</v>
      </c>
      <c r="B1784" s="337" t="str">
        <f>B1783</f>
        <v>島しょ</v>
      </c>
      <c r="C1784" s="437" t="str">
        <f>C1783</f>
        <v>八丈町</v>
      </c>
      <c r="D1784" s="297"/>
      <c r="E1784" s="573"/>
      <c r="F1784" s="361" t="s">
        <v>588</v>
      </c>
      <c r="G1784" s="690"/>
      <c r="H1784" s="109"/>
      <c r="I1784" s="82"/>
      <c r="J1784" s="82"/>
      <c r="K1784" s="82"/>
      <c r="L1784" s="82" t="s">
        <v>629</v>
      </c>
      <c r="M1784" s="82" t="s">
        <v>629</v>
      </c>
      <c r="N1784" s="82"/>
      <c r="O1784" s="82"/>
      <c r="P1784" s="82"/>
      <c r="Q1784" s="82"/>
      <c r="R1784" s="82"/>
      <c r="S1784" s="82"/>
      <c r="T1784" s="82"/>
      <c r="U1784" s="82"/>
      <c r="V1784" s="102"/>
      <c r="W1784" s="146">
        <f>SUM(X1784:AB1784)</f>
        <v>54</v>
      </c>
      <c r="X1784" s="145">
        <v>52</v>
      </c>
      <c r="Y1784" s="145" t="s">
        <v>3</v>
      </c>
      <c r="Z1784" s="69"/>
      <c r="AA1784" s="69"/>
      <c r="AB1784" s="207">
        <v>2</v>
      </c>
      <c r="AC1784" s="324">
        <f t="shared" si="1277"/>
        <v>52</v>
      </c>
      <c r="AD1784" s="519"/>
      <c r="AE1784" s="519">
        <v>52</v>
      </c>
      <c r="AF1784" s="519"/>
      <c r="AG1784" s="519"/>
      <c r="AH1784" s="519"/>
      <c r="AI1784" s="519"/>
      <c r="AJ1784" s="601"/>
      <c r="AK1784" s="160">
        <f t="shared" si="1278"/>
        <v>2</v>
      </c>
      <c r="AL1784" s="79">
        <v>2</v>
      </c>
      <c r="AM1784" s="158" t="s">
        <v>3</v>
      </c>
      <c r="AN1784" s="718"/>
      <c r="AO1784" s="643"/>
      <c r="AP1784" s="663"/>
      <c r="AQ1784" s="683"/>
      <c r="AT1784" s="1"/>
    </row>
    <row r="1785" spans="1:46" s="44" customFormat="1" ht="18.600000000000001" thickBot="1">
      <c r="A1785" s="1">
        <v>3</v>
      </c>
      <c r="B1785" s="438" t="str">
        <f>B1783</f>
        <v>島しょ</v>
      </c>
      <c r="C1785" s="438" t="str">
        <f>C1783</f>
        <v>八丈町</v>
      </c>
      <c r="D1785" s="305"/>
      <c r="E1785" s="632"/>
      <c r="F1785" s="337" t="s">
        <v>588</v>
      </c>
      <c r="G1785" s="689"/>
      <c r="H1785" s="121"/>
      <c r="I1785" s="71"/>
      <c r="J1785" s="71"/>
      <c r="K1785" s="71"/>
      <c r="L1785" s="71" t="s">
        <v>910</v>
      </c>
      <c r="M1785" s="82" t="s">
        <v>629</v>
      </c>
      <c r="N1785" s="71"/>
      <c r="O1785" s="71"/>
      <c r="P1785" s="71"/>
      <c r="Q1785" s="71"/>
      <c r="R1785" s="71"/>
      <c r="S1785" s="71"/>
      <c r="T1785" s="71"/>
      <c r="U1785" s="71"/>
      <c r="V1785" s="123"/>
      <c r="W1785" s="208"/>
      <c r="X1785" s="75"/>
      <c r="Y1785" s="75"/>
      <c r="Z1785" s="76"/>
      <c r="AA1785" s="76"/>
      <c r="AB1785" s="209"/>
      <c r="AC1785" s="325">
        <f t="shared" si="1277"/>
        <v>52</v>
      </c>
      <c r="AD1785" s="520"/>
      <c r="AE1785" s="520">
        <v>52</v>
      </c>
      <c r="AF1785" s="520" t="s">
        <v>3</v>
      </c>
      <c r="AG1785" s="520" t="s">
        <v>3</v>
      </c>
      <c r="AH1785" s="520" t="s">
        <v>3</v>
      </c>
      <c r="AI1785" s="520" t="s">
        <v>3</v>
      </c>
      <c r="AJ1785" s="520" t="s">
        <v>3</v>
      </c>
      <c r="AK1785" s="161">
        <f t="shared" si="1278"/>
        <v>0</v>
      </c>
      <c r="AL1785" s="81"/>
      <c r="AM1785" s="187"/>
      <c r="AN1785" s="719"/>
      <c r="AO1785" s="643"/>
      <c r="AP1785" s="663"/>
      <c r="AQ1785" s="683"/>
      <c r="AT1785" s="1"/>
    </row>
    <row r="1786" spans="1:46" s="44" customFormat="1">
      <c r="A1786" s="1">
        <v>1</v>
      </c>
      <c r="B1786" s="331" t="s">
        <v>852</v>
      </c>
      <c r="C1786" s="265"/>
      <c r="D1786" s="299"/>
      <c r="E1786" s="299"/>
      <c r="F1786" s="364"/>
      <c r="G1786" s="700"/>
      <c r="H1786" s="266"/>
      <c r="I1786" s="268"/>
      <c r="J1786" s="235"/>
      <c r="K1786" s="235"/>
      <c r="L1786" s="235"/>
      <c r="M1786" s="271"/>
      <c r="N1786" s="235"/>
      <c r="O1786" s="235"/>
      <c r="P1786" s="235"/>
      <c r="Q1786" s="235"/>
      <c r="R1786" s="268"/>
      <c r="S1786" s="268"/>
      <c r="T1786" s="235"/>
      <c r="U1786" s="235"/>
      <c r="V1786" s="288"/>
      <c r="W1786" s="354"/>
      <c r="X1786" s="355"/>
      <c r="Y1786" s="355"/>
      <c r="Z1786" s="360"/>
      <c r="AA1786" s="358"/>
      <c r="AB1786" s="359"/>
      <c r="AC1786" s="312">
        <f t="shared" si="1277"/>
        <v>52</v>
      </c>
      <c r="AD1786" s="277">
        <f t="shared" ref="AD1786:AI1786" si="1307">SUMIF($A$1783:$A$1785,1,AD$1783:AD$1785)</f>
        <v>0</v>
      </c>
      <c r="AE1786" s="277">
        <f t="shared" si="1307"/>
        <v>52</v>
      </c>
      <c r="AF1786" s="277">
        <f t="shared" si="1307"/>
        <v>0</v>
      </c>
      <c r="AG1786" s="277">
        <f t="shared" si="1307"/>
        <v>0</v>
      </c>
      <c r="AH1786" s="277">
        <f t="shared" si="1307"/>
        <v>0</v>
      </c>
      <c r="AI1786" s="277">
        <f t="shared" si="1307"/>
        <v>0</v>
      </c>
      <c r="AJ1786" s="278"/>
      <c r="AK1786" s="281">
        <f t="shared" si="1278"/>
        <v>0</v>
      </c>
      <c r="AL1786" s="277"/>
      <c r="AM1786" s="405"/>
      <c r="AN1786" s="714"/>
      <c r="AO1786" s="643"/>
      <c r="AP1786" s="527"/>
      <c r="AQ1786" s="683"/>
      <c r="AT1786" s="1"/>
    </row>
    <row r="1787" spans="1:46" s="44" customFormat="1">
      <c r="A1787" s="1">
        <v>2</v>
      </c>
      <c r="B1787" s="346"/>
      <c r="C1787" s="307"/>
      <c r="D1787" s="300"/>
      <c r="E1787" s="300"/>
      <c r="F1787" s="370"/>
      <c r="G1787" s="701"/>
      <c r="H1787" s="267">
        <f t="shared" ref="H1787:V1787" si="1308">COUNTA(H1783:H1785)/2</f>
        <v>0</v>
      </c>
      <c r="I1787" s="269">
        <f t="shared" si="1308"/>
        <v>0</v>
      </c>
      <c r="J1787" s="270">
        <f t="shared" si="1308"/>
        <v>0</v>
      </c>
      <c r="K1787" s="270">
        <f t="shared" si="1308"/>
        <v>0</v>
      </c>
      <c r="L1787" s="270">
        <f t="shared" si="1308"/>
        <v>1</v>
      </c>
      <c r="M1787" s="269">
        <f t="shared" si="1308"/>
        <v>1</v>
      </c>
      <c r="N1787" s="270">
        <f t="shared" si="1308"/>
        <v>0</v>
      </c>
      <c r="O1787" s="270">
        <f t="shared" si="1308"/>
        <v>0</v>
      </c>
      <c r="P1787" s="270">
        <f t="shared" si="1308"/>
        <v>0</v>
      </c>
      <c r="Q1787" s="270">
        <f t="shared" si="1308"/>
        <v>0</v>
      </c>
      <c r="R1787" s="269">
        <f t="shared" si="1308"/>
        <v>0</v>
      </c>
      <c r="S1787" s="269">
        <f t="shared" si="1308"/>
        <v>0</v>
      </c>
      <c r="T1787" s="270">
        <f t="shared" si="1308"/>
        <v>0</v>
      </c>
      <c r="U1787" s="270">
        <f t="shared" si="1308"/>
        <v>0</v>
      </c>
      <c r="V1787" s="272">
        <f t="shared" si="1308"/>
        <v>0</v>
      </c>
      <c r="W1787" s="353">
        <f>SUM(X1787:AB1787)</f>
        <v>54</v>
      </c>
      <c r="X1787" s="343">
        <f>SUM(X1783:X1785)</f>
        <v>52</v>
      </c>
      <c r="Y1787" s="343">
        <f>SUM(Y1783:Y1785)</f>
        <v>0</v>
      </c>
      <c r="Z1787" s="344">
        <f>SUM(Z1783:Z1785)</f>
        <v>0</v>
      </c>
      <c r="AA1787" s="344">
        <f>SUM(AA1783:AA1785)</f>
        <v>0</v>
      </c>
      <c r="AB1787" s="345">
        <f>SUM(AB1783:AB1785)</f>
        <v>2</v>
      </c>
      <c r="AC1787" s="312">
        <f t="shared" si="1277"/>
        <v>52</v>
      </c>
      <c r="AD1787" s="279">
        <f t="shared" ref="AD1787:AI1787" si="1309">SUMIF($A$1783:$A$1785,2,AD$1783:AD$1785)</f>
        <v>0</v>
      </c>
      <c r="AE1787" s="279">
        <f t="shared" si="1309"/>
        <v>52</v>
      </c>
      <c r="AF1787" s="279">
        <f t="shared" si="1309"/>
        <v>0</v>
      </c>
      <c r="AG1787" s="279">
        <f t="shared" si="1309"/>
        <v>0</v>
      </c>
      <c r="AH1787" s="279">
        <f t="shared" si="1309"/>
        <v>0</v>
      </c>
      <c r="AI1787" s="279">
        <f t="shared" si="1309"/>
        <v>0</v>
      </c>
      <c r="AJ1787" s="280"/>
      <c r="AK1787" s="281">
        <f t="shared" si="1278"/>
        <v>2</v>
      </c>
      <c r="AL1787" s="279">
        <f>SUMIF($A$1783:$A$1785,2,AL$1783:AL$1785)</f>
        <v>2</v>
      </c>
      <c r="AM1787" s="403">
        <f>SUMIF($A$1783:$A$1785,2,AM$1783:AM$1785)</f>
        <v>0</v>
      </c>
      <c r="AN1787" s="715"/>
      <c r="AO1787" s="650"/>
      <c r="AP1787" s="532"/>
      <c r="AQ1787" s="683"/>
      <c r="AT1787" s="1"/>
    </row>
    <row r="1788" spans="1:46" s="44" customFormat="1" ht="18.600000000000001" thickBot="1">
      <c r="A1788" s="1">
        <v>3</v>
      </c>
      <c r="B1788" s="348" t="s">
        <v>690</v>
      </c>
      <c r="C1788" s="308"/>
      <c r="D1788" s="301"/>
      <c r="E1788" s="301"/>
      <c r="F1788" s="372"/>
      <c r="G1788" s="702"/>
      <c r="H1788" s="289"/>
      <c r="I1788" s="290"/>
      <c r="J1788" s="290"/>
      <c r="K1788" s="290"/>
      <c r="L1788" s="290"/>
      <c r="M1788" s="291"/>
      <c r="N1788" s="290"/>
      <c r="O1788" s="290"/>
      <c r="P1788" s="290"/>
      <c r="Q1788" s="290"/>
      <c r="R1788" s="290"/>
      <c r="S1788" s="290"/>
      <c r="T1788" s="290"/>
      <c r="U1788" s="290"/>
      <c r="V1788" s="292"/>
      <c r="W1788" s="349"/>
      <c r="X1788" s="350"/>
      <c r="Y1788" s="350"/>
      <c r="Z1788" s="356"/>
      <c r="AA1788" s="356"/>
      <c r="AB1788" s="357"/>
      <c r="AC1788" s="313">
        <f t="shared" si="1277"/>
        <v>52</v>
      </c>
      <c r="AD1788" s="282">
        <f t="shared" ref="AD1788:AJ1788" si="1310">SUMIF($A$1783:$A$1785,3,AD$1783:AD$1785)</f>
        <v>0</v>
      </c>
      <c r="AE1788" s="282">
        <f t="shared" si="1310"/>
        <v>52</v>
      </c>
      <c r="AF1788" s="282">
        <f t="shared" si="1310"/>
        <v>0</v>
      </c>
      <c r="AG1788" s="282">
        <f t="shared" si="1310"/>
        <v>0</v>
      </c>
      <c r="AH1788" s="282">
        <f t="shared" si="1310"/>
        <v>0</v>
      </c>
      <c r="AI1788" s="282">
        <f t="shared" si="1310"/>
        <v>0</v>
      </c>
      <c r="AJ1788" s="282">
        <f t="shared" si="1310"/>
        <v>0</v>
      </c>
      <c r="AK1788" s="283">
        <f t="shared" si="1278"/>
        <v>0</v>
      </c>
      <c r="AL1788" s="284">
        <v>0</v>
      </c>
      <c r="AM1788" s="404">
        <v>0</v>
      </c>
      <c r="AN1788" s="716"/>
      <c r="AO1788" s="644"/>
      <c r="AP1788" s="665"/>
      <c r="AQ1788" s="683"/>
      <c r="AT1788" s="1"/>
    </row>
    <row r="1789" spans="1:46">
      <c r="B1789" s="14" t="s">
        <v>688</v>
      </c>
      <c r="AQ1789" s="683"/>
    </row>
    <row r="1790" spans="1:46">
      <c r="B1790" s="1" t="s">
        <v>672</v>
      </c>
    </row>
    <row r="1791" spans="1:46">
      <c r="B1791" s="1" t="s">
        <v>673</v>
      </c>
    </row>
    <row r="1792" spans="1:46">
      <c r="B1792" s="1" t="s">
        <v>679</v>
      </c>
    </row>
    <row r="1793" spans="2:21">
      <c r="B1793" s="1" t="s">
        <v>676</v>
      </c>
    </row>
    <row r="1794" spans="2:21">
      <c r="B1794" s="1" t="s">
        <v>767</v>
      </c>
      <c r="U1794" s="25"/>
    </row>
    <row r="1795" spans="2:21">
      <c r="C1795" s="4"/>
    </row>
  </sheetData>
  <sheetProtection password="CC27" sheet="1" formatCells="0" formatColumns="0" formatRows="0" insertColumns="0" insertRows="0" insertHyperlinks="0" deleteColumns="0" deleteRows="0" sort="0" pivotTables="0"/>
  <autoFilter ref="A9:AT1794"/>
  <sortState ref="A10:BE1262">
    <sortCondition ref="AS10:AS1262"/>
    <sortCondition ref="AT10:AT1262"/>
  </sortState>
  <mergeCells count="51">
    <mergeCell ref="B7:G7"/>
    <mergeCell ref="AN406:AN408"/>
    <mergeCell ref="AN394:AN396"/>
    <mergeCell ref="AN439:AN441"/>
    <mergeCell ref="AN448:AN450"/>
    <mergeCell ref="AN364:AN366"/>
    <mergeCell ref="W8:AB8"/>
    <mergeCell ref="AC8:AM8"/>
    <mergeCell ref="AN40:AN42"/>
    <mergeCell ref="AN313:AN315"/>
    <mergeCell ref="AN64:AN66"/>
    <mergeCell ref="AN79:AN81"/>
    <mergeCell ref="AN85:AN87"/>
    <mergeCell ref="AN100:AN102"/>
    <mergeCell ref="AN118:AN120"/>
    <mergeCell ref="AN256:AN258"/>
    <mergeCell ref="AN304:AN306"/>
    <mergeCell ref="AN1630:AN1632"/>
    <mergeCell ref="AN1723:AN1725"/>
    <mergeCell ref="AN1510:AN1512"/>
    <mergeCell ref="AN682:AN684"/>
    <mergeCell ref="AN1402:AN1404"/>
    <mergeCell ref="AN712:AN714"/>
    <mergeCell ref="AN772:AN774"/>
    <mergeCell ref="AN775:AN777"/>
    <mergeCell ref="AN1285:AN1287"/>
    <mergeCell ref="AN1513:AN1515"/>
    <mergeCell ref="AN838:AN840"/>
    <mergeCell ref="AN847:AN849"/>
    <mergeCell ref="AN517:AN519"/>
    <mergeCell ref="AN1069:AN1071"/>
    <mergeCell ref="AN1249:AN1251"/>
    <mergeCell ref="AN1774:AN1776"/>
    <mergeCell ref="AN652:AN654"/>
    <mergeCell ref="AN641:AN642"/>
    <mergeCell ref="AN1387:AN1389"/>
    <mergeCell ref="AN1624:AN1626"/>
    <mergeCell ref="AN1636:AN1638"/>
    <mergeCell ref="AN1684:AN1686"/>
    <mergeCell ref="AN1591:AN1593"/>
    <mergeCell ref="AN1594:AN1596"/>
    <mergeCell ref="AN865:AN867"/>
    <mergeCell ref="AN1150:AN1152"/>
    <mergeCell ref="AN1171:AN1173"/>
    <mergeCell ref="AN1198:AN1200"/>
    <mergeCell ref="AN1357:AN1359"/>
    <mergeCell ref="AN1732:AN1734"/>
    <mergeCell ref="AN1264:AN1266"/>
    <mergeCell ref="AN433:AN435"/>
    <mergeCell ref="AN676:AN678"/>
    <mergeCell ref="AN673:AN675"/>
  </mergeCells>
  <phoneticPr fontId="15"/>
  <conditionalFormatting sqref="H12:V12 H15:V15 H18:V18 H21:V21 H24:V24 H27:V27 H30:V30 H33:V33 H36:V36 H39:V39 H42:V42 H45:V45 H48:V48 H51:V51 H54:V54 H57:V57 H60:V60 H63:V63 H66:V66 H69:V69 H72:V72 H75:V75 H78:V78 H81:V81 H84:V84 H87:V87 H90:V90 H93:V93 H96:V96 H99:V99 H102:V102 H105:V105 H108:V108 H111:V111 H114:V114 H117:V117 H120:V120 H123:V123 H126:V126 H129:V129 H132:V132 H135:V135 H138:V138 H141:V141 H144:V144 H147:V147 H153:V153 H156:V156 H159:V159 H162:V162 H165:V165 H168:V168 H171:V171 H174:L174 H177:V177 H180:T180 H183:V183 H186:K186 H189:V189 H192:V192 H195:V195 H198:V198 H201:V201 H204:V204 H207:V207 H210:V210 H213:V213 H216:V216 H219:V219 H222:V222 H225:V225 H228:V228 H231:V231 H234:V234 H237:T237 H240:V240 H243:V243 H246:V246 H249:L249 H252:V252 H255:V255 H258:V258 H261:T261 H264:V264 H267:V267 H270:V270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29:V429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5:V555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2:V822 H828:V828 H831:V831 H834:V834 H837:V837 H840:V840 H843:V843 H846:V846 H849:V849 H852:V852 H855:V855 H858:V858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9:V1239 H1242:V1242 H1245:V1245 H1248:V1248 H1251:V1251 H1254:V1254 H1257:V1257 H1260:V1260 H1263:V1263 H1266:V1266 H1269:V1269 H1272:V1272 H1275:V1275 H1278:V1278 H1281:V1281 H1284:V1284 H1287:V1287 H1290:V1290 H1293:V1293 H1296:V1296 H1299:V1299 H1305:V1305 H1308:V1308 H1311:V1311 H1314:V1314 H1317:V1317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8:V1398 H1401:V1401 H1404:V1404 H1407:V1407 H1410:V1410 H1413:V1413 H1416:V1416 H1419:V1419 H1422:V1422 H1425:V1425 H1428:V1428 H1431:V1431 H1434:V1434 H1437:V1437 H1440:V1440 H1443:V1443 H1446:V1446 H1449:V1449 H1452:V1452 H1455:V1455 H1458:V1458 H1461:V1461 H1464:V1464 H1467:V1467 H1470:V1470 H1473:V1473 H1476:V1476 H1479:V1479 H1485:V1485 H1488:V1488 H1491:I1491 H1494:V1494 H1497:V1497 H1500:V1500 H1503:V1503 H1506:V1506 H1509:V1509 H1512:V1512 H1515:V1515 H1518:V1518 H1521:V1521 H1524:V1524 H1527:V1527 H1530:V1530 H1533:V1533 H1536:V1536 H1539:V1539 H1542:V1542 H1545:V1545 H1548:V1548 H1551:V1551 H1554:V1554 H1557:V1557 H1563:V1563 H1566:V1566 H1569:V1569 H1572:V1572 H1575:V1575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4:V1674 H1680:V1680 H1683:V1683 H1686:V1686 H1689:V1689 H1692:V1692 H1695:V1695 H1698:V1698 H1701:V1701 H1704:V1704 H1707:V1707 H1710:V1710 H1713:V1713 H1716:V1716 H1719:V1719 H1722:V1722 H1725:V1725 H1728:V1728 H1731:V1731 H1734:V1734 H1737:V1737 H1740:V1740 H1743:V1743 H1746:V1746 H1749:V1749 H1752:V1752 H1755:V1755 H1758:V1758 H1761:V1761 H1764:V1764 H1767:V1767 H1770:V1770 H1773:V1773 H1776:V1776 H1779:V1779 H1785:V1785 N249:V249 V261 V237 N186:V186 V180 N174:V174 K1491:V1491">
    <cfRule type="expression" dxfId="4" priority="5">
      <formula>H12&lt;&gt;H11</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D93:AJ93 AC96:AJ96 AC99:AJ99 AC102:AJ102 AC105:AJ105 AC108:AJ108 AC111:AJ111 AD114:AJ114 AC117:AJ117 AD120:AJ120 AC123:AJ123 AC126:AJ126 AC129:AJ129 AC132:AJ132 AC135:AJ135 AC138:AJ138 AC141:AJ141 AC144:AJ144 AC147:AJ147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0:AJ270 AC276:AJ276 AC279:AJ279 AC282:AJ282 AC285:AJ285 AC288:AJ288 AC291:AJ291 AC294:AJ294 AC297:AJ297 AC300:AJ300 AC303:AJ303 AC306:AJ306 AC309:AJ309 AC312:AJ312 AC315:AJ315 AC318:AJ318 AC321:AJ321 AC324:AJ324 AD327:AJ327 AC330:AJ330 AC333:AJ333 AC336:AJ336 AC339:AJ339 AC342:AJ342 AC345:AJ345 AC348:AJ348 AC351:AJ351 AC354:AJ354 AC357:AJ357 AC360:AJ360 AC363:AJ363 AC366:AJ366 AC369:AJ369 AC372:AJ372 AC375:AJ375 AC378:AJ378 AC381:AJ381 AD384:AJ384 AC387:AJ387 AC390:AJ390 AC393:AJ393 AC396:AJ396 AC399:AJ399 AC402:AJ402 AC405:AJ405 AC408:AJ408 AC411:AJ411 AC414:AJ414 AC417:AJ417 AC420:AJ420 AC423:AJ423 AC426:AJ426 AC429:AJ429 AC435:AJ435 AC438:AJ438 AC441:AJ441 AC444:AJ444 AC447:AJ447 AC450:AJ450 AC453:AJ453 AD456:AJ456 AC459:AJ459 AC462:AJ462 AC465:AJ465 AC468:AJ468 AC471:AJ471 AC474:AJ474 AC477:AJ477 AC480:AJ480 AC483:AJ483 AC486:AJ486 AC489:AJ489 AC492:AJ492 AC495:AJ495 AC498:AJ498 AC501:AJ501 AC504:AJ504 AC507:AJ507 AD510:AJ510 AC513:AJ513 AC516:AJ516 AC519:AJ519 AC522:AJ522 AC525:AJ525 AC528:AJ528 AC531:AJ531 AC534:AJ534 AC537:AJ537 AC540:AJ540 AC543:AJ543 AC546:AJ546 AC549:AJ549 AC552:AJ552 AC555:AJ555 AC561:AJ561 AC564:AJ564 AC567:AJ567 AC570:AJ570 AC573:AJ573 AC576:AJ576 AC579:AJ579 AC582:AJ582 AC585:AJ585 AC588:AJ588 AC591:AJ591 AC594:AJ594 AC597:AJ597 AC600:AJ600 AC603:AJ603 AD606:AJ606 AC609:AJ609 AC612:AJ612 AC615:AJ615 AD618:AJ618 AC621:AJ621 AC624:AJ624 AC627:AJ627 AD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C720:AJ720 AD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C801:AJ801 AD804:AJ804 AC807:AJ807 AC810:AJ810 AC813:AJ813 AC816:AJ816 AC819:AJ819 AC822:AJ822 AC828:AJ828 AC831:AJ831 AC834:AJ834 AC837:AJ837 AC840:AJ840 AC843:AJ843 AC846:AJ846 AC849:AJ849 AC852:AJ852 AC855:AJ855 AC858:AJ858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9:AJ1239 AC1242:AJ1242 AC1245:AJ1245 AC1248:AJ1248 AC1251:AJ1251 AC1254:AJ1254 AC1257:AJ1257 AC1260:AJ1260 AC1263:AJ1263 AC1266:AJ1266 AC1269:AJ1269 AC1272:AJ1272 AC1275:AJ1275 AC1278:AJ1278 AC1281:AJ1281 AC1284:AJ1284 AC1287:AJ1287 AC1290:AJ1290 AC1293:AJ1293 AC1296:AJ1296 AC1299:AJ1299 AC1305:AJ1305 AC1308:AJ1308 AC1311:AJ1311 AC1314:AJ1314 AC1317:AJ1317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8:AJ1398 AC1401:AJ1401 AC1404:AJ1404 AC1407:AJ1407 AC1410:AJ1410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79:AJ1479 AC1485:AJ1485 AC1488:AJ1488 AC1491:AJ1491 AC1494:AJ1494 AC1497:AJ1497 AC1500:AJ1500 AC1503:AJ1503 AC1506:AJ1506 AC1509:AJ1509 AC1512:AJ1512 AC1515:AJ1515 AC1518:AJ1518 AC1521:AJ1521 AC1524:AJ1524 AC1527:AJ1527 AC1530:AJ1530 AC1533:AJ1533 AC1536:AJ1536 AC1539:AJ1539 AC1542:AJ1542 AC1545:AJ1545 AC1548:AJ1548 AC1551:AJ1551 AC1554:AJ1554 AC1557:AJ1557 AC1563:AJ1563 AC1566:AJ1566 AC1569:AJ1569 AC1572:AJ1572 AC1575:AJ1575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4:AJ1674 AC1680:AJ1680 AC1683:AJ1683 AC1686:AJ1686 AC1689:AJ1689 AC1692:AJ1692 AC1695:AJ1695 AC1698:AJ1698 AC1701:AJ1701 AC1704:AJ1704 AC1707:AJ1707 AC1710:AJ1710 AC1713:AJ1713 AC1716:AJ1716 AC1719:AJ1719 AC1722:AJ1722 AC1725:AJ1725 AC1728:AJ1728 AC1731:AJ1731 AC1734:AJ1734 AC1737:AJ1737 AC1740:AJ1740 AC1743:AJ1743 AC1746:AJ1746 AC1749:AJ1749 AC1752:AJ1752 AC1755:AJ1755 AC1758:AJ1758 AC1761:AJ1761 AC1764:AJ1764 AC1767:AJ1767 AC1770:AJ1770 AC1773:AJ1773 AC1776:AJ1776 AC1779:AJ1779 AC1785:AJ1785">
    <cfRule type="expression" dxfId="3" priority="4">
      <formula>AC12&lt;&gt;AC11</formula>
    </cfRule>
  </conditionalFormatting>
  <conditionalFormatting sqref="H1395:V1395">
    <cfRule type="expression" dxfId="2" priority="2">
      <formula>H1395&lt;&gt;H1394</formula>
    </cfRule>
  </conditionalFormatting>
  <conditionalFormatting sqref="AC1395:AJ1395">
    <cfRule type="expression" dxfId="1" priority="1">
      <formula>AC1395&lt;&gt;AC1394</formula>
    </cfRule>
  </conditionalFormatting>
  <pageMargins left="0.70866141732283472" right="0.31496062992125984" top="0.55118110236220474" bottom="0.74803149606299213" header="0.31496062992125984" footer="0.31496062992125984"/>
  <pageSetup paperSize="8" scale="51" fitToHeight="0" orientation="landscape" r:id="rId1"/>
  <headerFooter>
    <oddFooter>&amp;P / &amp;N ページ</oddFooter>
  </headerFooter>
  <rowBreaks count="4" manualBreakCount="4">
    <brk id="57" min="1" max="42" man="1"/>
    <brk id="105" min="1" max="42" man="1"/>
    <brk id="732" min="1" max="42" man="1"/>
    <brk id="1756" min="1" max="42" man="1"/>
  </rowBreaks>
  <drawing r:id="rId2"/>
  <extLst>
    <ext xmlns:x14="http://schemas.microsoft.com/office/spreadsheetml/2009/9/main" uri="{78C0D931-6437-407d-A8EE-F0AAD7539E65}">
      <x14:conditionalFormattings>
        <x14:conditionalFormatting xmlns:xm="http://schemas.microsoft.com/office/excel/2006/main">
          <x14:cfRule type="expression" priority="3" id="{06F1B06C-DB7A-4BBB-8D5D-ABA6FC7F3D0D}">
            <xm:f>'C:\Users\T0523523\AppData\Local\Microsoft\Windows\INetCache\Content.Outlook\QCHAL8XA\[02　【立川相互病院】2025年に向けた対応方針確認票（病院用）.xlsx]元データ'!#REF!&lt;&gt;J1491</xm:f>
            <x14:dxf>
              <font>
                <color rgb="FFFF0000"/>
              </font>
              <fill>
                <patternFill>
                  <bgColor rgb="FFFFFF00"/>
                </patternFill>
              </fill>
            </x14:dxf>
          </x14:cfRule>
          <xm:sqref>J1491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14:formula1>
            <xm:f>リスト!$B$1:$B$26</xm:f>
          </x14:formula1>
          <xm:sqref>E10 E13 E16 E19 E22 E25 E28 E31 E34 E37 E40 E43 E46 E49 E52 E55 E58 E61 E64 E67 E70 E73 E76 E79 E82 E85 E88 E91 E94 E97 E100 E103 E106 E109 E112 E115 E118 E121 E124 E127 E130 E133 E136 E139 E142 E145 E151 E154 E157 E160 E163 E166 E169 E172 E175 E178 E181 E184 E187 E190 E193 E196 E199 E202 E205 E208 E211 E214 E217 E220 E223 E226 E229 E232 E235 E238 E241 E244 E247 E250 E253 E256 E259 E262 E265 E268 E274 E277 E280 E283 E286 E289 E292 E295 E298 E301 E304 E307 E310 E313 E316 E319 E322 E325 E328 E331 E334 E337 E340 E343 E346 E349 E352 E355 E358 E361 E364 E367 E370 E373 E376 E379 E382 E385 E388 E391 E394 E397 E400 E403 E406 E409 E412 E415 E418 E421 E424 E427 E433 E436 E439 E442 E445 E448 E451 E454 E457 E460 E463 E466 E469 E472 E475 E478 E481 E484 E487 E490 E493 E496 E499 E502 E505 E508 E511 E514 E517 E520 E523 E526 E529 E532 E535 E538 E541 E544 E547 E550 E553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E820 E826 E829 E832 E835 E838 E841 E844 E847 E850 E853 E856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E1777 E1030 E1033 E1036 E1039 E1042 E1045 E1048 E1051 E1054 E1057 E1060 E1063 E1066 E1069 E1075 E1078 E1081 E1084 E1087 E1090 E1093 E1096 E1099 E1102 E1105 E1108 E1111 E1114 E1117 E1120 E1123 E1126 E1129 E1132 E1135 E1138 E1141 E1144 E1147 E1150 E1153 E1156 E1159 E1162 E1165 E1168 E1171 E1174 E1177 E1180 E1183 E1186 E1189 E1192 E1195 E1198 E1201 E1204 E1207 E1210 E1213 E1783 E1219 E1222 E1225 E1228 E1231 E1237 E1240 E1243 E1246 E1249 E1252 E1255 E1258 E1261 E1264 E1267 E1270 E1273 E1276 E1279 E1282 E1285 E1288 E1291 E1294 E1297 E1303 E1306 E1309 E1312 E1315 E1318 E1321 E1324 E1327 E1330 E1333 E1336 E1339 E1342 E1345 E1348 E1351 E1354 E1357 E1360 E1363 E1366 E1369 E1372 E1375 E1378 E1381 E1384 E1387 E1390 E1396 E1399 E1402 E1405 E1408 E1411 E1414 E1417 E1420 E1423 E1426 E1429 E1432 E1435 E1438 E1441 E1444 E1447 E1450 E1453 E1456 E1459 E1462 E1465 E1468 E1471 E1474 E1477 E1483 E1486 E1489 E1492 E1495 E1498 E1501 E1504 E1507 E1510 E1513 E1516 E1519 E1522 E1525 E1528 E1531 E1534 E1537 E1540 E1543 E1546 E1549 E1552 E1555 E1561 E1564 E1567 E1570 E1573 E1576 E1579 E1585 E1588 E1591 E1594 E1774 E1600 E1603 E1606 E1609 E1612 E1615 E1618 E1621 E1624 E1627 E1630 E1633 E1636 E1639 E1642 E1645 E1648 E1651 E1654 E1657 E1660 E1663 E1666 E1669 E1672 E1678 E1681 E1684 E1687 E1690 E1693 E1696 E1699 E1702 E1705 E1708 E1711 E1714 E1717 E1720 E1723 E1726 E1729 E1732 E1735 E1738 E1741 E1744 E1747 E1750 E1753 E1756 E1759 E1762 E1765 E1768 E1771 E1393</xm:sqref>
        </x14:dataValidation>
        <x14:dataValidation type="list" allowBlank="1" showInputMessage="1" showErrorMessage="1">
          <x14:formula1>
            <xm:f>'C:\Users\S0410301\AppData\Local\Microsoft\Windows\INetCache\Content.Outlook\H29IK8XY\[【11301796武蔵境病院】 2025年に向けた対応方針確認票（病院用）.xlsx]リスト'!#REF!</xm:f>
          </x14:formula1>
          <xm:sqref>E1582</xm:sqref>
        </x14:dataValidation>
        <x14:dataValidation type="list" allowBlank="1" showInputMessage="1" showErrorMessage="1">
          <x14:formula1>
            <xm:f>'\\10.226.120.17\医療政策課\計画担当\29 地域医療構想\03 地域医療構想調整会議\10 R4開催\意見照会\提出\確認票\[（松江病院）2025年に向けた対応方針確認票（病院用）.xlsx]リスト'!#REF!</xm:f>
          </x14:formula1>
          <xm:sqref>E1216</xm:sqref>
        </x14:dataValidation>
        <x14:dataValidation type="list" allowBlank="1" showInputMessage="1" showErrorMessage="1">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E1027</xm:sqref>
        </x14:dataValidation>
        <x14:dataValidation type="list" allowBlank="1" showInputMessage="1" showErrorMessage="1">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E1597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59765625" defaultRowHeight="18"/>
  <cols>
    <col min="1" max="1" width="11.3984375" style="1" customWidth="1"/>
    <col min="2" max="2" width="11.5" style="1" customWidth="1"/>
    <col min="3" max="3" width="5.09765625" style="13" customWidth="1"/>
    <col min="4" max="4" width="18.59765625" style="13" customWidth="1"/>
    <col min="5" max="5" width="31" style="6" customWidth="1"/>
    <col min="6" max="6" width="22.3984375" style="3" customWidth="1"/>
    <col min="7" max="21" width="5.09765625" style="8" customWidth="1"/>
    <col min="22" max="27" width="5.3984375" style="1" customWidth="1"/>
    <col min="28" max="29" width="7.8984375" style="4" customWidth="1"/>
    <col min="30" max="35" width="7.8984375" style="1" customWidth="1"/>
    <col min="36" max="36" width="7.8984375" style="7" customWidth="1"/>
    <col min="37" max="37" width="7.3984375" style="1" bestFit="1" customWidth="1"/>
    <col min="38" max="38" width="7.8984375" style="1" customWidth="1"/>
    <col min="39" max="40" width="7.5" style="1" bestFit="1" customWidth="1"/>
    <col min="41" max="41" width="9" style="1" bestFit="1" customWidth="1"/>
    <col min="42" max="42" width="7.5" style="1" bestFit="1" customWidth="1"/>
    <col min="43" max="43" width="39.59765625" style="15" customWidth="1"/>
    <col min="44" max="44" width="5.59765625" style="1" customWidth="1"/>
    <col min="45" max="45" width="6.09765625" style="1" customWidth="1"/>
    <col min="46" max="16384" width="8.59765625" style="1"/>
  </cols>
  <sheetData>
    <row r="1" spans="1:45" s="44" customFormat="1">
      <c r="C1" s="13"/>
      <c r="D1" s="13"/>
      <c r="E1" s="240"/>
      <c r="F1" s="22"/>
      <c r="G1" s="8"/>
      <c r="H1" s="8"/>
      <c r="I1" s="8"/>
      <c r="J1" s="8"/>
      <c r="K1" s="8"/>
      <c r="L1" s="8"/>
      <c r="M1" s="8"/>
      <c r="N1" s="8"/>
      <c r="O1" s="8"/>
      <c r="P1" s="8"/>
      <c r="Q1" s="8"/>
      <c r="R1" s="8"/>
      <c r="S1" s="8"/>
      <c r="T1" s="8"/>
      <c r="U1" s="8"/>
      <c r="AB1" s="43"/>
      <c r="AC1" s="43"/>
      <c r="AJ1" s="7"/>
      <c r="AQ1" s="15"/>
    </row>
    <row r="2" spans="1:45" s="44" customFormat="1" ht="22.2">
      <c r="A2" s="26" t="s">
        <v>855</v>
      </c>
      <c r="B2" s="2"/>
      <c r="C2" s="12"/>
      <c r="D2" s="12"/>
      <c r="E2" s="240"/>
      <c r="F2" s="23"/>
      <c r="G2" s="8"/>
      <c r="H2" s="2"/>
      <c r="I2" s="2"/>
      <c r="J2" s="8"/>
      <c r="K2" s="2"/>
      <c r="L2" s="2"/>
      <c r="M2" s="2"/>
      <c r="N2" s="2"/>
      <c r="O2" s="2"/>
      <c r="P2" s="2"/>
      <c r="Q2" s="2"/>
      <c r="R2" s="2"/>
      <c r="S2" s="2"/>
      <c r="T2" s="2"/>
      <c r="U2" s="2"/>
      <c r="X2" s="7"/>
      <c r="Y2" s="7"/>
      <c r="Z2" s="7"/>
      <c r="AA2" s="7"/>
      <c r="AB2" s="43"/>
      <c r="AC2" s="43"/>
      <c r="AJ2" s="7"/>
      <c r="AQ2" s="15"/>
    </row>
    <row r="3" spans="1:45" s="44" customFormat="1" ht="22.2">
      <c r="A3" s="26" t="s">
        <v>856</v>
      </c>
      <c r="B3" s="2"/>
      <c r="C3" s="12"/>
      <c r="D3" s="12"/>
      <c r="E3" s="240"/>
      <c r="F3" s="23"/>
      <c r="G3" s="8"/>
      <c r="H3" s="2"/>
      <c r="I3" s="2"/>
      <c r="J3" s="8"/>
      <c r="K3" s="2"/>
      <c r="L3" s="2"/>
      <c r="M3" s="2"/>
      <c r="N3" s="2"/>
      <c r="O3" s="2"/>
      <c r="P3" s="2"/>
      <c r="Q3" s="2"/>
      <c r="R3" s="2"/>
      <c r="S3" s="2"/>
      <c r="T3" s="2"/>
      <c r="U3" s="2"/>
      <c r="X3" s="7"/>
      <c r="Y3" s="7"/>
      <c r="Z3" s="7"/>
      <c r="AA3" s="7"/>
      <c r="AB3" s="43"/>
      <c r="AC3" s="43"/>
      <c r="AJ3" s="7"/>
      <c r="AQ3" s="15"/>
    </row>
    <row r="4" spans="1:45" s="44" customFormat="1" ht="22.2">
      <c r="A4" s="26" t="s">
        <v>768</v>
      </c>
      <c r="B4" s="2"/>
      <c r="C4" s="12"/>
      <c r="D4" s="12"/>
      <c r="E4" s="240"/>
      <c r="F4" s="23"/>
      <c r="G4" s="8"/>
      <c r="H4" s="2"/>
      <c r="I4" s="2"/>
      <c r="J4" s="8"/>
      <c r="K4" s="2"/>
      <c r="L4" s="2"/>
      <c r="M4" s="2"/>
      <c r="N4" s="2"/>
      <c r="O4" s="2"/>
      <c r="P4" s="2"/>
      <c r="Q4" s="2"/>
      <c r="R4" s="2"/>
      <c r="S4" s="2"/>
      <c r="T4" s="2"/>
      <c r="U4" s="2"/>
      <c r="X4" s="7"/>
      <c r="Y4" s="7"/>
      <c r="Z4" s="7"/>
      <c r="AA4" s="7"/>
      <c r="AB4" s="43"/>
      <c r="AC4" s="43"/>
      <c r="AJ4" s="7"/>
      <c r="AQ4" s="15"/>
    </row>
    <row r="5" spans="1:45" s="44" customFormat="1" ht="23.1" customHeight="1">
      <c r="A5" s="434" t="s">
        <v>857</v>
      </c>
      <c r="B5" s="2"/>
      <c r="C5" s="12"/>
      <c r="D5" s="12"/>
      <c r="E5" s="240"/>
      <c r="F5" s="23"/>
      <c r="G5" s="8"/>
      <c r="H5" s="2"/>
      <c r="I5" s="2"/>
      <c r="J5" s="2"/>
      <c r="K5" s="2"/>
      <c r="L5" s="2"/>
      <c r="M5" s="2"/>
      <c r="N5" s="2"/>
      <c r="O5" s="2"/>
      <c r="P5" s="2"/>
      <c r="Q5" s="2"/>
      <c r="R5" s="2"/>
      <c r="S5" s="2"/>
      <c r="T5" s="2"/>
      <c r="U5" s="2"/>
      <c r="AB5" s="43"/>
      <c r="AC5" s="43"/>
      <c r="AJ5" s="7"/>
      <c r="AQ5" s="15"/>
    </row>
    <row r="6" spans="1:45" s="44" customFormat="1" ht="23.1" customHeight="1">
      <c r="A6" s="435" t="s">
        <v>858</v>
      </c>
      <c r="B6" s="2"/>
      <c r="C6" s="12"/>
      <c r="D6" s="12"/>
      <c r="E6" s="240"/>
      <c r="F6" s="23"/>
      <c r="G6" s="8"/>
      <c r="H6" s="8"/>
      <c r="I6" s="8"/>
      <c r="J6" s="8"/>
      <c r="K6" s="8"/>
      <c r="L6" s="8"/>
      <c r="M6" s="8"/>
      <c r="N6" s="8"/>
      <c r="O6" s="8"/>
      <c r="P6" s="8"/>
      <c r="Q6" s="8"/>
      <c r="R6" s="8"/>
      <c r="S6" s="8"/>
      <c r="T6" s="8"/>
      <c r="U6" s="8"/>
      <c r="AB6" s="43"/>
      <c r="AC6" s="43"/>
      <c r="AJ6" s="7"/>
      <c r="AQ6" s="15"/>
    </row>
    <row r="7" spans="1:45" s="44" customFormat="1" ht="24.9" customHeight="1">
      <c r="C7" s="13"/>
      <c r="D7" s="13"/>
      <c r="E7" s="240"/>
      <c r="F7" s="22"/>
      <c r="G7" s="8"/>
      <c r="H7" s="8"/>
      <c r="I7" s="8"/>
      <c r="J7" s="8"/>
      <c r="K7" s="8"/>
      <c r="L7" s="8"/>
      <c r="M7" s="8"/>
      <c r="N7" s="8"/>
      <c r="O7" s="8"/>
      <c r="P7" s="8"/>
      <c r="Q7" s="8"/>
      <c r="R7" s="8"/>
      <c r="S7" s="8"/>
      <c r="T7" s="8"/>
      <c r="U7" s="8"/>
      <c r="AB7" s="43"/>
      <c r="AC7" s="43"/>
      <c r="AJ7" s="7"/>
      <c r="AQ7" s="15"/>
    </row>
    <row r="8" spans="1:45" s="44" customFormat="1" ht="24.9" customHeight="1">
      <c r="C8" s="13"/>
      <c r="D8" s="13"/>
      <c r="E8" s="240"/>
      <c r="F8" s="22"/>
      <c r="G8" s="8"/>
      <c r="H8" s="8"/>
      <c r="I8" s="8"/>
      <c r="J8" s="8"/>
      <c r="K8" s="8"/>
      <c r="L8" s="8"/>
      <c r="M8" s="8"/>
      <c r="N8" s="8"/>
      <c r="O8" s="8"/>
      <c r="P8" s="8"/>
      <c r="Q8" s="8"/>
      <c r="R8" s="8"/>
      <c r="S8" s="8"/>
      <c r="T8" s="8"/>
      <c r="U8" s="8"/>
      <c r="AB8" s="43"/>
      <c r="AC8" s="43"/>
      <c r="AJ8" s="7"/>
      <c r="AQ8" s="15"/>
    </row>
    <row r="9" spans="1:45" s="44" customFormat="1" ht="24.9" customHeight="1">
      <c r="C9" s="13"/>
      <c r="D9" s="13"/>
      <c r="E9" s="240"/>
      <c r="F9" s="22"/>
      <c r="G9" s="8"/>
      <c r="H9" s="8"/>
      <c r="I9" s="8"/>
      <c r="J9" s="8"/>
      <c r="K9" s="8"/>
      <c r="L9" s="8"/>
      <c r="M9" s="8"/>
      <c r="N9" s="8"/>
      <c r="O9" s="8"/>
      <c r="P9" s="8"/>
      <c r="Q9" s="8"/>
      <c r="R9" s="8"/>
      <c r="S9" s="8"/>
      <c r="T9" s="8"/>
      <c r="U9" s="8"/>
      <c r="AB9" s="43"/>
      <c r="AC9" s="43"/>
      <c r="AJ9" s="7"/>
      <c r="AQ9" s="15"/>
    </row>
    <row r="10" spans="1:45" s="44" customFormat="1" ht="26.25" customHeight="1" thickBot="1">
      <c r="A10" s="35" t="s">
        <v>766</v>
      </c>
      <c r="C10" s="13"/>
      <c r="D10" s="13"/>
      <c r="E10" s="6"/>
      <c r="F10" s="3"/>
      <c r="G10" s="8"/>
      <c r="H10" s="8"/>
      <c r="I10" s="8"/>
      <c r="J10" s="8"/>
      <c r="K10" s="8"/>
      <c r="L10" s="8"/>
      <c r="M10" s="8"/>
      <c r="N10" s="8"/>
      <c r="O10" s="8"/>
      <c r="P10" s="20"/>
      <c r="Q10" s="8"/>
      <c r="R10" s="8"/>
      <c r="S10" s="8"/>
      <c r="T10" s="8"/>
      <c r="U10" s="8"/>
      <c r="AB10" s="43"/>
      <c r="AC10" s="43"/>
      <c r="AJ10" s="7"/>
      <c r="AQ10" s="15"/>
    </row>
    <row r="11" spans="1:45" s="44" customFormat="1" ht="125.1" customHeight="1">
      <c r="A11" s="387" t="s">
        <v>621</v>
      </c>
      <c r="B11" s="302" t="s">
        <v>622</v>
      </c>
      <c r="C11" s="293" t="s">
        <v>671</v>
      </c>
      <c r="D11" s="376" t="s">
        <v>853</v>
      </c>
      <c r="E11" s="396" t="s">
        <v>623</v>
      </c>
      <c r="F11" s="397" t="s">
        <v>797</v>
      </c>
      <c r="G11" s="389" t="s">
        <v>624</v>
      </c>
      <c r="H11" s="388" t="s">
        <v>653</v>
      </c>
      <c r="I11" s="388" t="s">
        <v>654</v>
      </c>
      <c r="J11" s="388" t="s">
        <v>655</v>
      </c>
      <c r="K11" s="383" t="s">
        <v>693</v>
      </c>
      <c r="L11" s="377" t="s">
        <v>656</v>
      </c>
      <c r="M11" s="377" t="s">
        <v>625</v>
      </c>
      <c r="N11" s="385" t="s">
        <v>681</v>
      </c>
      <c r="O11" s="377" t="s">
        <v>657</v>
      </c>
      <c r="P11" s="377" t="s">
        <v>626</v>
      </c>
      <c r="Q11" s="377" t="s">
        <v>627</v>
      </c>
      <c r="R11" s="377" t="s">
        <v>680</v>
      </c>
      <c r="S11" s="377" t="s">
        <v>684</v>
      </c>
      <c r="T11" s="379" t="s">
        <v>682</v>
      </c>
      <c r="U11" s="381" t="s">
        <v>685</v>
      </c>
      <c r="V11" s="782" t="s">
        <v>765</v>
      </c>
      <c r="W11" s="783"/>
      <c r="X11" s="783"/>
      <c r="Y11" s="783"/>
      <c r="Z11" s="783"/>
      <c r="AA11" s="784"/>
      <c r="AB11" s="785" t="s">
        <v>764</v>
      </c>
      <c r="AC11" s="785"/>
      <c r="AD11" s="786"/>
      <c r="AE11" s="786"/>
      <c r="AF11" s="786"/>
      <c r="AG11" s="786"/>
      <c r="AH11" s="786"/>
      <c r="AI11" s="786"/>
      <c r="AJ11" s="786"/>
      <c r="AK11" s="786"/>
      <c r="AL11" s="786"/>
      <c r="AM11" s="792" t="s">
        <v>854</v>
      </c>
      <c r="AN11" s="793"/>
      <c r="AO11" s="793"/>
      <c r="AP11" s="794"/>
      <c r="AQ11" s="391" t="s">
        <v>666</v>
      </c>
    </row>
    <row r="12" spans="1:45" s="44" customFormat="1" ht="53.25" customHeight="1" thickBot="1">
      <c r="A12" s="65"/>
      <c r="B12" s="303"/>
      <c r="C12" s="294"/>
      <c r="D12" s="330"/>
      <c r="E12" s="41"/>
      <c r="F12" s="373"/>
      <c r="G12" s="390"/>
      <c r="H12" s="384"/>
      <c r="I12" s="384"/>
      <c r="J12" s="384"/>
      <c r="K12" s="384"/>
      <c r="L12" s="378"/>
      <c r="M12" s="378"/>
      <c r="N12" s="386"/>
      <c r="O12" s="378"/>
      <c r="P12" s="378"/>
      <c r="Q12" s="378"/>
      <c r="R12" s="378"/>
      <c r="S12" s="378"/>
      <c r="T12" s="380"/>
      <c r="U12" s="382"/>
      <c r="V12" s="66"/>
      <c r="W12" s="67" t="s">
        <v>660</v>
      </c>
      <c r="X12" s="45" t="s">
        <v>661</v>
      </c>
      <c r="Y12" s="40" t="s">
        <v>761</v>
      </c>
      <c r="Z12" s="40" t="s">
        <v>762</v>
      </c>
      <c r="AA12" s="200" t="s">
        <v>763</v>
      </c>
      <c r="AB12" s="214" t="s">
        <v>664</v>
      </c>
      <c r="AC12" s="409" t="s">
        <v>604</v>
      </c>
      <c r="AD12" s="215" t="s">
        <v>601</v>
      </c>
      <c r="AE12" s="216" t="s">
        <v>602</v>
      </c>
      <c r="AF12" s="215" t="s">
        <v>603</v>
      </c>
      <c r="AG12" s="217" t="s">
        <v>662</v>
      </c>
      <c r="AH12" s="217" t="s">
        <v>658</v>
      </c>
      <c r="AI12" s="218" t="s">
        <v>665</v>
      </c>
      <c r="AJ12" s="216" t="s">
        <v>664</v>
      </c>
      <c r="AK12" s="219" t="s">
        <v>659</v>
      </c>
      <c r="AL12" s="218" t="s">
        <v>663</v>
      </c>
      <c r="AM12" s="68" t="s">
        <v>604</v>
      </c>
      <c r="AN12" s="216" t="s">
        <v>601</v>
      </c>
      <c r="AO12" s="215" t="s">
        <v>602</v>
      </c>
      <c r="AP12" s="220" t="s">
        <v>603</v>
      </c>
      <c r="AQ12" s="392"/>
      <c r="AR12" s="5"/>
    </row>
    <row r="13" spans="1:45">
      <c r="A13" s="10" t="s">
        <v>795</v>
      </c>
      <c r="B13" s="306" t="s">
        <v>796</v>
      </c>
      <c r="C13" s="298"/>
      <c r="D13" s="297" t="s">
        <v>788</v>
      </c>
      <c r="E13" s="19" t="s">
        <v>907</v>
      </c>
      <c r="F13" s="46">
        <v>12345678</v>
      </c>
      <c r="G13" s="47"/>
      <c r="H13" s="48"/>
      <c r="I13" s="48"/>
      <c r="J13" s="48"/>
      <c r="K13" s="48"/>
      <c r="L13" s="49"/>
      <c r="M13" s="48"/>
      <c r="N13" s="48"/>
      <c r="O13" s="48"/>
      <c r="P13" s="48"/>
      <c r="Q13" s="48"/>
      <c r="R13" s="48"/>
      <c r="S13" s="48"/>
      <c r="T13" s="48"/>
      <c r="U13" s="50"/>
      <c r="V13" s="107"/>
      <c r="W13" s="86"/>
      <c r="X13" s="260"/>
      <c r="Y13" s="86"/>
      <c r="Z13" s="86"/>
      <c r="AA13" s="261"/>
      <c r="AB13" s="315">
        <f>SUM(AD13:AI13)</f>
        <v>50</v>
      </c>
      <c r="AC13" s="410"/>
      <c r="AD13" s="153"/>
      <c r="AE13" s="153">
        <v>50</v>
      </c>
      <c r="AF13" s="153"/>
      <c r="AG13" s="153"/>
      <c r="AH13" s="254" t="s">
        <v>3</v>
      </c>
      <c r="AI13" s="254"/>
      <c r="AJ13" s="42">
        <f>SUM(AK13:AL13)</f>
        <v>0</v>
      </c>
      <c r="AK13" s="254"/>
      <c r="AL13" s="185"/>
      <c r="AM13" s="247" t="s">
        <v>3</v>
      </c>
      <c r="AN13" s="250" t="s">
        <v>3</v>
      </c>
      <c r="AO13" s="250" t="s">
        <v>3</v>
      </c>
      <c r="AP13" s="252" t="s">
        <v>3</v>
      </c>
      <c r="AQ13" s="393"/>
      <c r="AS13" s="1">
        <v>1</v>
      </c>
    </row>
    <row r="14" spans="1:45">
      <c r="A14" s="18"/>
      <c r="B14" s="304"/>
      <c r="C14" s="295"/>
      <c r="D14" s="399"/>
      <c r="E14" s="361" t="s">
        <v>0</v>
      </c>
      <c r="F14" s="375"/>
      <c r="G14" s="36"/>
      <c r="H14" s="37"/>
      <c r="I14" s="37"/>
      <c r="J14" s="37"/>
      <c r="K14" s="37"/>
      <c r="L14" s="38"/>
      <c r="M14" s="37" t="s">
        <v>630</v>
      </c>
      <c r="N14" s="37"/>
      <c r="O14" s="37"/>
      <c r="P14" s="37"/>
      <c r="Q14" s="37"/>
      <c r="R14" s="37"/>
      <c r="S14" s="37"/>
      <c r="T14" s="37"/>
      <c r="U14" s="39"/>
      <c r="V14" s="241">
        <f>SUM(W14:AA14)</f>
        <v>50</v>
      </c>
      <c r="W14" s="398">
        <v>50</v>
      </c>
      <c r="X14" s="398"/>
      <c r="Y14" s="259"/>
      <c r="Z14" s="398"/>
      <c r="AA14" s="258"/>
      <c r="AB14" s="316">
        <f>SUM(AD14:AI14)</f>
        <v>50</v>
      </c>
      <c r="AC14" s="264"/>
      <c r="AD14" s="253"/>
      <c r="AE14" s="253">
        <v>50</v>
      </c>
      <c r="AF14" s="253"/>
      <c r="AG14" s="253"/>
      <c r="AH14" s="149"/>
      <c r="AI14" s="256"/>
      <c r="AJ14" s="255">
        <f t="shared" ref="AJ14:AJ15" si="0">SUM(AK14:AL14)</f>
        <v>0</v>
      </c>
      <c r="AK14" s="151"/>
      <c r="AL14" s="180"/>
      <c r="AM14" s="248"/>
      <c r="AN14" s="251"/>
      <c r="AO14" s="251"/>
      <c r="AP14" s="406">
        <v>0.969424657534247</v>
      </c>
      <c r="AQ14" s="394"/>
      <c r="AS14" s="1">
        <v>2</v>
      </c>
    </row>
    <row r="15" spans="1:45" ht="18.600000000000001" customHeight="1" thickBot="1">
      <c r="A15" s="11"/>
      <c r="B15" s="407"/>
      <c r="C15" s="296"/>
      <c r="D15" s="401"/>
      <c r="E15" s="408" t="s">
        <v>0</v>
      </c>
      <c r="F15" s="374"/>
      <c r="G15" s="31"/>
      <c r="H15" s="32"/>
      <c r="I15" s="32"/>
      <c r="J15" s="32"/>
      <c r="K15" s="32"/>
      <c r="L15" s="33"/>
      <c r="M15" s="32" t="s">
        <v>630</v>
      </c>
      <c r="N15" s="32"/>
      <c r="O15" s="32"/>
      <c r="P15" s="32"/>
      <c r="Q15" s="32"/>
      <c r="R15" s="32"/>
      <c r="S15" s="32"/>
      <c r="T15" s="32"/>
      <c r="U15" s="442" t="s">
        <v>910</v>
      </c>
      <c r="V15" s="208"/>
      <c r="W15" s="75"/>
      <c r="X15" s="75"/>
      <c r="Y15" s="262"/>
      <c r="Z15" s="75"/>
      <c r="AA15" s="263"/>
      <c r="AB15" s="317">
        <f>SUM(AD15:AI15)</f>
        <v>50</v>
      </c>
      <c r="AC15" s="411"/>
      <c r="AD15" s="152" t="s">
        <v>3</v>
      </c>
      <c r="AE15" s="441">
        <v>40</v>
      </c>
      <c r="AF15" s="441">
        <v>10</v>
      </c>
      <c r="AG15" s="152" t="s">
        <v>3</v>
      </c>
      <c r="AH15" s="152" t="s">
        <v>3</v>
      </c>
      <c r="AI15" s="152" t="s">
        <v>3</v>
      </c>
      <c r="AJ15" s="16">
        <f t="shared" si="0"/>
        <v>0</v>
      </c>
      <c r="AK15" s="257"/>
      <c r="AL15" s="257"/>
      <c r="AM15" s="249" t="s">
        <v>3</v>
      </c>
      <c r="AN15" s="147" t="s">
        <v>3</v>
      </c>
      <c r="AO15" s="147" t="s">
        <v>3</v>
      </c>
      <c r="AP15" s="192">
        <v>431.51219512195098</v>
      </c>
      <c r="AQ15" s="395"/>
      <c r="AS15" s="1">
        <v>3</v>
      </c>
    </row>
    <row r="16" spans="1:45">
      <c r="B16" s="4"/>
    </row>
    <row r="17" spans="1:45" ht="28.5" customHeight="1"/>
    <row r="18" spans="1:45" s="44" customFormat="1" ht="26.25" customHeight="1" thickBot="1">
      <c r="A18" s="35" t="s">
        <v>759</v>
      </c>
      <c r="C18" s="13"/>
      <c r="D18" s="13"/>
      <c r="E18" s="6"/>
      <c r="F18" s="3"/>
      <c r="G18" s="8"/>
      <c r="H18" s="8"/>
      <c r="I18" s="8"/>
      <c r="J18" s="8"/>
      <c r="K18" s="8"/>
      <c r="L18" s="8"/>
      <c r="M18" s="8"/>
      <c r="N18" s="8"/>
      <c r="O18" s="8"/>
      <c r="P18" s="20"/>
      <c r="Q18" s="8"/>
      <c r="R18" s="8"/>
      <c r="S18" s="8"/>
      <c r="T18" s="8"/>
      <c r="U18" s="8"/>
      <c r="AB18" s="43"/>
      <c r="AJ18" s="7"/>
      <c r="AQ18" s="15"/>
    </row>
    <row r="19" spans="1:45" s="44" customFormat="1" ht="125.1" customHeight="1">
      <c r="A19" s="422" t="s">
        <v>621</v>
      </c>
      <c r="B19" s="302" t="s">
        <v>622</v>
      </c>
      <c r="C19" s="293" t="s">
        <v>671</v>
      </c>
      <c r="D19" s="376" t="s">
        <v>853</v>
      </c>
      <c r="E19" s="431" t="s">
        <v>623</v>
      </c>
      <c r="F19" s="432" t="s">
        <v>797</v>
      </c>
      <c r="G19" s="424" t="s">
        <v>624</v>
      </c>
      <c r="H19" s="423" t="s">
        <v>653</v>
      </c>
      <c r="I19" s="423" t="s">
        <v>654</v>
      </c>
      <c r="J19" s="423" t="s">
        <v>655</v>
      </c>
      <c r="K19" s="418" t="s">
        <v>693</v>
      </c>
      <c r="L19" s="412" t="s">
        <v>656</v>
      </c>
      <c r="M19" s="412" t="s">
        <v>625</v>
      </c>
      <c r="N19" s="420" t="s">
        <v>681</v>
      </c>
      <c r="O19" s="412" t="s">
        <v>657</v>
      </c>
      <c r="P19" s="412" t="s">
        <v>626</v>
      </c>
      <c r="Q19" s="412" t="s">
        <v>627</v>
      </c>
      <c r="R19" s="412" t="s">
        <v>680</v>
      </c>
      <c r="S19" s="412" t="s">
        <v>684</v>
      </c>
      <c r="T19" s="414" t="s">
        <v>682</v>
      </c>
      <c r="U19" s="416" t="s">
        <v>685</v>
      </c>
      <c r="V19" s="782" t="s">
        <v>765</v>
      </c>
      <c r="W19" s="783"/>
      <c r="X19" s="783"/>
      <c r="Y19" s="783"/>
      <c r="Z19" s="783"/>
      <c r="AA19" s="784"/>
      <c r="AB19" s="785" t="s">
        <v>764</v>
      </c>
      <c r="AC19" s="785"/>
      <c r="AD19" s="786"/>
      <c r="AE19" s="786"/>
      <c r="AF19" s="786"/>
      <c r="AG19" s="786"/>
      <c r="AH19" s="786"/>
      <c r="AI19" s="786"/>
      <c r="AJ19" s="786"/>
      <c r="AK19" s="786"/>
      <c r="AL19" s="786"/>
      <c r="AM19" s="792" t="s">
        <v>683</v>
      </c>
      <c r="AN19" s="793"/>
      <c r="AO19" s="793"/>
      <c r="AP19" s="794"/>
      <c r="AQ19" s="426" t="s">
        <v>666</v>
      </c>
    </row>
    <row r="20" spans="1:45" s="44" customFormat="1" ht="53.25" customHeight="1" thickBot="1">
      <c r="A20" s="65"/>
      <c r="B20" s="303"/>
      <c r="C20" s="294"/>
      <c r="D20" s="330"/>
      <c r="E20" s="41"/>
      <c r="F20" s="373"/>
      <c r="G20" s="425"/>
      <c r="H20" s="419"/>
      <c r="I20" s="419"/>
      <c r="J20" s="419"/>
      <c r="K20" s="419"/>
      <c r="L20" s="413"/>
      <c r="M20" s="413"/>
      <c r="N20" s="421"/>
      <c r="O20" s="413"/>
      <c r="P20" s="413"/>
      <c r="Q20" s="413"/>
      <c r="R20" s="413"/>
      <c r="S20" s="413"/>
      <c r="T20" s="415"/>
      <c r="U20" s="417"/>
      <c r="V20" s="66"/>
      <c r="W20" s="67" t="s">
        <v>660</v>
      </c>
      <c r="X20" s="45" t="s">
        <v>661</v>
      </c>
      <c r="Y20" s="40" t="s">
        <v>761</v>
      </c>
      <c r="Z20" s="40" t="s">
        <v>762</v>
      </c>
      <c r="AA20" s="200" t="s">
        <v>763</v>
      </c>
      <c r="AB20" s="214" t="s">
        <v>664</v>
      </c>
      <c r="AC20" s="409" t="s">
        <v>604</v>
      </c>
      <c r="AD20" s="215" t="s">
        <v>601</v>
      </c>
      <c r="AE20" s="216" t="s">
        <v>602</v>
      </c>
      <c r="AF20" s="215" t="s">
        <v>603</v>
      </c>
      <c r="AG20" s="217" t="s">
        <v>662</v>
      </c>
      <c r="AH20" s="217" t="s">
        <v>658</v>
      </c>
      <c r="AI20" s="218" t="s">
        <v>665</v>
      </c>
      <c r="AJ20" s="216" t="s">
        <v>664</v>
      </c>
      <c r="AK20" s="219" t="s">
        <v>659</v>
      </c>
      <c r="AL20" s="218" t="s">
        <v>663</v>
      </c>
      <c r="AM20" s="68" t="s">
        <v>604</v>
      </c>
      <c r="AN20" s="216" t="s">
        <v>601</v>
      </c>
      <c r="AO20" s="215" t="s">
        <v>602</v>
      </c>
      <c r="AP20" s="220" t="s">
        <v>603</v>
      </c>
      <c r="AQ20" s="427"/>
      <c r="AR20" s="5"/>
    </row>
    <row r="21" spans="1:45">
      <c r="A21" s="10" t="s">
        <v>905</v>
      </c>
      <c r="B21" s="306" t="s">
        <v>906</v>
      </c>
      <c r="C21" s="298"/>
      <c r="D21" s="297" t="s">
        <v>788</v>
      </c>
      <c r="E21" s="19" t="s">
        <v>908</v>
      </c>
      <c r="F21" s="46">
        <v>12345678</v>
      </c>
      <c r="G21" s="47"/>
      <c r="H21" s="48"/>
      <c r="I21" s="48"/>
      <c r="J21" s="48"/>
      <c r="K21" s="48"/>
      <c r="L21" s="49"/>
      <c r="M21" s="48"/>
      <c r="N21" s="48"/>
      <c r="O21" s="48"/>
      <c r="P21" s="48"/>
      <c r="Q21" s="48"/>
      <c r="R21" s="48"/>
      <c r="S21" s="48"/>
      <c r="T21" s="48"/>
      <c r="U21" s="50"/>
      <c r="V21" s="107"/>
      <c r="W21" s="86"/>
      <c r="X21" s="260"/>
      <c r="Y21" s="86"/>
      <c r="Z21" s="86"/>
      <c r="AA21" s="261"/>
      <c r="AB21" s="315">
        <f>SUM(AD21:AI21)</f>
        <v>0</v>
      </c>
      <c r="AC21" s="153"/>
      <c r="AD21" s="153"/>
      <c r="AE21" s="153"/>
      <c r="AF21" s="153"/>
      <c r="AG21" s="153"/>
      <c r="AH21" s="254" t="s">
        <v>3</v>
      </c>
      <c r="AI21" s="254"/>
      <c r="AJ21" s="42">
        <f>SUM(AK21:AL21)</f>
        <v>0</v>
      </c>
      <c r="AK21" s="254"/>
      <c r="AL21" s="185"/>
      <c r="AM21" s="247" t="s">
        <v>3</v>
      </c>
      <c r="AN21" s="250" t="s">
        <v>3</v>
      </c>
      <c r="AO21" s="250" t="s">
        <v>3</v>
      </c>
      <c r="AP21" s="252" t="s">
        <v>3</v>
      </c>
      <c r="AQ21" s="428"/>
      <c r="AS21" s="1">
        <v>1</v>
      </c>
    </row>
    <row r="22" spans="1:45">
      <c r="A22" s="18"/>
      <c r="B22" s="304"/>
      <c r="C22" s="295"/>
      <c r="D22" s="399"/>
      <c r="E22" s="361" t="s">
        <v>0</v>
      </c>
      <c r="F22" s="375"/>
      <c r="G22" s="36"/>
      <c r="H22" s="37"/>
      <c r="I22" s="37"/>
      <c r="J22" s="37"/>
      <c r="K22" s="37"/>
      <c r="L22" s="38"/>
      <c r="M22" s="37" t="s">
        <v>909</v>
      </c>
      <c r="N22" s="37"/>
      <c r="O22" s="37"/>
      <c r="P22" s="37"/>
      <c r="Q22" s="37"/>
      <c r="R22" s="37"/>
      <c r="S22" s="37"/>
      <c r="T22" s="37"/>
      <c r="U22" s="39"/>
      <c r="V22" s="241">
        <f>SUM(W22:AA22)</f>
        <v>50</v>
      </c>
      <c r="W22" s="433">
        <v>50</v>
      </c>
      <c r="X22" s="433"/>
      <c r="Y22" s="259"/>
      <c r="Z22" s="433"/>
      <c r="AA22" s="258"/>
      <c r="AB22" s="316">
        <f t="shared" ref="AB22:AB23" si="1">SUM(AD22:AI22)</f>
        <v>0</v>
      </c>
      <c r="AC22" s="253"/>
      <c r="AD22" s="253"/>
      <c r="AE22" s="253"/>
      <c r="AF22" s="253"/>
      <c r="AG22" s="253"/>
      <c r="AH22" s="149"/>
      <c r="AI22" s="256"/>
      <c r="AJ22" s="255">
        <f t="shared" ref="AJ22:AJ23" si="2">SUM(AK22:AL22)</f>
        <v>0</v>
      </c>
      <c r="AK22" s="151"/>
      <c r="AL22" s="180"/>
      <c r="AM22" s="248"/>
      <c r="AN22" s="251"/>
      <c r="AO22" s="251"/>
      <c r="AP22" s="406"/>
      <c r="AQ22" s="429"/>
      <c r="AS22" s="1">
        <v>2</v>
      </c>
    </row>
    <row r="23" spans="1:45" ht="18.600000000000001" customHeight="1" thickBot="1">
      <c r="A23" s="11"/>
      <c r="B23" s="407"/>
      <c r="C23" s="296"/>
      <c r="D23" s="401"/>
      <c r="E23" s="408" t="s">
        <v>0</v>
      </c>
      <c r="F23" s="374"/>
      <c r="G23" s="31"/>
      <c r="H23" s="32"/>
      <c r="I23" s="32"/>
      <c r="J23" s="32"/>
      <c r="K23" s="32"/>
      <c r="L23" s="33"/>
      <c r="M23" s="32" t="s">
        <v>909</v>
      </c>
      <c r="N23" s="32"/>
      <c r="O23" s="32"/>
      <c r="P23" s="32"/>
      <c r="Q23" s="32"/>
      <c r="R23" s="32"/>
      <c r="S23" s="32"/>
      <c r="T23" s="32"/>
      <c r="U23" s="34" t="s">
        <v>910</v>
      </c>
      <c r="V23" s="208"/>
      <c r="W23" s="75"/>
      <c r="X23" s="75"/>
      <c r="Y23" s="262"/>
      <c r="Z23" s="75"/>
      <c r="AA23" s="263"/>
      <c r="AB23" s="317">
        <f t="shared" si="1"/>
        <v>50</v>
      </c>
      <c r="AC23" s="152" t="s">
        <v>3</v>
      </c>
      <c r="AD23" s="152" t="s">
        <v>3</v>
      </c>
      <c r="AE23" s="152">
        <v>40</v>
      </c>
      <c r="AF23" s="152">
        <v>10</v>
      </c>
      <c r="AG23" s="152" t="s">
        <v>3</v>
      </c>
      <c r="AH23" s="152" t="s">
        <v>3</v>
      </c>
      <c r="AI23" s="152" t="s">
        <v>3</v>
      </c>
      <c r="AJ23" s="16">
        <f t="shared" si="2"/>
        <v>0</v>
      </c>
      <c r="AK23" s="257"/>
      <c r="AL23" s="257"/>
      <c r="AM23" s="249" t="s">
        <v>3</v>
      </c>
      <c r="AN23" s="147" t="s">
        <v>3</v>
      </c>
      <c r="AO23" s="147" t="s">
        <v>3</v>
      </c>
      <c r="AP23" s="192"/>
      <c r="AQ23" s="430"/>
      <c r="AS23" s="1">
        <v>3</v>
      </c>
    </row>
  </sheetData>
  <sheetProtection autoFilter="0"/>
  <autoFilter ref="A11:AS15">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5"/>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zoomScale="70" zoomScaleNormal="70" workbookViewId="0">
      <selection activeCell="I24" sqref="I24"/>
    </sheetView>
  </sheetViews>
  <sheetFormatPr defaultRowHeight="18"/>
  <cols>
    <col min="2" max="2" width="11.59765625" customWidth="1"/>
  </cols>
  <sheetData>
    <row r="1" spans="1:13">
      <c r="A1" t="s">
        <v>1060</v>
      </c>
      <c r="B1" t="s">
        <v>1059</v>
      </c>
      <c r="C1" t="s">
        <v>601</v>
      </c>
      <c r="D1" t="s">
        <v>602</v>
      </c>
      <c r="E1" t="s">
        <v>603</v>
      </c>
      <c r="F1" t="s">
        <v>664</v>
      </c>
      <c r="H1" s="1">
        <v>2025</v>
      </c>
      <c r="I1" s="1" t="s">
        <v>1059</v>
      </c>
      <c r="J1" s="1" t="s">
        <v>601</v>
      </c>
      <c r="K1" s="1" t="s">
        <v>602</v>
      </c>
      <c r="L1" s="1" t="s">
        <v>603</v>
      </c>
      <c r="M1" s="1" t="s">
        <v>664</v>
      </c>
    </row>
    <row r="2" spans="1:13">
      <c r="A2" t="s">
        <v>694</v>
      </c>
      <c r="B2" s="642">
        <f>SUMIFS('対応方針（病院）'!$AD$10:$AD$1788,'対応方針（病院）'!$A$10:$A$1788,2,'対応方針（病院）'!$B$10:$B$1788,"区中央部")</f>
        <v>7787</v>
      </c>
      <c r="C2" s="642">
        <f>SUMIFS('対応方針（病院）'!$AE$10:$AE$1788,'対応方針（病院）'!$A$10:$A$1788,2,'対応方針（病院）'!$B$10:$B$1788,"区中央部")</f>
        <v>3932</v>
      </c>
      <c r="D2" s="642">
        <f>SUMIFS('対応方針（病院）'!$AF$10:$AF$1788,'対応方針（病院）'!$A$10:$A$1788,2,'対応方針（病院）'!$B$10:$B$1788,"区中央部")</f>
        <v>676</v>
      </c>
      <c r="E2" s="642">
        <f>SUMIFS('対応方針（病院）'!$AG$10:$AG$1788,'対応方針（病院）'!$A$10:$A$1788,2,'対応方針（病院）'!$B$10:$B$1788,"区中央部")</f>
        <v>336</v>
      </c>
      <c r="F2" s="642">
        <f>SUM(B2:E2)</f>
        <v>12731</v>
      </c>
      <c r="H2" s="1" t="s">
        <v>694</v>
      </c>
      <c r="I2" s="642">
        <f>SUMIFS('対応方針（病院）'!$AD$10:$AD$1788,'対応方針（病院）'!$A$10:$A$1788,3,'対応方針（病院）'!$B$10:$B$1788,"区中央部")</f>
        <v>7728</v>
      </c>
      <c r="J2" s="642">
        <f>SUMIFS('対応方針（病院）'!$AE$10:$AE$1788,'対応方針（病院）'!$A$10:$A$1788,3,'対応方針（病院）'!$B$10:$B$1788,"区中央部")</f>
        <v>4152</v>
      </c>
      <c r="K2" s="642">
        <f>SUMIFS('対応方針（病院）'!$AF$10:$AF$1788,'対応方針（病院）'!$A$10:$A$1788,3,'対応方針（病院）'!$B$10:$B$1788,"区中央部")</f>
        <v>662</v>
      </c>
      <c r="L2" s="642">
        <f>SUMIFS('対応方針（病院）'!$AG$10:$AG$1788,'対応方針（病院）'!$A$10:$A$1788,3,'対応方針（病院）'!$B$10:$B$1788,"区中央部")</f>
        <v>336</v>
      </c>
      <c r="M2" s="642">
        <f>SUM(I2:L2)</f>
        <v>12878</v>
      </c>
    </row>
    <row r="3" spans="1:13">
      <c r="A3" t="s">
        <v>695</v>
      </c>
      <c r="B3" s="642">
        <f>SUMIFS('対応方針（病院）'!$AD$10:$AD$1788,'対応方針（病院）'!$A$10:$A$1788,2,'対応方針（病院）'!$B$10:$B$1788,"区南部")</f>
        <v>1563</v>
      </c>
      <c r="C3" s="642">
        <f>SUMIFS('対応方針（病院）'!$AE$10:$AE$1788,'対応方針（病院）'!$A$10:$A$1788,2,'対応方針（病院）'!$B$10:$B$1788,"区南部")</f>
        <v>3946</v>
      </c>
      <c r="D3" s="642">
        <f>SUMIFS('対応方針（病院）'!$AF$10:$AF$1788,'対応方針（病院）'!$A$10:$A$1788,2,'対応方針（病院）'!$B$10:$B$1788,"区南部")</f>
        <v>757</v>
      </c>
      <c r="E3" s="642">
        <f>SUMIFS('対応方針（病院）'!$AG$10:$AG$1788,'対応方針（病院）'!$A$10:$A$1788,2,'対応方針（病院）'!$B$10:$B$1788,"区南部")</f>
        <v>764</v>
      </c>
      <c r="F3" s="642">
        <f t="shared" ref="F3:F15" si="0">SUM(B3:E3)</f>
        <v>7030</v>
      </c>
      <c r="H3" s="1" t="s">
        <v>695</v>
      </c>
      <c r="I3" s="642">
        <f>SUMIFS('対応方針（病院）'!$AD$10:$AD$1788,'対応方針（病院）'!$A$10:$A$1788,3,'対応方針（病院）'!$B$10:$B$1788,"区南部")</f>
        <v>1583</v>
      </c>
      <c r="J3" s="642">
        <f>SUMIFS('対応方針（病院）'!$AE$10:$AE$1788,'対応方針（病院）'!$A$10:$A$1788,3,'対応方針（病院）'!$B$10:$B$1788,"区南部")</f>
        <v>4027</v>
      </c>
      <c r="K3" s="642">
        <f>SUMIFS('対応方針（病院）'!$AF$10:$AF$1788,'対応方針（病院）'!$A$10:$A$1788,3,'対応方針（病院）'!$B$10:$B$1788,"区南部")</f>
        <v>753</v>
      </c>
      <c r="L3" s="642">
        <f>SUMIFS('対応方針（病院）'!$AG$10:$AG$1788,'対応方針（病院）'!$A$10:$A$1788,3,'対応方針（病院）'!$B$10:$B$1788,"区南部")</f>
        <v>764</v>
      </c>
      <c r="M3" s="642">
        <f t="shared" ref="M3:M15" si="1">SUM(I3:L3)</f>
        <v>7127</v>
      </c>
    </row>
    <row r="4" spans="1:13">
      <c r="A4" t="s">
        <v>696</v>
      </c>
      <c r="B4" s="642">
        <f>SUMIFS('対応方針（病院）'!$AD$10:$AD$1788,'対応方針（病院）'!$A$10:$A$1788,2,'対応方針（病院）'!$B$10:$B$1788,"区西南部")</f>
        <v>1066</v>
      </c>
      <c r="C4" s="642">
        <f>SUMIFS('対応方針（病院）'!$AE$10:$AE$1788,'対応方針（病院）'!$A$10:$A$1788,2,'対応方針（病院）'!$B$10:$B$1788,"区西南部")</f>
        <v>4520</v>
      </c>
      <c r="D4" s="642">
        <f>SUMIFS('対応方針（病院）'!$AF$10:$AF$1788,'対応方針（病院）'!$A$10:$A$1788,2,'対応方針（病院）'!$B$10:$B$1788,"区西南部")</f>
        <v>1425</v>
      </c>
      <c r="E4" s="642">
        <f>SUMIFS('対応方針（病院）'!$AG$10:$AG$1788,'対応方針（病院）'!$A$10:$A$1788,2,'対応方針（病院）'!$B$10:$B$1788,"区西南部")</f>
        <v>1270</v>
      </c>
      <c r="F4" s="642">
        <f t="shared" si="0"/>
        <v>8281</v>
      </c>
      <c r="H4" s="1" t="s">
        <v>696</v>
      </c>
      <c r="I4" s="642">
        <f>SUMIFS('対応方針（病院）'!$AD$10:$AD$1788,'対応方針（病院）'!$A$10:$A$1788,3,'対応方針（病院）'!$B$10:$B$1788,"区西南部")</f>
        <v>1065</v>
      </c>
      <c r="J4" s="642">
        <f>SUMIFS('対応方針（病院）'!$AE$10:$AE$1788,'対応方針（病院）'!$A$10:$A$1788,3,'対応方針（病院）'!$B$10:$B$1788,"区西南部")</f>
        <v>4637</v>
      </c>
      <c r="K4" s="642">
        <f>SUMIFS('対応方針（病院）'!$AF$10:$AF$1788,'対応方針（病院）'!$A$10:$A$1788,3,'対応方針（病院）'!$B$10:$B$1788,"区西南部")</f>
        <v>1524</v>
      </c>
      <c r="L4" s="642">
        <f>SUMIFS('対応方針（病院）'!$AG$10:$AG$1788,'対応方針（病院）'!$A$10:$A$1788,3,'対応方針（病院）'!$B$10:$B$1788,"区西南部")</f>
        <v>1218</v>
      </c>
      <c r="M4" s="642">
        <f t="shared" si="1"/>
        <v>8444</v>
      </c>
    </row>
    <row r="5" spans="1:13">
      <c r="A5" t="s">
        <v>697</v>
      </c>
      <c r="B5" s="642">
        <f>SUMIFS('対応方針（病院）'!$AD$10:$AD$1788,'対応方針（病院）'!$A$10:$A$1788,2,'対応方針（病院）'!$B$10:$B$1788,"区西部")</f>
        <v>2870</v>
      </c>
      <c r="C5" s="642">
        <f>SUMIFS('対応方針（病院）'!$AE$10:$AE$1788,'対応方針（病院）'!$A$10:$A$1788,2,'対応方針（病院）'!$B$10:$B$1788,"区西部")</f>
        <v>4737</v>
      </c>
      <c r="D5" s="642">
        <f>SUMIFS('対応方針（病院）'!$AF$10:$AF$1788,'対応方針（病院）'!$A$10:$A$1788,2,'対応方針（病院）'!$B$10:$B$1788,"区西部")</f>
        <v>994</v>
      </c>
      <c r="E5" s="642">
        <f>SUMIFS('対応方針（病院）'!$AG$10:$AG$1788,'対応方針（病院）'!$A$10:$A$1788,2,'対応方針（病院）'!$B$10:$B$1788,"区西部")</f>
        <v>985</v>
      </c>
      <c r="F5" s="642">
        <f t="shared" si="0"/>
        <v>9586</v>
      </c>
      <c r="H5" s="1" t="s">
        <v>697</v>
      </c>
      <c r="I5" s="642">
        <f>SUMIFS('対応方針（病院）'!$AD$10:$AD$1788,'対応方針（病院）'!$A$10:$A$1788,3,'対応方針（病院）'!$B$10:$B$1788,"区西部")</f>
        <v>2385</v>
      </c>
      <c r="J5" s="642">
        <f>SUMIFS('対応方針（病院）'!$AE$10:$AE$1788,'対応方針（病院）'!$A$10:$A$1788,3,'対応方針（病院）'!$B$10:$B$1788,"区西部")</f>
        <v>5029</v>
      </c>
      <c r="K5" s="642">
        <f>SUMIFS('対応方針（病院）'!$AF$10:$AF$1788,'対応方針（病院）'!$A$10:$A$1788,3,'対応方針（病院）'!$B$10:$B$1788,"区西部")</f>
        <v>968</v>
      </c>
      <c r="L5" s="642">
        <f>SUMIFS('対応方針（病院）'!$AG$10:$AG$1788,'対応方針（病院）'!$A$10:$A$1788,3,'対応方針（病院）'!$B$10:$B$1788,"区西部")</f>
        <v>985</v>
      </c>
      <c r="M5" s="642">
        <f t="shared" si="1"/>
        <v>9367</v>
      </c>
    </row>
    <row r="6" spans="1:13">
      <c r="A6" t="s">
        <v>698</v>
      </c>
      <c r="B6" s="642">
        <f>SUMIFS('対応方針（病院）'!$AD$10:$AD$1788,'対応方針（病院）'!$A$10:$A$1788,2,'対応方針（病院）'!$B$10:$B$1788,"区西北部")</f>
        <v>1983</v>
      </c>
      <c r="C6" s="642">
        <f>SUMIFS('対応方針（病院）'!$AE$10:$AE$1788,'対応方針（病院）'!$A$10:$A$1788,2,'対応方針（病院）'!$B$10:$B$1788,"区西北部")</f>
        <v>6041</v>
      </c>
      <c r="D6" s="642">
        <f>SUMIFS('対応方針（病院）'!$AF$10:$AF$1788,'対応方針（病院）'!$A$10:$A$1788,2,'対応方針（病院）'!$B$10:$B$1788,"区西北部")</f>
        <v>2297</v>
      </c>
      <c r="E6" s="642">
        <f>SUMIFS('対応方針（病院）'!$AG$10:$AG$1788,'対応方針（病院）'!$A$10:$A$1788,2,'対応方針（病院）'!$B$10:$B$1788,"区西北部")</f>
        <v>2833</v>
      </c>
      <c r="F6" s="642">
        <f t="shared" si="0"/>
        <v>13154</v>
      </c>
      <c r="H6" s="1" t="s">
        <v>698</v>
      </c>
      <c r="I6" s="642">
        <f>SUMIFS('対応方針（病院）'!$AD$10:$AD$1788,'対応方針（病院）'!$A$10:$A$1788,3,'対応方針（病院）'!$B$10:$B$1788,"区西北部")</f>
        <v>2124</v>
      </c>
      <c r="J6" s="642">
        <f>SUMIFS('対応方針（病院）'!$AE$10:$AE$1788,'対応方針（病院）'!$A$10:$A$1788,3,'対応方針（病院）'!$B$10:$B$1788,"区西北部")</f>
        <v>5891</v>
      </c>
      <c r="K6" s="642">
        <f>SUMIFS('対応方針（病院）'!$AF$10:$AF$1788,'対応方針（病院）'!$A$10:$A$1788,3,'対応方針（病院）'!$B$10:$B$1788,"区西北部")</f>
        <v>2350</v>
      </c>
      <c r="L6" s="642">
        <f>SUMIFS('対応方針（病院）'!$AG$10:$AG$1788,'対応方針（病院）'!$A$10:$A$1788,3,'対応方針（病院）'!$B$10:$B$1788,"区西北部")</f>
        <v>2680</v>
      </c>
      <c r="M6" s="642">
        <f t="shared" si="1"/>
        <v>13045</v>
      </c>
    </row>
    <row r="7" spans="1:13">
      <c r="A7" t="s">
        <v>699</v>
      </c>
      <c r="B7" s="642">
        <f>SUMIFS('対応方針（病院）'!$AD$10:$AD$1788,'対応方針（病院）'!$A$10:$A$1788,2,'対応方針（病院）'!$B$10:$B$1788,"区東北部")</f>
        <v>678</v>
      </c>
      <c r="C7" s="642">
        <f>SUMIFS('対応方針（病院）'!$AE$10:$AE$1788,'対応方針（病院）'!$A$10:$A$1788,2,'対応方針（病院）'!$B$10:$B$1788,"区東北部")</f>
        <v>4143</v>
      </c>
      <c r="D7" s="642">
        <f>SUMIFS('対応方針（病院）'!$AF$10:$AF$1788,'対応方針（病院）'!$A$10:$A$1788,2,'対応方針（病院）'!$B$10:$B$1788,"区東北部")</f>
        <v>1712</v>
      </c>
      <c r="E7" s="642">
        <f>SUMIFS('対応方針（病院）'!$AG$10:$AG$1788,'対応方針（病院）'!$A$10:$A$1788,2,'対応方針（病院）'!$B$10:$B$1788,"区東北部")</f>
        <v>2478</v>
      </c>
      <c r="F7" s="642">
        <f t="shared" si="0"/>
        <v>9011</v>
      </c>
      <c r="H7" s="1" t="s">
        <v>699</v>
      </c>
      <c r="I7" s="642">
        <f>SUMIFS('対応方針（病院）'!$AD$10:$AD$1788,'対応方針（病院）'!$A$10:$A$1788,3,'対応方針（病院）'!$B$10:$B$1788,"区東北部")</f>
        <v>698</v>
      </c>
      <c r="J7" s="642">
        <f>SUMIFS('対応方針（病院）'!$AE$10:$AE$1788,'対応方針（病院）'!$A$10:$A$1788,3,'対応方針（病院）'!$B$10:$B$1788,"区東北部")</f>
        <v>4051</v>
      </c>
      <c r="K7" s="642">
        <f>SUMIFS('対応方針（病院）'!$AF$10:$AF$1788,'対応方針（病院）'!$A$10:$A$1788,3,'対応方針（病院）'!$B$10:$B$1788,"区東北部")</f>
        <v>2236</v>
      </c>
      <c r="L7" s="642">
        <f>SUMIFS('対応方針（病院）'!$AG$10:$AG$1788,'対応方針（病院）'!$A$10:$A$1788,3,'対応方針（病院）'!$B$10:$B$1788,"区東北部")</f>
        <v>2488</v>
      </c>
      <c r="M7" s="642">
        <f t="shared" si="1"/>
        <v>9473</v>
      </c>
    </row>
    <row r="8" spans="1:13">
      <c r="A8" t="s">
        <v>700</v>
      </c>
      <c r="B8" s="642">
        <f>SUMIFS('対応方針（病院）'!$AD$10:$AD$1788,'対応方針（病院）'!$A$10:$A$1788,2,'対応方針（病院）'!$B$10:$B$1788,"区東部")</f>
        <v>1222</v>
      </c>
      <c r="C8" s="642">
        <f>SUMIFS('対応方針（病院）'!$AE$10:$AE$1788,'対応方針（病院）'!$A$10:$A$1788,2,'対応方針（病院）'!$B$10:$B$1788,"区東部")</f>
        <v>4415</v>
      </c>
      <c r="D8" s="642">
        <f>SUMIFS('対応方針（病院）'!$AF$10:$AF$1788,'対応方針（病院）'!$A$10:$A$1788,2,'対応方針（病院）'!$B$10:$B$1788,"区東部")</f>
        <v>1649</v>
      </c>
      <c r="E8" s="642">
        <f>SUMIFS('対応方針（病院）'!$AG$10:$AG$1788,'対応方針（病院）'!$A$10:$A$1788,2,'対応方針（病院）'!$B$10:$B$1788,"区東部")</f>
        <v>1036</v>
      </c>
      <c r="F8" s="642">
        <f t="shared" si="0"/>
        <v>8322</v>
      </c>
      <c r="H8" s="1" t="s">
        <v>700</v>
      </c>
      <c r="I8" s="642">
        <f>SUMIFS('対応方針（病院）'!$AD$10:$AD$1788,'対応方針（病院）'!$A$10:$A$1788,3,'対応方針（病院）'!$B$10:$B$1788,"区東部")</f>
        <v>1883</v>
      </c>
      <c r="J8" s="642">
        <f>SUMIFS('対応方針（病院）'!$AE$10:$AE$1788,'対応方針（病院）'!$A$10:$A$1788,3,'対応方針（病院）'!$B$10:$B$1788,"区東部")</f>
        <v>3750</v>
      </c>
      <c r="K8" s="642">
        <f>SUMIFS('対応方針（病院）'!$AF$10:$AF$1788,'対応方針（病院）'!$A$10:$A$1788,3,'対応方針（病院）'!$B$10:$B$1788,"区東部")</f>
        <v>1987</v>
      </c>
      <c r="L8" s="642">
        <f>SUMIFS('対応方針（病院）'!$AG$10:$AG$1788,'対応方針（病院）'!$A$10:$A$1788,3,'対応方針（病院）'!$B$10:$B$1788,"区東部")</f>
        <v>1156</v>
      </c>
      <c r="M8" s="642">
        <f t="shared" si="1"/>
        <v>8776</v>
      </c>
    </row>
    <row r="9" spans="1:13">
      <c r="A9" t="s">
        <v>701</v>
      </c>
      <c r="B9" s="642">
        <f>SUMIFS('対応方針（病院）'!$AD$10:$AD$1788,'対応方針（病院）'!$A$10:$A$1788,2,'対応方針（病院）'!$B$10:$B$1788,"西多摩")</f>
        <v>187</v>
      </c>
      <c r="C9" s="642">
        <f>SUMIFS('対応方針（病院）'!$AE$10:$AE$1788,'対応方針（病院）'!$A$10:$A$1788,2,'対応方針（病院）'!$B$10:$B$1788,"西多摩")</f>
        <v>1179</v>
      </c>
      <c r="D9" s="642">
        <f>SUMIFS('対応方針（病院）'!$AF$10:$AF$1788,'対応方針（病院）'!$A$10:$A$1788,2,'対応方針（病院）'!$B$10:$B$1788,"西多摩")</f>
        <v>475</v>
      </c>
      <c r="E9" s="642">
        <f>SUMIFS('対応方針（病院）'!$AG$10:$AG$1788,'対応方針（病院）'!$A$10:$A$1788,2,'対応方針（病院）'!$B$10:$B$1788,"西多摩")</f>
        <v>1908</v>
      </c>
      <c r="F9" s="642">
        <f t="shared" si="0"/>
        <v>3749</v>
      </c>
      <c r="H9" s="1" t="s">
        <v>701</v>
      </c>
      <c r="I9" s="642">
        <f>SUMIFS('対応方針（病院）'!$AD$10:$AD$1788,'対応方針（病院）'!$A$10:$A$1788,3,'対応方針（病院）'!$B$10:$B$1788,"西多摩")</f>
        <v>194</v>
      </c>
      <c r="J9" s="642">
        <f>SUMIFS('対応方針（病院）'!$AE$10:$AE$1788,'対応方針（病院）'!$A$10:$A$1788,3,'対応方針（病院）'!$B$10:$B$1788,"西多摩")</f>
        <v>1211</v>
      </c>
      <c r="K9" s="642">
        <f>SUMIFS('対応方針（病院）'!$AF$10:$AF$1788,'対応方針（病院）'!$A$10:$A$1788,3,'対応方針（病院）'!$B$10:$B$1788,"西多摩")</f>
        <v>550</v>
      </c>
      <c r="L9" s="642">
        <f>SUMIFS('対応方針（病院）'!$AG$10:$AG$1788,'対応方針（病院）'!$A$10:$A$1788,3,'対応方針（病院）'!$B$10:$B$1788,"西多摩")</f>
        <v>1664</v>
      </c>
      <c r="M9" s="642">
        <f t="shared" si="1"/>
        <v>3619</v>
      </c>
    </row>
    <row r="10" spans="1:13">
      <c r="A10" t="s">
        <v>702</v>
      </c>
      <c r="B10" s="642">
        <f>SUMIFS('対応方針（病院）'!$AD$10:$AD$1788,'対応方針（病院）'!$A$10:$A$1788,2,'対応方針（病院）'!$B$10:$B$1788,"南多摩")</f>
        <v>1541</v>
      </c>
      <c r="C10" s="642">
        <f>SUMIFS('対応方針（病院）'!$AE$10:$AE$1788,'対応方針（病院）'!$A$10:$A$1788,2,'対応方針（病院）'!$B$10:$B$1788,"南多摩")</f>
        <v>2988</v>
      </c>
      <c r="D10" s="642">
        <f>SUMIFS('対応方針（病院）'!$AF$10:$AF$1788,'対応方針（病院）'!$A$10:$A$1788,2,'対応方針（病院）'!$B$10:$B$1788,"南多摩")</f>
        <v>1206</v>
      </c>
      <c r="E10" s="642">
        <f>SUMIFS('対応方針（病院）'!$AG$10:$AG$1788,'対応方針（病院）'!$A$10:$A$1788,2,'対応方針（病院）'!$B$10:$B$1788,"南多摩")</f>
        <v>3330</v>
      </c>
      <c r="F10" s="642">
        <f t="shared" si="0"/>
        <v>9065</v>
      </c>
      <c r="H10" s="1" t="s">
        <v>702</v>
      </c>
      <c r="I10" s="642">
        <f>SUMIFS('対応方針（病院）'!$AD$10:$AD$1788,'対応方針（病院）'!$A$10:$A$1788,3,'対応方針（病院）'!$B$10:$B$1788,"南多摩")</f>
        <v>1555</v>
      </c>
      <c r="J10" s="642">
        <f>SUMIFS('対応方針（病院）'!$AE$10:$AE$1788,'対応方針（病院）'!$A$10:$A$1788,3,'対応方針（病院）'!$B$10:$B$1788,"南多摩")</f>
        <v>2892</v>
      </c>
      <c r="K10" s="642">
        <f>SUMIFS('対応方針（病院）'!$AF$10:$AF$1788,'対応方針（病院）'!$A$10:$A$1788,3,'対応方針（病院）'!$B$10:$B$1788,"南多摩")</f>
        <v>1421</v>
      </c>
      <c r="L10" s="642">
        <f>SUMIFS('対応方針（病院）'!$AG$10:$AG$1788,'対応方針（病院）'!$A$10:$A$1788,3,'対応方針（病院）'!$B$10:$B$1788,"南多摩")</f>
        <v>3471</v>
      </c>
      <c r="M10" s="642">
        <f t="shared" si="1"/>
        <v>9339</v>
      </c>
    </row>
    <row r="11" spans="1:13">
      <c r="A11" t="s">
        <v>691</v>
      </c>
      <c r="B11" s="642">
        <f>SUMIFS('対応方針（病院）'!$AD$10:$AD$1788,'対応方針（病院）'!$A$10:$A$1788,2,'対応方針（病院）'!$B$10:$B$1788,"北多摩西部")</f>
        <v>1452</v>
      </c>
      <c r="C11" s="642">
        <f>SUMIFS('対応方針（病院）'!$AE$10:$AE$1788,'対応方針（病院）'!$A$10:$A$1788,2,'対応方針（病院）'!$B$10:$B$1788,"北多摩西部")</f>
        <v>1125</v>
      </c>
      <c r="D11" s="642">
        <f>SUMIFS('対応方針（病院）'!$AF$10:$AF$1788,'対応方針（病院）'!$A$10:$A$1788,2,'対応方針（病院）'!$B$10:$B$1788,"北多摩西部")</f>
        <v>666</v>
      </c>
      <c r="E11" s="642">
        <f>SUMIFS('対応方針（病院）'!$AG$10:$AG$1788,'対応方針（病院）'!$A$10:$A$1788,2,'対応方針（病院）'!$B$10:$B$1788,"北多摩西部")</f>
        <v>1036</v>
      </c>
      <c r="F11" s="642">
        <f t="shared" si="0"/>
        <v>4279</v>
      </c>
      <c r="H11" s="1" t="s">
        <v>691</v>
      </c>
      <c r="I11" s="642">
        <f>SUMIFS('対応方針（病院）'!$AD$10:$AD$1788,'対応方針（病院）'!$A$10:$A$1788,3,'対応方針（病院）'!$B$10:$B$1788,"北多摩西部")</f>
        <v>1490</v>
      </c>
      <c r="J11" s="642">
        <f>SUMIFS('対応方針（病院）'!$AE$10:$AE$1788,'対応方針（病院）'!$A$10:$A$1788,3,'対応方針（病院）'!$B$10:$B$1788,"北多摩西部")</f>
        <v>1180</v>
      </c>
      <c r="K11" s="642">
        <f>SUMIFS('対応方針（病院）'!$AF$10:$AF$1788,'対応方針（病院）'!$A$10:$A$1788,3,'対応方針（病院）'!$B$10:$B$1788,"北多摩西部")</f>
        <v>774</v>
      </c>
      <c r="L11" s="642">
        <f>SUMIFS('対応方針（病院）'!$AG$10:$AG$1788,'対応方針（病院）'!$A$10:$A$1788,3,'対応方針（病院）'!$B$10:$B$1788,"北多摩西部")</f>
        <v>963</v>
      </c>
      <c r="M11" s="642">
        <f t="shared" si="1"/>
        <v>4407</v>
      </c>
    </row>
    <row r="12" spans="1:13">
      <c r="A12" t="s">
        <v>692</v>
      </c>
      <c r="B12" s="642">
        <f>SUMIFS('対応方針（病院）'!$AD$10:$AD$1788,'対応方針（病院）'!$A$10:$A$1788,2,'対応方針（病院）'!$B$10:$B$1788,"北多摩南部")</f>
        <v>2591</v>
      </c>
      <c r="C12" s="642">
        <f>SUMIFS('対応方針（病院）'!$AE$10:$AE$1788,'対応方針（病院）'!$A$10:$A$1788,2,'対応方針（病院）'!$B$10:$B$1788,"北多摩南部")</f>
        <v>2405</v>
      </c>
      <c r="D12" s="642">
        <f>SUMIFS('対応方針（病院）'!$AF$10:$AF$1788,'対応方針（病院）'!$A$10:$A$1788,2,'対応方針（病院）'!$B$10:$B$1788,"北多摩南部")</f>
        <v>905</v>
      </c>
      <c r="E12" s="642">
        <f>SUMIFS('対応方針（病院）'!$AG$10:$AG$1788,'対応方針（病院）'!$A$10:$A$1788,2,'対応方針（病院）'!$B$10:$B$1788,"北多摩南部")</f>
        <v>1187</v>
      </c>
      <c r="F12" s="642">
        <f t="shared" si="0"/>
        <v>7088</v>
      </c>
      <c r="H12" s="1" t="s">
        <v>692</v>
      </c>
      <c r="I12" s="642">
        <f>SUMIFS('対応方針（病院）'!$AD$10:$AD$1788,'対応方針（病院）'!$A$10:$A$1788,3,'対応方針（病院）'!$B$10:$B$1788,"北多摩南部")</f>
        <v>2597</v>
      </c>
      <c r="J12" s="642">
        <f>SUMIFS('対応方針（病院）'!$AE$10:$AE$1788,'対応方針（病院）'!$A$10:$A$1788,3,'対応方針（病院）'!$B$10:$B$1788,"北多摩南部")</f>
        <v>2174</v>
      </c>
      <c r="K12" s="642">
        <f>SUMIFS('対応方針（病院）'!$AF$10:$AF$1788,'対応方針（病院）'!$A$10:$A$1788,3,'対応方針（病院）'!$B$10:$B$1788,"北多摩南部")</f>
        <v>1005</v>
      </c>
      <c r="L12" s="642">
        <f>SUMIFS('対応方針（病院）'!$AG$10:$AG$1788,'対応方針（病院）'!$A$10:$A$1788,3,'対応方針（病院）'!$B$10:$B$1788,"北多摩南部")</f>
        <v>1189</v>
      </c>
      <c r="M12" s="642">
        <f t="shared" si="1"/>
        <v>6965</v>
      </c>
    </row>
    <row r="13" spans="1:13">
      <c r="A13" t="s">
        <v>703</v>
      </c>
      <c r="B13" s="642">
        <f>SUMIFS('対応方針（病院）'!$AD$10:$AD$1788,'対応方針（病院）'!$A$10:$A$1788,2,'対応方針（病院）'!$B$10:$B$1788,"北多摩北部")</f>
        <v>580</v>
      </c>
      <c r="C13" s="642">
        <f>SUMIFS('対応方針（病院）'!$AE$10:$AE$1788,'対応方針（病院）'!$A$10:$A$1788,2,'対応方針（病院）'!$B$10:$B$1788,"北多摩北部")</f>
        <v>2480</v>
      </c>
      <c r="D13" s="642">
        <f>SUMIFS('対応方針（病院）'!$AF$10:$AF$1788,'対応方針（病院）'!$A$10:$A$1788,2,'対応方針（病院）'!$B$10:$B$1788,"北多摩北部")</f>
        <v>597</v>
      </c>
      <c r="E13" s="642">
        <f>SUMIFS('対応方針（病院）'!$AG$10:$AG$1788,'対応方針（病院）'!$A$10:$A$1788,2,'対応方針（病院）'!$B$10:$B$1788,"北多摩北部")</f>
        <v>2322</v>
      </c>
      <c r="F13" s="642">
        <f t="shared" si="0"/>
        <v>5979</v>
      </c>
      <c r="H13" s="1" t="s">
        <v>703</v>
      </c>
      <c r="I13" s="642">
        <f>SUMIFS('対応方針（病院）'!$AD$10:$AD$1788,'対応方針（病院）'!$A$10:$A$1788,3,'対応方針（病院）'!$B$10:$B$1788,"北多摩北部")</f>
        <v>637</v>
      </c>
      <c r="J13" s="642">
        <f>SUMIFS('対応方針（病院）'!$AE$10:$AE$1788,'対応方針（病院）'!$A$10:$A$1788,3,'対応方針（病院）'!$B$10:$B$1788,"北多摩北部")</f>
        <v>2420</v>
      </c>
      <c r="K13" s="642">
        <f>SUMIFS('対応方針（病院）'!$AF$10:$AF$1788,'対応方針（病院）'!$A$10:$A$1788,3,'対応方針（病院）'!$B$10:$B$1788,"北多摩北部")</f>
        <v>717</v>
      </c>
      <c r="L13" s="642">
        <f>SUMIFS('対応方針（病院）'!$AG$10:$AG$1788,'対応方針（病院）'!$A$10:$A$1788,3,'対応方針（病院）'!$B$10:$B$1788,"北多摩北部")</f>
        <v>2226</v>
      </c>
      <c r="M13" s="642">
        <f t="shared" si="1"/>
        <v>6000</v>
      </c>
    </row>
    <row r="14" spans="1:13">
      <c r="A14" t="s">
        <v>704</v>
      </c>
      <c r="B14" s="642">
        <f>SUMIFS('対応方針（病院）'!$AD$10:$AD$1788,'対応方針（病院）'!$A$10:$A$1788,2,'対応方針（病院）'!$B$10:$B$1788,"島しょ")</f>
        <v>0</v>
      </c>
      <c r="C14" s="642">
        <f>SUMIFS('対応方針（病院）'!$AE$10:$AE$1788,'対応方針（病院）'!$A$10:$A$1788,2,'対応方針（病院）'!$B$10:$B$1788,"島しょ")</f>
        <v>52</v>
      </c>
      <c r="D14" s="642">
        <f>SUMIFS('対応方針（病院）'!$AF$10:$AF$1788,'対応方針（病院）'!$A$10:$A$1788,2,'対応方針（病院）'!$B$10:$B$1788,"島しょ")</f>
        <v>0</v>
      </c>
      <c r="E14" s="642">
        <f>SUMIFS('対応方針（病院）'!$AG$10:$AG$1788,'対応方針（病院）'!$A$10:$A$1788,2,'対応方針（病院）'!$B$10:$B$1788,"島しょ")</f>
        <v>0</v>
      </c>
      <c r="F14" s="642">
        <f t="shared" si="0"/>
        <v>52</v>
      </c>
      <c r="H14" s="1" t="s">
        <v>704</v>
      </c>
      <c r="I14" s="642">
        <f>SUMIFS('対応方針（病院）'!$AD$10:$AD$1788,'対応方針（病院）'!$A$10:$A$1788,3,'対応方針（病院）'!$B$10:$B$1788,"島しょ")</f>
        <v>0</v>
      </c>
      <c r="J14" s="642">
        <f>SUMIFS('対応方針（病院）'!$AE$10:$AE$1788,'対応方針（病院）'!$A$10:$A$1788,3,'対応方針（病院）'!$B$10:$B$1788,"島しょ")</f>
        <v>52</v>
      </c>
      <c r="K14" s="642">
        <f>SUMIFS('対応方針（病院）'!$AF$10:$AF$1788,'対応方針（病院）'!$A$10:$A$1788,3,'対応方針（病院）'!$B$10:$B$1788,"島しょ")</f>
        <v>0</v>
      </c>
      <c r="L14" s="642">
        <f>SUMIFS('対応方針（病院）'!$AG$10:$AG$1788,'対応方針（病院）'!$A$10:$A$1788,3,'対応方針（病院）'!$B$10:$B$1788,"島しょ")</f>
        <v>0</v>
      </c>
      <c r="M14" s="642">
        <f t="shared" si="1"/>
        <v>52</v>
      </c>
    </row>
    <row r="15" spans="1:13">
      <c r="A15" t="s">
        <v>664</v>
      </c>
      <c r="B15" s="642">
        <f>SUM(B2:B14)</f>
        <v>23520</v>
      </c>
      <c r="C15" s="642">
        <f t="shared" ref="C15:E15" si="2">SUM(C2:C14)</f>
        <v>41963</v>
      </c>
      <c r="D15" s="642">
        <f t="shared" si="2"/>
        <v>13359</v>
      </c>
      <c r="E15" s="642">
        <f t="shared" si="2"/>
        <v>19485</v>
      </c>
      <c r="F15" s="642">
        <f t="shared" si="0"/>
        <v>98327</v>
      </c>
      <c r="H15" s="1" t="s">
        <v>664</v>
      </c>
      <c r="I15" s="642">
        <f>SUM(I2:I14)</f>
        <v>23939</v>
      </c>
      <c r="J15" s="642">
        <f t="shared" ref="J15" si="3">SUM(J2:J14)</f>
        <v>41466</v>
      </c>
      <c r="K15" s="642">
        <f t="shared" ref="K15" si="4">SUM(K2:K14)</f>
        <v>14947</v>
      </c>
      <c r="L15" s="642">
        <f t="shared" ref="L15" si="5">SUM(L2:L14)</f>
        <v>19140</v>
      </c>
      <c r="M15" s="642">
        <f t="shared" si="1"/>
        <v>99492</v>
      </c>
    </row>
  </sheetData>
  <phoneticPr fontId="1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E13" sqref="E13"/>
    </sheetView>
  </sheetViews>
  <sheetFormatPr defaultRowHeight="18"/>
  <cols>
    <col min="2" max="2" width="23.3984375" customWidth="1"/>
  </cols>
  <sheetData>
    <row r="1" spans="1:2">
      <c r="A1" s="51">
        <v>1</v>
      </c>
      <c r="B1" s="51" t="s">
        <v>769</v>
      </c>
    </row>
    <row r="2" spans="1:2">
      <c r="A2" s="51">
        <v>2</v>
      </c>
      <c r="B2" s="51" t="s">
        <v>770</v>
      </c>
    </row>
    <row r="3" spans="1:2">
      <c r="A3" s="51">
        <v>3</v>
      </c>
      <c r="B3" s="51" t="s">
        <v>771</v>
      </c>
    </row>
    <row r="4" spans="1:2">
      <c r="A4" s="51">
        <v>4</v>
      </c>
      <c r="B4" s="51" t="s">
        <v>772</v>
      </c>
    </row>
    <row r="5" spans="1:2">
      <c r="A5" s="51">
        <v>5</v>
      </c>
      <c r="B5" s="51" t="s">
        <v>773</v>
      </c>
    </row>
    <row r="6" spans="1:2">
      <c r="A6" s="51">
        <v>6</v>
      </c>
      <c r="B6" s="51" t="s">
        <v>774</v>
      </c>
    </row>
    <row r="7" spans="1:2">
      <c r="A7" s="51">
        <v>7</v>
      </c>
      <c r="B7" s="51" t="s">
        <v>775</v>
      </c>
    </row>
    <row r="8" spans="1:2">
      <c r="A8" s="51">
        <v>8</v>
      </c>
      <c r="B8" s="51" t="s">
        <v>776</v>
      </c>
    </row>
    <row r="9" spans="1:2">
      <c r="A9" s="51">
        <v>9</v>
      </c>
      <c r="B9" s="51" t="s">
        <v>777</v>
      </c>
    </row>
    <row r="10" spans="1:2">
      <c r="A10" s="51">
        <v>10</v>
      </c>
      <c r="B10" s="51" t="s">
        <v>778</v>
      </c>
    </row>
    <row r="11" spans="1:2">
      <c r="A11" s="51">
        <v>11</v>
      </c>
      <c r="B11" s="51" t="s">
        <v>779</v>
      </c>
    </row>
    <row r="12" spans="1:2">
      <c r="A12" s="51">
        <v>12</v>
      </c>
      <c r="B12" s="51" t="s">
        <v>780</v>
      </c>
    </row>
    <row r="13" spans="1:2">
      <c r="A13" s="51">
        <v>13</v>
      </c>
      <c r="B13" s="51" t="s">
        <v>781</v>
      </c>
    </row>
    <row r="14" spans="1:2">
      <c r="A14" s="51">
        <v>14</v>
      </c>
      <c r="B14" s="51" t="s">
        <v>782</v>
      </c>
    </row>
    <row r="15" spans="1:2">
      <c r="A15" s="51">
        <v>15</v>
      </c>
      <c r="B15" s="51" t="s">
        <v>783</v>
      </c>
    </row>
    <row r="16" spans="1:2">
      <c r="A16" s="51">
        <v>16</v>
      </c>
      <c r="B16" s="51" t="s">
        <v>784</v>
      </c>
    </row>
    <row r="17" spans="1:2">
      <c r="A17" s="51">
        <v>17</v>
      </c>
      <c r="B17" s="51" t="s">
        <v>785</v>
      </c>
    </row>
    <row r="18" spans="1:2">
      <c r="A18" s="51">
        <v>18</v>
      </c>
      <c r="B18" s="51" t="s">
        <v>786</v>
      </c>
    </row>
    <row r="19" spans="1:2">
      <c r="A19" s="51">
        <v>19</v>
      </c>
      <c r="B19" s="51" t="s">
        <v>787</v>
      </c>
    </row>
    <row r="20" spans="1:2">
      <c r="A20" s="51">
        <v>20</v>
      </c>
      <c r="B20" s="51" t="s">
        <v>788</v>
      </c>
    </row>
    <row r="21" spans="1:2">
      <c r="A21" s="51">
        <v>21</v>
      </c>
      <c r="B21" s="51" t="s">
        <v>789</v>
      </c>
    </row>
    <row r="22" spans="1:2">
      <c r="A22" s="51">
        <v>22</v>
      </c>
      <c r="B22" s="51" t="s">
        <v>790</v>
      </c>
    </row>
    <row r="23" spans="1:2">
      <c r="A23" s="51">
        <v>23</v>
      </c>
      <c r="B23" s="51" t="s">
        <v>791</v>
      </c>
    </row>
    <row r="24" spans="1:2">
      <c r="A24" s="51">
        <v>24</v>
      </c>
      <c r="B24" s="51" t="s">
        <v>792</v>
      </c>
    </row>
    <row r="25" spans="1:2">
      <c r="A25" s="51">
        <v>25</v>
      </c>
      <c r="B25" s="51" t="s">
        <v>793</v>
      </c>
    </row>
    <row r="26" spans="1:2">
      <c r="A26" s="51">
        <v>26</v>
      </c>
      <c r="B26" s="51" t="s">
        <v>794</v>
      </c>
    </row>
  </sheetData>
  <phoneticPr fontId="1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K3" sqref="K3"/>
    </sheetView>
  </sheetViews>
  <sheetFormatPr defaultRowHeight="18"/>
  <cols>
    <col min="8" max="8" width="10.8984375" customWidth="1"/>
  </cols>
  <sheetData>
    <row r="1" spans="1:13">
      <c r="A1" s="1" t="s">
        <v>694</v>
      </c>
      <c r="B1" s="1" t="s">
        <v>695</v>
      </c>
      <c r="C1" s="1" t="s">
        <v>696</v>
      </c>
      <c r="D1" s="1" t="s">
        <v>697</v>
      </c>
      <c r="E1" s="1" t="s">
        <v>698</v>
      </c>
      <c r="F1" s="1" t="s">
        <v>699</v>
      </c>
      <c r="G1" s="1" t="s">
        <v>700</v>
      </c>
      <c r="H1" s="1" t="s">
        <v>701</v>
      </c>
      <c r="I1" s="1" t="s">
        <v>702</v>
      </c>
      <c r="J1" s="1" t="s">
        <v>691</v>
      </c>
      <c r="K1" s="1" t="s">
        <v>692</v>
      </c>
      <c r="L1" s="1" t="s">
        <v>703</v>
      </c>
      <c r="M1" s="1" t="s">
        <v>704</v>
      </c>
    </row>
    <row r="2" spans="1:13">
      <c r="A2" t="s">
        <v>705</v>
      </c>
      <c r="B2" t="s">
        <v>709</v>
      </c>
      <c r="C2" t="s">
        <v>711</v>
      </c>
      <c r="D2" t="s">
        <v>714</v>
      </c>
      <c r="E2" t="s">
        <v>717</v>
      </c>
      <c r="F2" t="s">
        <v>721</v>
      </c>
      <c r="G2" t="s">
        <v>724</v>
      </c>
      <c r="H2" t="s">
        <v>727</v>
      </c>
      <c r="I2" t="s">
        <v>735</v>
      </c>
      <c r="J2" t="s">
        <v>740</v>
      </c>
      <c r="K2" t="s">
        <v>746</v>
      </c>
      <c r="L2" t="s">
        <v>752</v>
      </c>
      <c r="M2" t="s">
        <v>758</v>
      </c>
    </row>
    <row r="3" spans="1:13">
      <c r="A3" t="s">
        <v>706</v>
      </c>
      <c r="B3" t="s">
        <v>710</v>
      </c>
      <c r="C3" t="s">
        <v>712</v>
      </c>
      <c r="D3" t="s">
        <v>715</v>
      </c>
      <c r="E3" t="s">
        <v>718</v>
      </c>
      <c r="F3" t="s">
        <v>722</v>
      </c>
      <c r="G3" t="s">
        <v>725</v>
      </c>
      <c r="H3" t="s">
        <v>728</v>
      </c>
      <c r="I3" t="s">
        <v>736</v>
      </c>
      <c r="J3" t="s">
        <v>741</v>
      </c>
      <c r="K3" t="s">
        <v>747</v>
      </c>
      <c r="L3" t="s">
        <v>753</v>
      </c>
    </row>
    <row r="4" spans="1:13">
      <c r="A4" t="s">
        <v>707</v>
      </c>
      <c r="C4" t="s">
        <v>713</v>
      </c>
      <c r="D4" t="s">
        <v>716</v>
      </c>
      <c r="E4" t="s">
        <v>719</v>
      </c>
      <c r="F4" t="s">
        <v>723</v>
      </c>
      <c r="G4" t="s">
        <v>726</v>
      </c>
      <c r="H4" t="s">
        <v>729</v>
      </c>
      <c r="I4" t="s">
        <v>737</v>
      </c>
      <c r="J4" t="s">
        <v>742</v>
      </c>
      <c r="K4" t="s">
        <v>748</v>
      </c>
      <c r="L4" t="s">
        <v>754</v>
      </c>
    </row>
    <row r="5" spans="1:13">
      <c r="A5" t="s">
        <v>708</v>
      </c>
      <c r="E5" t="s">
        <v>720</v>
      </c>
      <c r="H5" t="s">
        <v>730</v>
      </c>
      <c r="I5" t="s">
        <v>738</v>
      </c>
      <c r="J5" t="s">
        <v>743</v>
      </c>
      <c r="K5" t="s">
        <v>749</v>
      </c>
      <c r="L5" t="s">
        <v>755</v>
      </c>
    </row>
    <row r="6" spans="1:13">
      <c r="A6" t="s">
        <v>757</v>
      </c>
      <c r="H6" t="s">
        <v>731</v>
      </c>
      <c r="I6" t="s">
        <v>739</v>
      </c>
      <c r="J6" t="s">
        <v>744</v>
      </c>
      <c r="K6" t="s">
        <v>750</v>
      </c>
      <c r="L6" t="s">
        <v>756</v>
      </c>
    </row>
    <row r="7" spans="1:13">
      <c r="H7" t="s">
        <v>732</v>
      </c>
      <c r="J7" t="s">
        <v>745</v>
      </c>
      <c r="K7" t="s">
        <v>751</v>
      </c>
    </row>
    <row r="8" spans="1:13">
      <c r="H8" t="s">
        <v>733</v>
      </c>
    </row>
    <row r="9" spans="1:13">
      <c r="H9" t="s">
        <v>734</v>
      </c>
    </row>
  </sheetData>
  <phoneticPr fontId="1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FEEEA0-C58C-42A6-A5F1-BA9C8B9C36DC}">
  <ds:schemaRefs>
    <ds:schemaRef ds:uri="http://schemas.microsoft.com/sharepoint/v3/contenttype/forms"/>
  </ds:schemaRefs>
</ds:datastoreItem>
</file>

<file path=customXml/itemProps3.xml><?xml version="1.0" encoding="utf-8"?>
<ds:datastoreItem xmlns:ds="http://schemas.openxmlformats.org/officeDocument/2006/customXml" ds:itemID="{8FABC36C-519A-4741-9FAF-06B752AB462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deeae12-705a-4806-933d-459e955055a1"/>
    <ds:schemaRef ds:uri="http://purl.org/dc/elements/1.1/"/>
    <ds:schemaRef ds:uri="http://schemas.microsoft.com/office/2006/metadata/properties"/>
    <ds:schemaRef ds:uri="de4626cb-b9a1-4926-9a27-d063e50ff21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東京都</cp:lastModifiedBy>
  <cp:lastPrinted>2024-06-27T01:54:21Z</cp:lastPrinted>
  <dcterms:created xsi:type="dcterms:W3CDTF">2022-03-23T15:33:39Z</dcterms:created>
  <dcterms:modified xsi:type="dcterms:W3CDTF">2024-07-24T01:12:43Z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