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ホームページ掲載の申請書データ★\12肝がん・重度肝硬変治療研究促進事業申請書\"/>
    </mc:Choice>
  </mc:AlternateContent>
  <xr:revisionPtr revIDLastSave="0" documentId="13_ncr:1_{07B4BD19-717A-4D76-8E92-727DA4358AB0}" xr6:coauthVersionLast="47" xr6:coauthVersionMax="47" xr10:uidLastSave="{00000000-0000-0000-0000-000000000000}"/>
  <bookViews>
    <workbookView xWindow="-108" yWindow="-108" windowWidth="23256" windowHeight="12456" tabRatio="541" xr2:uid="{00000000-000D-0000-FFFF-FFFF00000000}"/>
  </bookViews>
  <sheets>
    <sheet name="はじめにお読みください" sheetId="11" r:id="rId1"/>
    <sheet name="入力してください" sheetId="2" r:id="rId2"/>
    <sheet name="介護認定" sheetId="9" state="hidden" r:id="rId3"/>
    <sheet name="印刷してください" sheetId="5" r:id="rId4"/>
    <sheet name="郵便番号" sheetId="6" state="hidden" r:id="rId5"/>
    <sheet name="都道府県" sheetId="4" state="hidden" r:id="rId6"/>
    <sheet name="指定難病一覧" sheetId="3" state="hidden" r:id="rId7"/>
  </sheets>
  <externalReferences>
    <externalReference r:id="rId8"/>
  </externalReferences>
  <definedNames>
    <definedName name="_xlnm.Print_Area" localSheetId="0">はじめにお読みください!$A:$AM</definedName>
    <definedName name="_xlnm.Print_Area" localSheetId="3">印刷してください!$A:$AK</definedName>
    <definedName name="_xlnm.Print_Area" localSheetId="1">入力してください!$A:$AH</definedName>
    <definedName name="医療処置">介護認定!$D$1:$E$7</definedName>
    <definedName name="介護認定">介護認定!$A$1:$B$8</definedName>
    <definedName name="指定難病" localSheetId="0">[1]指定難病一覧!$A$1:$A$346</definedName>
    <definedName name="指定難病">指定難病一覧!$A$1:$A$346</definedName>
    <definedName name="都道府県">都道府県!$B$2:$B$48</definedName>
    <definedName name="郵便番号" localSheetId="0">[1]郵便番号!$A$1:$B$98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4" i="5" l="1"/>
  <c r="N123" i="5"/>
  <c r="H124" i="5"/>
  <c r="H123" i="5"/>
  <c r="N86" i="5"/>
  <c r="N85" i="5"/>
  <c r="H86" i="5"/>
  <c r="H85" i="5"/>
  <c r="N48" i="5"/>
  <c r="N47" i="5"/>
  <c r="H48" i="5"/>
  <c r="H47" i="5"/>
  <c r="Q129" i="5" l="1"/>
  <c r="Q91" i="5"/>
  <c r="Q53" i="5"/>
  <c r="Q15" i="5"/>
  <c r="W137" i="5"/>
  <c r="H137" i="5"/>
  <c r="W136" i="5"/>
  <c r="H136" i="5"/>
  <c r="W99" i="5"/>
  <c r="H99" i="5"/>
  <c r="W98" i="5"/>
  <c r="H98" i="5"/>
  <c r="W61" i="5"/>
  <c r="H61" i="5"/>
  <c r="W60" i="5"/>
  <c r="H60" i="5"/>
  <c r="W23" i="5"/>
  <c r="H23" i="5"/>
  <c r="W22" i="5"/>
  <c r="H22" i="5"/>
  <c r="N9" i="5"/>
  <c r="H9" i="5"/>
  <c r="N10" i="5"/>
  <c r="H10" i="5"/>
  <c r="BS6" i="5"/>
  <c r="BS5" i="5"/>
  <c r="BS4" i="5"/>
  <c r="G34" i="2" l="1"/>
  <c r="AC117" i="5"/>
  <c r="AD117" i="5"/>
  <c r="AE117" i="5"/>
  <c r="AF117" i="5"/>
  <c r="AG117" i="5"/>
  <c r="AH117" i="5"/>
  <c r="AI117" i="5"/>
  <c r="B121" i="5"/>
  <c r="X123" i="5"/>
  <c r="AC123" i="5"/>
  <c r="AC124" i="5" s="1"/>
  <c r="H125" i="5"/>
  <c r="Z125" i="5"/>
  <c r="N127" i="5"/>
  <c r="H128" i="5"/>
  <c r="AF128" i="5"/>
  <c r="H129" i="5"/>
  <c r="AC129" i="5"/>
  <c r="AD129" i="5"/>
  <c r="AE129" i="5"/>
  <c r="AF129" i="5"/>
  <c r="AG129" i="5"/>
  <c r="AH129" i="5"/>
  <c r="AI129" i="5"/>
  <c r="AJ129" i="5"/>
  <c r="BX131" i="5"/>
  <c r="BZ131" i="5"/>
  <c r="BX135" i="5"/>
  <c r="BX137" i="5"/>
  <c r="H139" i="5"/>
  <c r="Z139" i="5"/>
  <c r="N141" i="5"/>
  <c r="E145" i="5"/>
  <c r="V146" i="5"/>
  <c r="J148" i="5"/>
  <c r="AC79" i="5"/>
  <c r="AD79" i="5"/>
  <c r="AE79" i="5"/>
  <c r="AF79" i="5"/>
  <c r="AG79" i="5"/>
  <c r="AH79" i="5"/>
  <c r="AI79" i="5"/>
  <c r="B83" i="5"/>
  <c r="X85" i="5"/>
  <c r="AC85" i="5"/>
  <c r="AC86" i="5" s="1"/>
  <c r="H87" i="5"/>
  <c r="Z87" i="5"/>
  <c r="N89" i="5"/>
  <c r="H90" i="5"/>
  <c r="AF90" i="5"/>
  <c r="H91" i="5"/>
  <c r="AC91" i="5"/>
  <c r="AD91" i="5"/>
  <c r="AE91" i="5"/>
  <c r="AF91" i="5"/>
  <c r="AG91" i="5"/>
  <c r="AH91" i="5"/>
  <c r="AI91" i="5"/>
  <c r="AJ91" i="5"/>
  <c r="BX93" i="5"/>
  <c r="BZ93" i="5"/>
  <c r="BX97" i="5"/>
  <c r="BX99" i="5"/>
  <c r="H101" i="5"/>
  <c r="Z101" i="5"/>
  <c r="N103" i="5"/>
  <c r="E107" i="5"/>
  <c r="V108" i="5"/>
  <c r="J110" i="5"/>
  <c r="AC41" i="5"/>
  <c r="AD41" i="5"/>
  <c r="AE41" i="5"/>
  <c r="AF41" i="5"/>
  <c r="AG41" i="5"/>
  <c r="AH41" i="5"/>
  <c r="AI41" i="5"/>
  <c r="B45" i="5"/>
  <c r="X47" i="5"/>
  <c r="AC47" i="5"/>
  <c r="AC48" i="5" s="1"/>
  <c r="H49" i="5"/>
  <c r="Z49" i="5"/>
  <c r="N51" i="5"/>
  <c r="H52" i="5"/>
  <c r="AF52" i="5"/>
  <c r="H53" i="5"/>
  <c r="AC53" i="5"/>
  <c r="AD53" i="5"/>
  <c r="AE53" i="5"/>
  <c r="AF53" i="5"/>
  <c r="AG53" i="5"/>
  <c r="AH53" i="5"/>
  <c r="AI53" i="5"/>
  <c r="AJ53" i="5"/>
  <c r="BX55" i="5"/>
  <c r="BZ55" i="5"/>
  <c r="BX59" i="5"/>
  <c r="BX61" i="5"/>
  <c r="H63" i="5"/>
  <c r="Z63" i="5"/>
  <c r="N65" i="5"/>
  <c r="E69" i="5"/>
  <c r="V70" i="5"/>
  <c r="J72" i="5"/>
  <c r="B7" i="5"/>
  <c r="BX23" i="5"/>
  <c r="BX21" i="5"/>
  <c r="AC9" i="5"/>
  <c r="AC10" i="5" s="1"/>
  <c r="BZ17" i="5" l="1"/>
  <c r="BX17" i="5"/>
  <c r="AI3" i="5"/>
  <c r="AH3" i="5"/>
  <c r="AG3" i="5"/>
  <c r="AF3" i="5"/>
  <c r="AE3" i="5"/>
  <c r="AD3" i="5"/>
  <c r="AC3" i="5"/>
  <c r="AJ15" i="5"/>
  <c r="AI15" i="5"/>
  <c r="AH15" i="5"/>
  <c r="AG15" i="5"/>
  <c r="AF15" i="5"/>
  <c r="AE15" i="5"/>
  <c r="AD15" i="5"/>
  <c r="AC15" i="5"/>
  <c r="X9" i="5"/>
  <c r="J34" i="5" l="1"/>
  <c r="G41" i="2" l="1"/>
  <c r="E31" i="5"/>
  <c r="G19" i="2"/>
  <c r="N27" i="5"/>
  <c r="Z25" i="5"/>
  <c r="H25" i="5"/>
  <c r="H15" i="5"/>
  <c r="AF14" i="5"/>
  <c r="H14" i="5"/>
  <c r="N13" i="5"/>
  <c r="Z11" i="5"/>
  <c r="H11" i="5"/>
  <c r="V32" i="5"/>
  <c r="H140" i="5" l="1"/>
  <c r="H88" i="5"/>
  <c r="H102" i="5"/>
  <c r="H126" i="5"/>
  <c r="H64" i="5"/>
  <c r="H50" i="5"/>
  <c r="H12" i="5"/>
  <c r="H26" i="5"/>
</calcChain>
</file>

<file path=xl/sharedStrings.xml><?xml version="1.0" encoding="utf-8"?>
<sst xmlns="http://schemas.openxmlformats.org/spreadsheetml/2006/main" count="872" uniqueCount="632">
  <si>
    <t>（このシートの黄色のセルへ、必要事項を入力してください。）</t>
    <rPh sb="7" eb="9">
      <t>キイロ</t>
    </rPh>
    <rPh sb="14" eb="16">
      <t>ヒツヨウ</t>
    </rPh>
    <rPh sb="16" eb="18">
      <t>ジコウ</t>
    </rPh>
    <rPh sb="19" eb="21">
      <t>ニュウリョク</t>
    </rPh>
    <phoneticPr fontId="2"/>
  </si>
  <si>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</si>
  <si>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</si>
  <si>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</si>
  <si>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</si>
  <si>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</si>
  <si>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</si>
  <si>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</si>
  <si>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</si>
  <si>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</si>
  <si>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</si>
  <si>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保険者番号</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</si>
  <si>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</si>
  <si>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</si>
  <si>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</si>
  <si>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</si>
  <si>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</si>
  <si>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</si>
  <si>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</si>
  <si>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</si>
  <si>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</si>
  <si>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</si>
  <si>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</si>
  <si>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</si>
  <si>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</si>
  <si>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</si>
  <si>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</si>
  <si>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</si>
  <si>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</si>
  <si>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</si>
  <si>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</si>
  <si>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</si>
  <si>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</si>
  <si>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</si>
  <si>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</si>
  <si>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</si>
  <si>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</si>
  <si>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</si>
  <si>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</si>
  <si>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</si>
  <si>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</si>
  <si>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</si>
  <si>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</si>
  <si>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</si>
  <si>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</si>
  <si>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</si>
  <si>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</si>
  <si>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</si>
  <si>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</si>
  <si>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</si>
  <si>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</si>
  <si>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</si>
  <si>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</si>
  <si>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</si>
  <si>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</si>
  <si>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</si>
  <si>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</si>
  <si>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</si>
  <si>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</si>
  <si>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</si>
  <si>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</si>
  <si>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</si>
  <si>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</si>
  <si>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</si>
  <si>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</si>
  <si>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</si>
  <si>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</si>
  <si>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</si>
  <si>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</si>
  <si>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</si>
  <si>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</si>
  <si>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</si>
  <si>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</si>
  <si>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</si>
  <si>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</si>
  <si>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</si>
  <si>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</si>
  <si>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</si>
  <si>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</si>
  <si>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</si>
  <si>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</si>
  <si>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</si>
  <si>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</si>
  <si>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</si>
  <si>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</si>
  <si>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</si>
  <si>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</si>
  <si>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</si>
  <si>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</si>
  <si>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</si>
  <si>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</si>
  <si>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</si>
  <si>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</si>
  <si>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</si>
  <si>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</si>
  <si>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</si>
  <si>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</si>
  <si>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</si>
  <si>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</si>
  <si>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</si>
  <si>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</si>
  <si>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</si>
  <si>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</si>
  <si>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</si>
  <si>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</si>
  <si>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</si>
  <si>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</si>
  <si>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</si>
  <si>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</si>
  <si>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</si>
  <si>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</si>
  <si>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</si>
  <si>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</si>
  <si>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</si>
  <si>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</si>
  <si>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</si>
  <si>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</si>
  <si>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</si>
  <si>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</si>
  <si>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</si>
  <si>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</si>
  <si>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</si>
  <si>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</si>
  <si>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</si>
  <si>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</si>
  <si>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</si>
  <si>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</si>
  <si>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</si>
  <si>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</si>
  <si>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</si>
  <si>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</si>
  <si>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</si>
  <si>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</si>
  <si>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</si>
  <si>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</si>
  <si>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</si>
  <si>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</si>
  <si>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</si>
  <si>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</si>
  <si>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</si>
  <si>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</si>
  <si>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</si>
  <si>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</si>
  <si>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</si>
  <si>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</si>
  <si>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</si>
  <si>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</si>
  <si>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</si>
  <si>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</si>
  <si>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</si>
  <si>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</si>
  <si>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</si>
  <si>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</si>
  <si>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</si>
  <si>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</si>
  <si>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</si>
  <si>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</si>
  <si>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</si>
  <si>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</si>
  <si>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</si>
  <si>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</si>
  <si>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</si>
  <si>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</si>
  <si>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</si>
  <si>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</si>
  <si>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</si>
  <si>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</si>
  <si>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</si>
  <si>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</si>
  <si>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</si>
  <si>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</si>
  <si>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</si>
  <si>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</si>
  <si>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</si>
  <si>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</si>
  <si>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</si>
  <si>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</si>
  <si>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</si>
  <si>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</si>
  <si>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</si>
  <si>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</si>
  <si>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</si>
  <si>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</si>
  <si>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</si>
  <si>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</si>
  <si>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</si>
  <si>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</si>
  <si>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</si>
  <si>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</si>
  <si>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</si>
  <si>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</si>
  <si>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</si>
  <si>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</si>
  <si>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</si>
  <si>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</si>
  <si>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</si>
  <si>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</si>
  <si>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</si>
  <si>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</si>
  <si>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</si>
  <si>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</si>
  <si>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</si>
  <si>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</si>
  <si>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</si>
  <si>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</si>
  <si>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</si>
  <si>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</si>
  <si>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</si>
  <si>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</si>
  <si>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</si>
  <si>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</si>
  <si>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</si>
  <si>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</si>
  <si>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</si>
  <si>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</si>
  <si>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</si>
  <si>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</si>
  <si>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</si>
  <si>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</si>
  <si>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</si>
  <si>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</si>
  <si>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</si>
  <si>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</si>
  <si>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</si>
  <si>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</si>
  <si>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</si>
  <si>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</si>
  <si>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</si>
  <si>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</si>
  <si>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</si>
  <si>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</si>
  <si>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</si>
  <si>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</si>
  <si>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</si>
  <si>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</si>
  <si>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</si>
  <si>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</si>
  <si>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</si>
  <si>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</si>
  <si>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</si>
  <si>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</si>
  <si>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</si>
  <si>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</si>
  <si>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</si>
  <si>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</si>
  <si>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</si>
  <si>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</si>
  <si>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</si>
  <si>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</si>
  <si>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</si>
  <si>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</si>
  <si>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</si>
  <si>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</si>
  <si>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</si>
  <si>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</si>
  <si>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</si>
  <si>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</si>
  <si>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</si>
  <si>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</si>
  <si>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</si>
  <si>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</si>
  <si>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</si>
  <si>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</si>
  <si>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</si>
  <si>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</si>
  <si>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</si>
  <si>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</si>
  <si>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</si>
  <si>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</si>
  <si>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</si>
  <si>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</si>
  <si>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</si>
  <si>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</si>
  <si>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</si>
  <si>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</si>
  <si>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</si>
  <si>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</si>
  <si>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</si>
  <si>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</si>
  <si>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</si>
  <si>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</si>
  <si>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</si>
  <si>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</si>
  <si>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</si>
  <si>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</si>
  <si>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</si>
  <si>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</si>
  <si>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</si>
  <si>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</si>
  <si>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</si>
  <si>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</si>
  <si>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</si>
  <si>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</si>
  <si>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</si>
  <si>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</si>
  <si>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</si>
  <si>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</si>
  <si>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</si>
  <si>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</si>
  <si>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</si>
  <si>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</si>
  <si>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</si>
  <si>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</si>
  <si>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</si>
  <si>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</si>
  <si>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</si>
  <si>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</si>
  <si>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</si>
  <si>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</si>
  <si>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</si>
  <si>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</si>
  <si>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</si>
  <si>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</si>
  <si>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</si>
  <si>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</si>
  <si>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</si>
  <si>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</si>
  <si>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</si>
  <si>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</si>
  <si>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</si>
  <si>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</si>
  <si>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</si>
  <si>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</si>
  <si>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</si>
  <si>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</si>
  <si>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</si>
  <si>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</si>
  <si>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</si>
  <si>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</si>
  <si>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</si>
  <si>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</si>
  <si>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</si>
  <si>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</si>
  <si>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</si>
  <si>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</si>
  <si>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</si>
  <si>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</si>
  <si>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</si>
  <si>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</si>
  <si>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</si>
  <si>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</si>
  <si>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</si>
  <si>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</si>
  <si>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</si>
  <si>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</si>
  <si>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</si>
  <si>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</si>
  <si>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</si>
  <si>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</si>
  <si>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</si>
  <si>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</si>
  <si>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</si>
  <si>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</si>
  <si>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</si>
  <si>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</si>
  <si>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</si>
  <si>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</si>
  <si>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</si>
  <si>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種類</t>
    <rPh sb="0" eb="2">
      <t>シュルイ</t>
    </rPh>
    <phoneticPr fontId="2"/>
  </si>
  <si>
    <t>記号</t>
    <rPh sb="0" eb="2">
      <t>キゴウ</t>
    </rPh>
    <phoneticPr fontId="2"/>
  </si>
  <si>
    <t>番号</t>
    <rPh sb="0" eb="2">
      <t>バンゴウ</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</si>
  <si>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</si>
  <si>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</si>
  <si>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</si>
  <si>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</si>
  <si>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</si>
  <si>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</si>
  <si>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</si>
  <si>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</si>
  <si>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</si>
  <si>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</si>
  <si>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</si>
  <si>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</si>
  <si>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</si>
  <si>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</si>
  <si>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(マンション名等)</t>
    <rPh sb="6" eb="7">
      <t>メイ</t>
    </rPh>
    <rPh sb="7" eb="8">
      <t>トウ</t>
    </rPh>
    <phoneticPr fontId="2"/>
  </si>
  <si>
    <t>3割</t>
    <rPh sb="1" eb="2">
      <t>ワリ</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</si>
  <si>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</si>
  <si>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</si>
  <si>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</si>
  <si>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</si>
  <si>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</si>
  <si>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 xml:space="preserve"> 患者さんの情報を入力してください。</t>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</si>
  <si>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</si>
  <si>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</si>
  <si>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</si>
  <si>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</si>
  <si>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</si>
  <si>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</si>
  <si>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</si>
  <si>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</si>
  <si>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</si>
  <si>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</si>
  <si>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</si>
  <si>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</si>
  <si>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</si>
  <si>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</si>
  <si>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</si>
  <si>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</si>
  <si>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</si>
  <si>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</si>
  <si>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</si>
  <si>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</si>
  <si>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</si>
  <si>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</si>
  <si>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</si>
  <si>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</si>
  <si>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</si>
  <si>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</si>
  <si>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</si>
  <si>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</si>
  <si>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</si>
  <si>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</si>
  <si>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</si>
  <si>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</si>
  <si>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</si>
  <si>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</si>
  <si>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</si>
  <si>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</si>
  <si>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</si>
  <si>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</si>
  <si>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</si>
  <si>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</si>
  <si>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</si>
  <si>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</si>
  <si>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</si>
  <si>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</si>
  <si>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</si>
  <si>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</si>
  <si>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</si>
  <si>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</si>
  <si>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</si>
  <si>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</si>
  <si>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日付</t>
    <rPh sb="0" eb="2">
      <t>ヒヅケ</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</si>
  <si>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</si>
  <si>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</si>
  <si>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</si>
  <si>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</si>
  <si>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保険者番号</t>
    <rPh sb="0" eb="3">
      <t>ホケンシャ</t>
    </rPh>
    <rPh sb="3" eb="5">
      <t>バンゴウ</t>
    </rPh>
    <phoneticPr fontId="2"/>
  </si>
  <si>
    <t>電話番号</t>
    <rPh sb="0" eb="2">
      <t>デンワ</t>
    </rPh>
    <rPh sb="2" eb="4">
      <t>バンゴウ</t>
    </rPh>
    <phoneticPr fontId="2"/>
  </si>
  <si>
    <t>申請者氏名</t>
  </si>
  <si>
    <t>無</t>
  </si>
  <si>
    <t>要支援 1</t>
  </si>
  <si>
    <t>要支援 2</t>
  </si>
  <si>
    <t>要介護 1</t>
  </si>
  <si>
    <t>要介護 2</t>
  </si>
  <si>
    <t>要介護 3</t>
  </si>
  <si>
    <t>要介護 4</t>
  </si>
  <si>
    <t>要介護 5</t>
  </si>
  <si>
    <t>有(人工呼吸器)</t>
  </si>
  <si>
    <t>有(吸引器)</t>
  </si>
  <si>
    <t>有(気管切開)</t>
  </si>
  <si>
    <t>有(酸素)</t>
  </si>
  <si>
    <t>有(胃ろう)</t>
  </si>
  <si>
    <t>有(経管栄養)</t>
  </si>
  <si>
    <t>　※選択してください。</t>
    <rPh sb="2" eb="4">
      <t>センタク</t>
    </rPh>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</si>
  <si>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</si>
  <si>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</si>
  <si>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</si>
  <si>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</si>
  <si>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</si>
  <si>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</si>
  <si>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</si>
  <si>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</si>
  <si>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</si>
  <si>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</si>
  <si>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</si>
  <si>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</si>
  <si>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</si>
  <si>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</si>
  <si>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</si>
  <si>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</si>
  <si>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</si>
  <si>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</si>
  <si>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</si>
  <si>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</si>
  <si>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</si>
  <si>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</si>
  <si>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</si>
  <si>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</si>
  <si>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</si>
  <si>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</si>
  <si>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</si>
  <si>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</si>
  <si>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</si>
  <si>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</si>
  <si>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</si>
  <si>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</si>
  <si>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</si>
  <si>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</si>
  <si>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</si>
  <si>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</si>
  <si>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</si>
  <si>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</si>
  <si>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</si>
  <si>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</si>
  <si>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</si>
  <si>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</si>
  <si>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</si>
  <si>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</si>
  <si>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</si>
  <si>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</si>
  <si>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</si>
  <si>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</si>
  <si>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</si>
  <si>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</si>
  <si>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</si>
  <si>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</si>
  <si>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</si>
  <si>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</si>
  <si>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</si>
  <si>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</si>
  <si>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</si>
  <si>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</si>
  <si>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</si>
  <si>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</si>
  <si>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</si>
  <si>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</si>
  <si>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</si>
  <si>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</si>
  <si>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</si>
  <si>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</si>
  <si>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</si>
  <si>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</si>
  <si>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</si>
  <si>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</si>
  <si>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</si>
  <si>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</si>
  <si>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</si>
  <si>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</si>
  <si>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</si>
  <si>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</si>
  <si>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</si>
  <si>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</si>
  <si>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</si>
  <si>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</si>
  <si>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</si>
  <si>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</si>
  <si>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</si>
  <si>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</si>
  <si>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</si>
  <si>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</si>
  <si>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</si>
  <si>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</si>
  <si>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</si>
  <si>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</si>
  <si>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</si>
  <si>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</si>
  <si>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</si>
  <si>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</si>
  <si>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</si>
  <si>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</si>
  <si>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</si>
  <si>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</si>
  <si>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</si>
  <si>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</si>
  <si>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保険等</t>
    <rPh sb="0" eb="2">
      <t>ホケン</t>
    </rPh>
    <rPh sb="2" eb="3">
      <t>トウ</t>
    </rPh>
    <phoneticPr fontId="2"/>
  </si>
  <si>
    <t>保険等</t>
    <rPh sb="2" eb="3">
      <t>トウ</t>
    </rPh>
    <phoneticPr fontId="2"/>
  </si>
  <si>
    <t xml:space="preserve"> 申請者の情報を入力してください（医療券等の送付先となります）。</t>
    <rPh sb="1" eb="4">
      <t>シンセイシャ</t>
    </rPh>
    <rPh sb="17" eb="19">
      <t>イリョウ</t>
    </rPh>
    <rPh sb="19" eb="20">
      <t>ケン</t>
    </rPh>
    <rPh sb="20" eb="21">
      <t>トウ</t>
    </rPh>
    <rPh sb="22" eb="24">
      <t>ソウフ</t>
    </rPh>
    <rPh sb="24" eb="25">
      <t>サキ</t>
    </rPh>
    <phoneticPr fontId="2"/>
  </si>
  <si>
    <t>　※申請者氏名を入力してください。</t>
    <rPh sb="2" eb="5">
      <t>シンセイシャ</t>
    </rPh>
    <rPh sb="5" eb="7">
      <t>シメイ</t>
    </rPh>
    <rPh sb="8" eb="10">
      <t>ニュウリョク</t>
    </rPh>
    <phoneticPr fontId="2"/>
  </si>
  <si>
    <t xml:space="preserve"> 申請者の署名をします。</t>
    <rPh sb="1" eb="3">
      <t>シンセイ</t>
    </rPh>
    <rPh sb="3" eb="4">
      <t>シャ</t>
    </rPh>
    <rPh sb="5" eb="7">
      <t>ショメイ</t>
    </rPh>
    <phoneticPr fontId="2"/>
  </si>
  <si>
    <t>患　　　者</t>
    <rPh sb="0" eb="1">
      <t>カン</t>
    </rPh>
    <rPh sb="4" eb="5">
      <t>モノ</t>
    </rPh>
    <phoneticPr fontId="2"/>
  </si>
  <si>
    <t>申請受付
年月日</t>
    <rPh sb="0" eb="2">
      <t>シンセイ</t>
    </rPh>
    <rPh sb="2" eb="4">
      <t>ウケツケ</t>
    </rPh>
    <rPh sb="5" eb="8">
      <t>ネンガッピ</t>
    </rPh>
    <phoneticPr fontId="2"/>
  </si>
  <si>
    <t>収受印欄</t>
    <rPh sb="0" eb="2">
      <t>シュウジュ</t>
    </rPh>
    <rPh sb="2" eb="3">
      <t>イン</t>
    </rPh>
    <rPh sb="3" eb="4">
      <t>ラン</t>
    </rPh>
    <phoneticPr fontId="2"/>
  </si>
  <si>
    <t>性別</t>
    <rPh sb="0" eb="2">
      <t>セイベツ</t>
    </rPh>
    <phoneticPr fontId="2"/>
  </si>
  <si>
    <t>男</t>
    <rPh sb="0" eb="1">
      <t>オトコ</t>
    </rPh>
    <phoneticPr fontId="2"/>
  </si>
  <si>
    <t>女</t>
    <rPh sb="0" eb="1">
      <t>オンナ</t>
    </rPh>
    <phoneticPr fontId="2"/>
  </si>
  <si>
    <t>肝がん・重度肝硬変治療研究促進事業医療券交付申請書　入力シート</t>
    <rPh sb="0" eb="1">
      <t>カン</t>
    </rPh>
    <rPh sb="4" eb="6">
      <t>ジュウド</t>
    </rPh>
    <rPh sb="6" eb="9">
      <t>カンコウヘン</t>
    </rPh>
    <rPh sb="9" eb="11">
      <t>チリョウ</t>
    </rPh>
    <rPh sb="11" eb="13">
      <t>ケンキュウ</t>
    </rPh>
    <rPh sb="13" eb="15">
      <t>ソクシン</t>
    </rPh>
    <rPh sb="15" eb="17">
      <t>ジギョウ</t>
    </rPh>
    <rPh sb="17" eb="19">
      <t>イリョウ</t>
    </rPh>
    <rPh sb="19" eb="20">
      <t>ケン</t>
    </rPh>
    <rPh sb="20" eb="22">
      <t>コウフ</t>
    </rPh>
    <rPh sb="22" eb="25">
      <t>シンセイショ</t>
    </rPh>
    <rPh sb="26" eb="28">
      <t>ニュウリョク</t>
    </rPh>
    <phoneticPr fontId="2"/>
  </si>
  <si>
    <t>（新規・他県転入・その他）</t>
    <rPh sb="1" eb="3">
      <t>シンキ</t>
    </rPh>
    <rPh sb="4" eb="6">
      <t>タケン</t>
    </rPh>
    <rPh sb="6" eb="8">
      <t>テンニュウ</t>
    </rPh>
    <rPh sb="11" eb="12">
      <t>タ</t>
    </rPh>
    <phoneticPr fontId="2"/>
  </si>
  <si>
    <t>第３６号様式（第５条関係）</t>
    <rPh sb="0" eb="1">
      <t>ダイ</t>
    </rPh>
    <rPh sb="3" eb="4">
      <t>ゴウ</t>
    </rPh>
    <rPh sb="4" eb="6">
      <t>ヨウシキ</t>
    </rPh>
    <rPh sb="7" eb="8">
      <t>ダイ</t>
    </rPh>
    <rPh sb="9" eb="10">
      <t>ジョウ</t>
    </rPh>
    <rPh sb="10" eb="12">
      <t>カンケイ</t>
    </rPh>
    <phoneticPr fontId="2"/>
  </si>
  <si>
    <t>生年
月日</t>
    <rPh sb="0" eb="2">
      <t>セイネン</t>
    </rPh>
    <rPh sb="3" eb="5">
      <t>ガッピ</t>
    </rPh>
    <phoneticPr fontId="2"/>
  </si>
  <si>
    <t>現在、核酸アナログ製剤治療に係る医療券の交付を</t>
    <phoneticPr fontId="2"/>
  </si>
  <si>
    <t>２　受けていない</t>
    <rPh sb="2" eb="3">
      <t>ウ</t>
    </rPh>
    <phoneticPr fontId="2"/>
  </si>
  <si>
    <t>１　受けている</t>
    <rPh sb="2" eb="3">
      <t>ウ</t>
    </rPh>
    <phoneticPr fontId="2"/>
  </si>
  <si>
    <t>核酸アナログ製剤治療に係る
医療券の交付の有無</t>
    <rPh sb="0" eb="2">
      <t>カクサン</t>
    </rPh>
    <rPh sb="6" eb="8">
      <t>セイザイ</t>
    </rPh>
    <rPh sb="8" eb="10">
      <t>チリョウ</t>
    </rPh>
    <rPh sb="11" eb="12">
      <t>カカ</t>
    </rPh>
    <rPh sb="14" eb="16">
      <t>イリョウ</t>
    </rPh>
    <rPh sb="16" eb="17">
      <t>ケン</t>
    </rPh>
    <rPh sb="18" eb="20">
      <t>コウフ</t>
    </rPh>
    <rPh sb="21" eb="23">
      <t>ウム</t>
    </rPh>
    <phoneticPr fontId="2"/>
  </si>
  <si>
    <r>
      <t>申請者</t>
    </r>
    <r>
      <rPr>
        <sz val="8"/>
        <color rgb="FF000000"/>
        <rFont val="ＭＳ 明朝"/>
        <family val="1"/>
        <charset val="128"/>
      </rPr>
      <t>(医療券の送付先)</t>
    </r>
    <rPh sb="0" eb="1">
      <t>シン</t>
    </rPh>
    <rPh sb="1" eb="2">
      <t>ショウ</t>
    </rPh>
    <rPh sb="2" eb="3">
      <t>モノ</t>
    </rPh>
    <rPh sb="4" eb="6">
      <t>イリョウ</t>
    </rPh>
    <rPh sb="6" eb="7">
      <t>ケン</t>
    </rPh>
    <rPh sb="8" eb="11">
      <t>ソウフサキ</t>
    </rPh>
    <phoneticPr fontId="2"/>
  </si>
  <si>
    <t>１　患者の氏名と同じ場合は数字に〇を付け、異なる場合は下欄に記入してください。</t>
    <rPh sb="2" eb="4">
      <t>カンジャ</t>
    </rPh>
    <rPh sb="5" eb="7">
      <t>シメイ</t>
    </rPh>
    <rPh sb="8" eb="9">
      <t>オナ</t>
    </rPh>
    <rPh sb="10" eb="12">
      <t>バアイ</t>
    </rPh>
    <rPh sb="13" eb="15">
      <t>スウジ</t>
    </rPh>
    <rPh sb="18" eb="19">
      <t>ツ</t>
    </rPh>
    <rPh sb="21" eb="22">
      <t>コト</t>
    </rPh>
    <rPh sb="24" eb="26">
      <t>バアイ</t>
    </rPh>
    <rPh sb="27" eb="29">
      <t>カラン</t>
    </rPh>
    <rPh sb="30" eb="32">
      <t>キニュウ</t>
    </rPh>
    <phoneticPr fontId="2"/>
  </si>
  <si>
    <t>２　患者の住所・電話番号と同じ場合は数字に〇を付け、異なる場合は下欄に記入してください。</t>
    <rPh sb="2" eb="4">
      <t>カンジャ</t>
    </rPh>
    <rPh sb="5" eb="7">
      <t>ジュウショ</t>
    </rPh>
    <rPh sb="8" eb="10">
      <t>デンワ</t>
    </rPh>
    <rPh sb="10" eb="12">
      <t>バンゴウ</t>
    </rPh>
    <rPh sb="13" eb="14">
      <t>オナ</t>
    </rPh>
    <rPh sb="15" eb="17">
      <t>バアイ</t>
    </rPh>
    <rPh sb="18" eb="20">
      <t>スウジ</t>
    </rPh>
    <rPh sb="23" eb="24">
      <t>ツ</t>
    </rPh>
    <rPh sb="26" eb="27">
      <t>コト</t>
    </rPh>
    <rPh sb="29" eb="31">
      <t>バアイ</t>
    </rPh>
    <rPh sb="32" eb="34">
      <t>カラン</t>
    </rPh>
    <rPh sb="35" eb="37">
      <t>キニュウ</t>
    </rPh>
    <phoneticPr fontId="2"/>
  </si>
  <si>
    <t>現在、核酸アナログ製剤治療に係る医療券の交付を受けていますか？</t>
    <rPh sb="0" eb="2">
      <t>ゲンザイ</t>
    </rPh>
    <rPh sb="3" eb="5">
      <t>カクサン</t>
    </rPh>
    <rPh sb="9" eb="11">
      <t>セイザイ</t>
    </rPh>
    <rPh sb="11" eb="13">
      <t>チリョウ</t>
    </rPh>
    <rPh sb="14" eb="15">
      <t>カカ</t>
    </rPh>
    <rPh sb="16" eb="18">
      <t>イリョウ</t>
    </rPh>
    <rPh sb="18" eb="19">
      <t>ケン</t>
    </rPh>
    <rPh sb="20" eb="22">
      <t>コウフ</t>
    </rPh>
    <rPh sb="23" eb="24">
      <t>ウ</t>
    </rPh>
    <phoneticPr fontId="2"/>
  </si>
  <si>
    <t>受けている</t>
    <rPh sb="0" eb="1">
      <t>ウ</t>
    </rPh>
    <phoneticPr fontId="2"/>
  </si>
  <si>
    <t>受けていない</t>
    <rPh sb="0" eb="1">
      <t>ウ</t>
    </rPh>
    <phoneticPr fontId="2"/>
  </si>
  <si>
    <t>　私は肝がん・重度肝硬変治療研究促進事業について説明を受け、本事業の趣旨を理解し、また、本申請に基づく治療の結果等の情報が、個人を特定されない形式に処理された上で、国及び都の肝炎対策推進のために活用されること並びに他道府県に転居する場合には、申請時の情報が転居先道府県に引き継がれることに同意した上で、肝がん・重度肝硬変治療研究促進事業医療券の（新規・更新・転入）交付を申請します。</t>
    <phoneticPr fontId="2"/>
  </si>
  <si>
    <t>東京都知事 殿</t>
    <rPh sb="0" eb="1">
      <t>ヒガシ</t>
    </rPh>
    <rPh sb="1" eb="2">
      <t>キョウ</t>
    </rPh>
    <rPh sb="2" eb="3">
      <t>ト</t>
    </rPh>
    <rPh sb="3" eb="4">
      <t>チ</t>
    </rPh>
    <rPh sb="4" eb="5">
      <t>コト</t>
    </rPh>
    <rPh sb="6" eb="7">
      <t>ドノ</t>
    </rPh>
    <phoneticPr fontId="2"/>
  </si>
  <si>
    <t>東京都記入欄</t>
    <rPh sb="0" eb="3">
      <t>トウキョウト</t>
    </rPh>
    <rPh sb="3" eb="5">
      <t>キニュウ</t>
    </rPh>
    <rPh sb="5" eb="6">
      <t>ラン</t>
    </rPh>
    <phoneticPr fontId="2"/>
  </si>
  <si>
    <t>疾病対策課（東京都用①）</t>
    <phoneticPr fontId="2"/>
  </si>
  <si>
    <t>新規</t>
    <rPh sb="0" eb="2">
      <t>シンキ</t>
    </rPh>
    <phoneticPr fontId="2"/>
  </si>
  <si>
    <t>更新</t>
    <rPh sb="0" eb="2">
      <t>コウシン</t>
    </rPh>
    <phoneticPr fontId="2"/>
  </si>
  <si>
    <t>　※性別を選択してください。</t>
    <rPh sb="2" eb="4">
      <t>セイベツ</t>
    </rPh>
    <rPh sb="5" eb="7">
      <t>センタク</t>
    </rPh>
    <phoneticPr fontId="2"/>
  </si>
  <si>
    <t>　※ハイフンを入れて入力してください。</t>
    <phoneticPr fontId="2"/>
  </si>
  <si>
    <t>申請者（送付先）</t>
    <rPh sb="0" eb="3">
      <t>シンセイシャ</t>
    </rPh>
    <rPh sb="4" eb="6">
      <t>ソウフ</t>
    </rPh>
    <rPh sb="6" eb="7">
      <t>サキ</t>
    </rPh>
    <phoneticPr fontId="2"/>
  </si>
  <si>
    <t>疾病対策課（東京都用②）</t>
    <phoneticPr fontId="2"/>
  </si>
  <si>
    <t>疾病対策課（区市町村控用③）</t>
    <rPh sb="6" eb="10">
      <t>クシチョウソン</t>
    </rPh>
    <rPh sb="10" eb="11">
      <t>ヒカ</t>
    </rPh>
    <phoneticPr fontId="2"/>
  </si>
  <si>
    <t>疾病対策課（本人控用④）</t>
    <rPh sb="6" eb="8">
      <t>ホンニン</t>
    </rPh>
    <rPh sb="8" eb="9">
      <t>ヒカ</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</si>
  <si>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で印刷してください。A4の用紙が４枚出力されます。</t>
    </r>
    <rPh sb="4" eb="6">
      <t>カタメン</t>
    </rPh>
    <rPh sb="6" eb="8">
      <t>インサツ</t>
    </rPh>
    <rPh sb="9" eb="11">
      <t>インサツ</t>
    </rPh>
    <rPh sb="21" eb="23">
      <t>ヨウシ</t>
    </rPh>
    <rPh sb="25" eb="26">
      <t>マイ</t>
    </rPh>
    <rPh sb="26" eb="28">
      <t>シュツリョク</t>
    </rPh>
    <phoneticPr fontId="2"/>
  </si>
  <si>
    <t>本人</t>
    <rPh sb="0" eb="2">
      <t>ホンニン</t>
    </rPh>
    <phoneticPr fontId="2"/>
  </si>
  <si>
    <t>家族</t>
    <rPh sb="0" eb="2">
      <t>カゾク</t>
    </rPh>
    <phoneticPr fontId="2"/>
  </si>
  <si>
    <t>肝がん・重度肝硬変治療研究促進事業申請に当たっての注意点</t>
    <rPh sb="0" eb="1">
      <t>カン</t>
    </rPh>
    <rPh sb="4" eb="6">
      <t>ジュウド</t>
    </rPh>
    <rPh sb="6" eb="9">
      <t>カンコウヘン</t>
    </rPh>
    <rPh sb="9" eb="11">
      <t>チリョウ</t>
    </rPh>
    <rPh sb="11" eb="13">
      <t>ケンキュウ</t>
    </rPh>
    <rPh sb="13" eb="15">
      <t>ソクシン</t>
    </rPh>
    <rPh sb="15" eb="17">
      <t>ジギョウ</t>
    </rPh>
    <rPh sb="17" eb="19">
      <t>シンセイ</t>
    </rPh>
    <rPh sb="20" eb="21">
      <t>ア</t>
    </rPh>
    <rPh sb="25" eb="28">
      <t>チュウイテン</t>
    </rPh>
    <phoneticPr fontId="2"/>
  </si>
  <si>
    <t>○　助成期間</t>
    <rPh sb="2" eb="4">
      <t>ジョセイ</t>
    </rPh>
    <rPh sb="4" eb="6">
      <t>キカン</t>
    </rPh>
    <phoneticPr fontId="2"/>
  </si>
  <si>
    <r>
      <t>　医療費助成の対象者として認定された場合、</t>
    </r>
    <r>
      <rPr>
        <u/>
        <sz val="9"/>
        <color rgb="FF000000"/>
        <rFont val="ＭＳ 明朝"/>
        <family val="1"/>
        <charset val="128"/>
      </rPr>
      <t>助成開始日は申請書類を区市町村の窓口で受理した月の初日</t>
    </r>
    <r>
      <rPr>
        <sz val="9"/>
        <color rgb="FF000000"/>
        <rFont val="ＭＳ 明朝"/>
        <family val="1"/>
        <charset val="128"/>
      </rPr>
      <t>であり、有効期間は1年となります。助成期間の開始日は申請月よりも前に遡ることはできません。</t>
    </r>
    <rPh sb="1" eb="4">
      <t>イリョウヒ</t>
    </rPh>
    <rPh sb="4" eb="6">
      <t>ジョセイ</t>
    </rPh>
    <rPh sb="7" eb="9">
      <t>タイショウ</t>
    </rPh>
    <rPh sb="9" eb="10">
      <t>シャ</t>
    </rPh>
    <rPh sb="13" eb="15">
      <t>ニンテイ</t>
    </rPh>
    <rPh sb="18" eb="20">
      <t>バアイ</t>
    </rPh>
    <rPh sb="21" eb="23">
      <t>ジョセイ</t>
    </rPh>
    <rPh sb="23" eb="26">
      <t>カイシビ</t>
    </rPh>
    <rPh sb="27" eb="29">
      <t>シンセイ</t>
    </rPh>
    <rPh sb="29" eb="31">
      <t>ショルイ</t>
    </rPh>
    <rPh sb="32" eb="36">
      <t>クシチョウソン</t>
    </rPh>
    <rPh sb="37" eb="39">
      <t>マドグチ</t>
    </rPh>
    <rPh sb="40" eb="42">
      <t>ジュリ</t>
    </rPh>
    <rPh sb="44" eb="45">
      <t>ツキ</t>
    </rPh>
    <rPh sb="46" eb="48">
      <t>ショニチ</t>
    </rPh>
    <rPh sb="52" eb="54">
      <t>ユウコウ</t>
    </rPh>
    <rPh sb="54" eb="56">
      <t>キカン</t>
    </rPh>
    <rPh sb="58" eb="59">
      <t>ネン</t>
    </rPh>
    <rPh sb="65" eb="67">
      <t>ジョセイ</t>
    </rPh>
    <rPh sb="67" eb="69">
      <t>キカン</t>
    </rPh>
    <rPh sb="68" eb="69">
      <t>ジキ</t>
    </rPh>
    <rPh sb="70" eb="73">
      <t>カイシビ</t>
    </rPh>
    <rPh sb="74" eb="76">
      <t>シンセイ</t>
    </rPh>
    <rPh sb="76" eb="77">
      <t>ツキ</t>
    </rPh>
    <rPh sb="80" eb="81">
      <t>マエ</t>
    </rPh>
    <rPh sb="82" eb="83">
      <t>サカノボ</t>
    </rPh>
    <phoneticPr fontId="25"/>
  </si>
  <si>
    <t>○　患者一部負担額</t>
    <rPh sb="2" eb="4">
      <t>カンジャ</t>
    </rPh>
    <rPh sb="4" eb="6">
      <t>イチブ</t>
    </rPh>
    <rPh sb="6" eb="8">
      <t>フタン</t>
    </rPh>
    <rPh sb="8" eb="9">
      <t>ガク</t>
    </rPh>
    <phoneticPr fontId="2"/>
  </si>
  <si>
    <t>月額患者一部負担額</t>
    <rPh sb="0" eb="2">
      <t>ゲツガク</t>
    </rPh>
    <rPh sb="2" eb="4">
      <t>カンジャ</t>
    </rPh>
    <rPh sb="4" eb="6">
      <t>イチブ</t>
    </rPh>
    <rPh sb="6" eb="8">
      <t>フタン</t>
    </rPh>
    <rPh sb="8" eb="9">
      <t>ガク</t>
    </rPh>
    <phoneticPr fontId="2"/>
  </si>
  <si>
    <t>階層区分</t>
    <rPh sb="0" eb="2">
      <t>カイソウ</t>
    </rPh>
    <rPh sb="2" eb="4">
      <t>クブン</t>
    </rPh>
    <phoneticPr fontId="25"/>
  </si>
  <si>
    <t>都医療券の適用区分が「オ」「Ⅰ」「Ⅱ」の方</t>
    <rPh sb="0" eb="1">
      <t>ト</t>
    </rPh>
    <rPh sb="1" eb="3">
      <t>イリョウ</t>
    </rPh>
    <rPh sb="3" eb="4">
      <t>ケン</t>
    </rPh>
    <rPh sb="5" eb="7">
      <t>テキヨウ</t>
    </rPh>
    <rPh sb="7" eb="9">
      <t>クブン</t>
    </rPh>
    <rPh sb="20" eb="21">
      <t>カタ</t>
    </rPh>
    <phoneticPr fontId="25"/>
  </si>
  <si>
    <t>なし</t>
    <phoneticPr fontId="25"/>
  </si>
  <si>
    <t>都医療券の適用区分が「エ」「Ⅲ」の方</t>
    <rPh sb="0" eb="1">
      <t>ト</t>
    </rPh>
    <rPh sb="1" eb="3">
      <t>イリョウ</t>
    </rPh>
    <rPh sb="3" eb="4">
      <t>ケン</t>
    </rPh>
    <rPh sb="5" eb="7">
      <t>テキヨウ</t>
    </rPh>
    <rPh sb="7" eb="9">
      <t>クブン</t>
    </rPh>
    <rPh sb="17" eb="18">
      <t>カタ</t>
    </rPh>
    <phoneticPr fontId="25"/>
  </si>
  <si>
    <t>同一の保険者ごとに
10,000円まで</t>
    <rPh sb="0" eb="1">
      <t>オナ</t>
    </rPh>
    <rPh sb="1" eb="2">
      <t>イッ</t>
    </rPh>
    <rPh sb="3" eb="6">
      <t>ホケンシャ</t>
    </rPh>
    <rPh sb="12" eb="17">
      <t>０００エン</t>
    </rPh>
    <phoneticPr fontId="25"/>
  </si>
  <si>
    <t>（食事療養・生活療養標準負担額は本人負担）</t>
    <rPh sb="1" eb="3">
      <t>ショクジ</t>
    </rPh>
    <rPh sb="3" eb="5">
      <t>リョウヨウ</t>
    </rPh>
    <rPh sb="6" eb="8">
      <t>セイカツ</t>
    </rPh>
    <rPh sb="8" eb="10">
      <t>リョウヨウ</t>
    </rPh>
    <rPh sb="10" eb="12">
      <t>ヒョウジュン</t>
    </rPh>
    <rPh sb="12" eb="14">
      <t>フタン</t>
    </rPh>
    <rPh sb="14" eb="15">
      <t>ガク</t>
    </rPh>
    <rPh sb="16" eb="18">
      <t>ホンニン</t>
    </rPh>
    <rPh sb="18" eb="20">
      <t>フタン</t>
    </rPh>
    <phoneticPr fontId="2"/>
  </si>
  <si>
    <t>○　都医療券が届くまでの間に支払った医療費について</t>
    <rPh sb="2" eb="3">
      <t>ト</t>
    </rPh>
    <rPh sb="3" eb="5">
      <t>イリョウ</t>
    </rPh>
    <rPh sb="5" eb="6">
      <t>ケン</t>
    </rPh>
    <rPh sb="7" eb="8">
      <t>トド</t>
    </rPh>
    <rPh sb="12" eb="13">
      <t>アイダ</t>
    </rPh>
    <rPh sb="14" eb="16">
      <t>シハラ</t>
    </rPh>
    <rPh sb="18" eb="21">
      <t>イリョウヒ</t>
    </rPh>
    <phoneticPr fontId="2"/>
  </si>
  <si>
    <t>（URL）</t>
    <phoneticPr fontId="25"/>
  </si>
  <si>
    <t>○　診断書の作成</t>
    <rPh sb="2" eb="5">
      <t>シンダンショ</t>
    </rPh>
    <rPh sb="6" eb="8">
      <t>サクセイ</t>
    </rPh>
    <phoneticPr fontId="2"/>
  </si>
  <si>
    <t>　文書料が必要となることがありますが、文書料は助成対象外です。</t>
    <rPh sb="1" eb="3">
      <t>ブンショ</t>
    </rPh>
    <rPh sb="3" eb="4">
      <t>リョウ</t>
    </rPh>
    <rPh sb="5" eb="7">
      <t>ヒツヨウ</t>
    </rPh>
    <rPh sb="19" eb="21">
      <t>ブンショ</t>
    </rPh>
    <rPh sb="21" eb="22">
      <t>リョウ</t>
    </rPh>
    <rPh sb="23" eb="25">
      <t>ジョセイ</t>
    </rPh>
    <rPh sb="25" eb="27">
      <t>タイショウ</t>
    </rPh>
    <rPh sb="27" eb="28">
      <t>ガイ</t>
    </rPh>
    <phoneticPr fontId="2"/>
  </si>
  <si>
    <t>○　審査結果の通知</t>
    <rPh sb="2" eb="4">
      <t>シンサ</t>
    </rPh>
    <rPh sb="4" eb="6">
      <t>ケッカ</t>
    </rPh>
    <rPh sb="7" eb="9">
      <t>ツウチ</t>
    </rPh>
    <phoneticPr fontId="2"/>
  </si>
  <si>
    <t>　審査結果の通知は、申請から3か月ほどかかりますので御了承ください。</t>
    <rPh sb="1" eb="3">
      <t>シンサ</t>
    </rPh>
    <rPh sb="3" eb="5">
      <t>ケッカ</t>
    </rPh>
    <rPh sb="6" eb="8">
      <t>ツウチ</t>
    </rPh>
    <rPh sb="10" eb="12">
      <t>シンセイ</t>
    </rPh>
    <rPh sb="16" eb="17">
      <t>ゲツ</t>
    </rPh>
    <rPh sb="26" eb="27">
      <t>オン</t>
    </rPh>
    <rPh sb="27" eb="29">
      <t>リョウショウ</t>
    </rPh>
    <phoneticPr fontId="2"/>
  </si>
  <si>
    <t>https://www.fukushi.metro.tokyo.lg.jp/seikatsu/josei/tukaikata/s_kangan.html</t>
    <phoneticPr fontId="25"/>
  </si>
  <si>
    <t>名</t>
    <rPh sb="0" eb="1">
      <t>メイ</t>
    </rPh>
    <phoneticPr fontId="2"/>
  </si>
  <si>
    <t>フリガナ（名）</t>
    <rPh sb="5" eb="6">
      <t>メイ</t>
    </rPh>
    <phoneticPr fontId="2"/>
  </si>
  <si>
    <t>フリガナ（姓）</t>
    <rPh sb="5" eb="6">
      <t>セイ</t>
    </rPh>
    <phoneticPr fontId="2"/>
  </si>
  <si>
    <t>姓</t>
    <rPh sb="0" eb="1">
      <t>セイ</t>
    </rPh>
    <phoneticPr fontId="2"/>
  </si>
  <si>
    <t>区分</t>
    <rPh sb="0" eb="2">
      <t>クブン</t>
    </rPh>
    <phoneticPr fontId="2"/>
  </si>
  <si>
    <t>　※種類、区分を選択してください（種類が「国保」の場合、区分の記入は不要です。）。</t>
    <rPh sb="2" eb="4">
      <t>シュルイ</t>
    </rPh>
    <rPh sb="5" eb="7">
      <t>クブン</t>
    </rPh>
    <rPh sb="8" eb="10">
      <t>センタク</t>
    </rPh>
    <rPh sb="17" eb="19">
      <t>シュルイ</t>
    </rPh>
    <rPh sb="21" eb="23">
      <t>コクホ</t>
    </rPh>
    <rPh sb="25" eb="27">
      <t>バアイ</t>
    </rPh>
    <rPh sb="28" eb="30">
      <t>クブン</t>
    </rPh>
    <rPh sb="31" eb="33">
      <t>キニュウ</t>
    </rPh>
    <rPh sb="34" eb="36">
      <t>フヨウ</t>
    </rPh>
    <phoneticPr fontId="2"/>
  </si>
  <si>
    <t>　※8桁の数字を入力してください（保険者番号が6桁の場合、先頭に00を入力してください）。</t>
    <rPh sb="3" eb="4">
      <t>ケタ</t>
    </rPh>
    <rPh sb="5" eb="7">
      <t>スウジ</t>
    </rPh>
    <rPh sb="8" eb="10">
      <t>ニュウリョク</t>
    </rPh>
    <rPh sb="17" eb="19">
      <t>ホケン</t>
    </rPh>
    <rPh sb="19" eb="20">
      <t>ジャ</t>
    </rPh>
    <rPh sb="20" eb="22">
      <t>バンゴウ</t>
    </rPh>
    <rPh sb="24" eb="25">
      <t>ケタ</t>
    </rPh>
    <rPh sb="26" eb="28">
      <t>バアイ</t>
    </rPh>
    <rPh sb="29" eb="31">
      <t>セントウ</t>
    </rPh>
    <rPh sb="35" eb="37">
      <t>ニュウリョク</t>
    </rPh>
    <phoneticPr fontId="2"/>
  </si>
  <si>
    <t>※入力不要です。</t>
    <rPh sb="1" eb="3">
      <t>ニュウリョク</t>
    </rPh>
    <rPh sb="3" eb="5">
      <t>フヨウ</t>
    </rPh>
    <phoneticPr fontId="2"/>
  </si>
  <si>
    <t>　区市町村に申請をした後、都医療券が届くまでの間に支払った医療費は、「医療費支給申請書兼口座振替依頼書（第43号様式第16条関係）」の用意で償還払いの請求により助成が受けられます。「医療費支給申請書兼口座振替依頼書」は、都医療券の交付時に同封してお送りしますが、東京都福祉局のホームページからダウンロードすることも可能です。</t>
    <phoneticPr fontId="2"/>
  </si>
  <si>
    <t>　B型肝炎ウイルス又はC型肝炎ウイルスによる肝がん・重度肝硬変の入院関係医療又は肝がんの外来関係医療（「分子標的薬を用いた化学療法」、「肝動注療法」又は「粒子線治療」による肝がん外来関係医療に限る。）にかかる保険診療の患者負担から、下記の階層区分に応じた月額患者一部負担額を除いた金額を助成します。</t>
    <rPh sb="2" eb="3">
      <t>ガタ</t>
    </rPh>
    <rPh sb="3" eb="5">
      <t>カンエン</t>
    </rPh>
    <rPh sb="9" eb="10">
      <t>マタ</t>
    </rPh>
    <rPh sb="12" eb="13">
      <t>ガタ</t>
    </rPh>
    <rPh sb="13" eb="15">
      <t>カンエン</t>
    </rPh>
    <rPh sb="22" eb="23">
      <t>カン</t>
    </rPh>
    <rPh sb="26" eb="28">
      <t>ジュウド</t>
    </rPh>
    <rPh sb="28" eb="31">
      <t>カンコウヘン</t>
    </rPh>
    <rPh sb="32" eb="34">
      <t>ニュウイン</t>
    </rPh>
    <rPh sb="34" eb="36">
      <t>カンケイ</t>
    </rPh>
    <rPh sb="36" eb="38">
      <t>イリョウ</t>
    </rPh>
    <rPh sb="38" eb="39">
      <t>マタ</t>
    </rPh>
    <rPh sb="40" eb="41">
      <t>カン</t>
    </rPh>
    <rPh sb="44" eb="46">
      <t>ガイライ</t>
    </rPh>
    <rPh sb="46" eb="48">
      <t>カンケイ</t>
    </rPh>
    <rPh sb="48" eb="50">
      <t>イリョウ</t>
    </rPh>
    <rPh sb="80" eb="82">
      <t>チリョウ</t>
    </rPh>
    <rPh sb="86" eb="87">
      <t>カン</t>
    </rPh>
    <rPh sb="89" eb="91">
      <t>ガイライ</t>
    </rPh>
    <rPh sb="91" eb="93">
      <t>カンケイ</t>
    </rPh>
    <rPh sb="93" eb="95">
      <t>イリョウ</t>
    </rPh>
    <rPh sb="96" eb="97">
      <t>カギ</t>
    </rPh>
    <rPh sb="104" eb="106">
      <t>ホケン</t>
    </rPh>
    <rPh sb="106" eb="108">
      <t>シンリョウ</t>
    </rPh>
    <rPh sb="109" eb="111">
      <t>カンジャ</t>
    </rPh>
    <rPh sb="111" eb="113">
      <t>フタン</t>
    </rPh>
    <rPh sb="116" eb="118">
      <t>カキ</t>
    </rPh>
    <rPh sb="119" eb="121">
      <t>カイソウ</t>
    </rPh>
    <rPh sb="121" eb="123">
      <t>クブン</t>
    </rPh>
    <rPh sb="124" eb="125">
      <t>オウ</t>
    </rPh>
    <rPh sb="127" eb="129">
      <t>ゲツガク</t>
    </rPh>
    <rPh sb="129" eb="131">
      <t>カンジャ</t>
    </rPh>
    <rPh sb="131" eb="133">
      <t>イチブ</t>
    </rPh>
    <rPh sb="133" eb="135">
      <t>フタン</t>
    </rPh>
    <rPh sb="135" eb="136">
      <t>ガク</t>
    </rPh>
    <rPh sb="137" eb="138">
      <t>ノゾ</t>
    </rPh>
    <rPh sb="140" eb="142">
      <t>キンガク</t>
    </rPh>
    <rPh sb="143" eb="145">
      <t>ジョセイ</t>
    </rPh>
    <phoneticPr fontId="2"/>
  </si>
  <si>
    <t>組合（退職被保険者）</t>
    <rPh sb="0" eb="2">
      <t>クミアイ</t>
    </rPh>
    <rPh sb="3" eb="5">
      <t>タイショク</t>
    </rPh>
    <rPh sb="5" eb="9">
      <t>ヒホケンシャ</t>
    </rPh>
    <phoneticPr fontId="2"/>
  </si>
  <si>
    <t>国保</t>
    <rPh sb="0" eb="2">
      <t>コクホ</t>
    </rPh>
    <phoneticPr fontId="2"/>
  </si>
  <si>
    <t>他県転入</t>
    <rPh sb="0" eb="2">
      <t>タケン</t>
    </rPh>
    <rPh sb="2" eb="4">
      <t>テンニュウ</t>
    </rPh>
    <phoneticPr fontId="2"/>
  </si>
  <si>
    <t>申請の（新規・更新・他県転入）の区分を選択してください。</t>
    <rPh sb="0" eb="2">
      <t>シンセイ</t>
    </rPh>
    <rPh sb="4" eb="6">
      <t>シンキ</t>
    </rPh>
    <rPh sb="7" eb="9">
      <t>コウシン</t>
    </rPh>
    <rPh sb="10" eb="12">
      <t>タケン</t>
    </rPh>
    <rPh sb="12" eb="14">
      <t>テンニュウ</t>
    </rPh>
    <rPh sb="16" eb="18">
      <t>クブン</t>
    </rPh>
    <rPh sb="19" eb="21">
      <t>センタク</t>
    </rPh>
    <phoneticPr fontId="2"/>
  </si>
  <si>
    <t>交付を受けている場合は、申請月以前の24月以内の「自己負担限度額（B型・C型ウイルス肝炎治療医療費助成用）」の写しを添付すること。</t>
    <rPh sb="0" eb="2">
      <t>コウフ</t>
    </rPh>
    <rPh sb="3" eb="4">
      <t>ウ</t>
    </rPh>
    <rPh sb="8" eb="10">
      <t>バアイ</t>
    </rPh>
    <rPh sb="12" eb="14">
      <t>シンセイ</t>
    </rPh>
    <rPh sb="14" eb="15">
      <t>ツキ</t>
    </rPh>
    <rPh sb="15" eb="17">
      <t>イゼン</t>
    </rPh>
    <rPh sb="20" eb="21">
      <t>ガツ</t>
    </rPh>
    <rPh sb="21" eb="23">
      <t>イナイ</t>
    </rPh>
    <rPh sb="25" eb="27">
      <t>ジコ</t>
    </rPh>
    <rPh sb="27" eb="29">
      <t>フタン</t>
    </rPh>
    <rPh sb="29" eb="31">
      <t>ゲンド</t>
    </rPh>
    <rPh sb="31" eb="32">
      <t>ガク</t>
    </rPh>
    <rPh sb="34" eb="35">
      <t>ガタ</t>
    </rPh>
    <rPh sb="37" eb="38">
      <t>ガタ</t>
    </rPh>
    <rPh sb="42" eb="44">
      <t>カンエン</t>
    </rPh>
    <rPh sb="44" eb="46">
      <t>チリョウ</t>
    </rPh>
    <rPh sb="46" eb="49">
      <t>イリョウヒ</t>
    </rPh>
    <rPh sb="49" eb="51">
      <t>ジョセイ</t>
    </rPh>
    <rPh sb="51" eb="52">
      <t>ヨウ</t>
    </rPh>
    <rPh sb="55" eb="56">
      <t>ウツ</t>
    </rPh>
    <rPh sb="58" eb="60">
      <t>テンプ</t>
    </rPh>
    <phoneticPr fontId="2"/>
  </si>
  <si>
    <t>(注) 本事業の申請資格について～必ず御確認ください。
本事業における東京都の医療費助成対象となる患者は、次の(1)～(6)を全て満たし、東京都から認定を受け、医療券の交付を受けた患者です。
(1)	東京都内に住所がある者
(2)	B型肝炎ウイルス又はC型肝炎ウイルスによる肝がん又は重度肝硬変と診断されている者
(3)	医療保険各法の被保険者・被扶養者
(4) 世帯年収が約370万円未満の者（限度額適用認定証等、限度額適用・標準負担額減額認定証等・資格確認書・マイナポータルの資格情報画面等で御確認ください。）
・70歳未満：高額療養費の適用区分がエ又はオに該当する者
・70歳以上：高額療養費の適用区分がⅠ、Ⅱ又はⅢ（一般）に該当する者(5)	申請日の属する月（更新の場合は更新月）の前の23か月以内に保険医療機関で受けた肝がん・重度肝硬変の入院関係医療又は保険医療機関若しくは保険薬局で受けた肝がんの外来関係医療で高額療養費算定基準額を超えた月が1月以上ある者
(6)	厚生労働省肝炎等克服政策研究事業における研究班への臨床情報提供に同意している者
(7) 電話番号欄については、日中に繋がる連絡先を御記入ください。</t>
    <phoneticPr fontId="2"/>
  </si>
  <si>
    <t>(注) 本事業の申請資格について～必ず御確認ください。
本事業における東京都の医療費助成対象となる患者は、次の(1)～(6)を全て満たし、東京都から認定を受け、医療券の交付を受けた患者です。
(1)	東京都内に住所がある者
(2)	B型肝炎ウイルス又はC型肝炎ウイルスによる肝がん又は重度肝硬変と診断されている者
(3)	医療保険各法の被保険者・被扶養者
(4) 世帯年収が約370万円未満の者（限度額適用認定証等、限度額適用・標準負担額減額認定証等・資格確認書・マイナポータルの資格情報画面等で御確認ください。）
・70歳未満：高額療養費の適用区分がエ又はオに該当する者
・70歳以上：高額療養費の適用区分がⅠ、Ⅱ又はⅢ（一般）に該当する者
(5)	申請日の属する月（更新の場合は更新月）の前の23か月以内に保険医療機関で受けた肝がん・重度肝硬変の入院関係医療又は保険医療機関若しくは保険薬局で受けた肝がんの外来関係医療で高額療養費算定基準額を超えた月が1月以上ある者
(6)	厚生労働省肝炎等克服政策研究事業における研究班への臨床情報提供に同意している者
(7) 電話番号欄については、日中に繋がる連絡先を御記入ください。</t>
    <phoneticPr fontId="2"/>
  </si>
  <si>
    <t>(R08.03)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</si>
</sst>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満&quot;\ 0_ &quot;歳&quot;\)"/>
    <numFmt numFmtId="177" formatCode="@&quot;生&quot;"/>
  </numFmts>
  <fonts count="30"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sz val="12"/>
      <color rgb="FF000000"/>
      <name val="ＭＳ 明朝"/>
      <family val="1"/>
      <charset val="128"/>
    </font>
    <font>
      <sz val="8"/>
      <name val="ＭＳ 明朝"/>
      <family val="1"/>
      <charset val="128"/>
    </font>
    <font>
      <sz val="10"/>
      <color rgb="FF000000"/>
      <name val="Times New Roman"/>
      <family val="1"/>
    </font>
    <font>
      <sz val="16"/>
      <color rgb="FF000000"/>
      <name val="ＭＳ 明朝"/>
      <family val="1"/>
      <charset val="128"/>
    </font>
    <font>
      <sz val="8"/>
      <color rgb="FF000000"/>
      <name val="ＭＳ ゴシック"/>
      <family val="3"/>
      <charset val="128"/>
    </font>
    <font>
      <b/>
      <sz val="11.5"/>
      <color rgb="FF000000"/>
      <name val="ＭＳ ゴシック"/>
      <family val="3"/>
      <charset val="128"/>
    </font>
    <font>
      <sz val="7"/>
      <color rgb="FF000000"/>
      <name val="ＭＳ ゴシック"/>
      <family val="3"/>
      <charset val="128"/>
    </font>
    <font>
      <sz val="8"/>
      <color rgb="FF000000"/>
      <name val="ＭＳ Ｐゴシック"/>
      <family val="3"/>
      <charset val="128"/>
    </font>
    <font>
      <sz val="6"/>
      <name val="ＭＳ Ｐ明朝"/>
      <family val="1"/>
      <charset val="128"/>
    </font>
    <font>
      <u/>
      <sz val="9"/>
      <color rgb="FF000000"/>
      <name val="ＭＳ 明朝"/>
      <family val="1"/>
      <charset val="128"/>
    </font>
    <font>
      <sz val="14"/>
      <color rgb="FF000000"/>
      <name val="ＭＳ 明朝"/>
      <family val="1"/>
      <charset val="128"/>
    </font>
    <font>
      <u/>
      <sz val="10"/>
      <color theme="10"/>
      <name val="Times New Roman"/>
      <family val="1"/>
    </font>
    <font>
      <sz val="6"/>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s>
  <borders count="57">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top style="thin">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medium">
        <color auto="1"/>
      </top>
      <bottom style="thin">
        <color auto="1"/>
      </bottom>
      <diagonal/>
    </border>
  </borders>
  <cellStyleXfs count="5">
    <xf numFmtId="0" fontId="0" fillId="0" borderId="0"/>
    <xf numFmtId="0" fontId="5" fillId="0" borderId="0">
      <alignment vertical="center"/>
    </xf>
    <xf numFmtId="0" fontId="1" fillId="0" borderId="0">
      <alignment vertical="center"/>
    </xf>
    <xf numFmtId="0" fontId="19" fillId="0" borderId="0"/>
    <xf numFmtId="0" fontId="28" fillId="0" borderId="0" applyNumberFormat="0" applyFill="0" applyBorder="0" applyAlignment="0" applyProtection="0"/>
  </cellStyleXfs>
  <cellXfs count="252">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3" xfId="0" applyFont="1" applyFill="1" applyBorder="1" applyAlignment="1">
      <alignment horizontal="left"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8" fillId="5" borderId="26" xfId="0" applyFont="1" applyFill="1" applyBorder="1" applyAlignment="1">
      <alignment horizontal="left" vertical="center" inden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2" fillId="0" borderId="0" xfId="0" applyFont="1" applyAlignment="1">
      <alignment horizontal="center" vertical="center"/>
    </xf>
    <xf numFmtId="0" fontId="18" fillId="0" borderId="0" xfId="0" applyFont="1" applyAlignment="1">
      <alignment horizontal="left" vertical="center"/>
    </xf>
    <xf numFmtId="0" fontId="12" fillId="0" borderId="11" xfId="0" applyFont="1" applyBorder="1" applyAlignment="1">
      <alignment horizontal="center" vertical="center"/>
    </xf>
    <xf numFmtId="0" fontId="12" fillId="0" borderId="0" xfId="0" applyFont="1" applyAlignment="1">
      <alignment horizontal="left" vertical="center" indent="1"/>
    </xf>
    <xf numFmtId="0" fontId="14" fillId="6" borderId="0" xfId="0" applyFont="1" applyFill="1" applyAlignment="1">
      <alignment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2" fillId="0" borderId="0" xfId="0" applyFont="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horizontal="center" vertical="center"/>
    </xf>
    <xf numFmtId="0" fontId="10" fillId="0" borderId="0" xfId="0" applyFont="1" applyAlignment="1">
      <alignment horizontal="center" vertical="center" wrapText="1"/>
    </xf>
    <xf numFmtId="0" fontId="12" fillId="0" borderId="45" xfId="0" applyFont="1" applyBorder="1" applyAlignment="1">
      <alignment horizontal="left"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7"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0" fillId="0" borderId="0" xfId="0" applyFont="1" applyAlignment="1">
      <alignment horizontal="left" vertical="center" wrapText="1"/>
    </xf>
    <xf numFmtId="0" fontId="12" fillId="0" borderId="11" xfId="0" applyFont="1" applyBorder="1" applyAlignment="1">
      <alignment horizontal="left" vertical="center" indent="2"/>
    </xf>
    <xf numFmtId="0" fontId="12" fillId="0" borderId="34" xfId="0" applyFont="1" applyBorder="1" applyAlignment="1">
      <alignment horizontal="left" vertical="center" indent="1"/>
    </xf>
    <xf numFmtId="0" fontId="12" fillId="0" borderId="34" xfId="0" applyFont="1" applyBorder="1" applyAlignment="1">
      <alignment horizontal="left" vertical="center"/>
    </xf>
    <xf numFmtId="0" fontId="0" fillId="0" borderId="34" xfId="0" applyBorder="1" applyAlignment="1">
      <alignment horizontal="left" vertical="top"/>
    </xf>
    <xf numFmtId="0" fontId="10" fillId="0" borderId="34" xfId="0" applyFont="1" applyBorder="1" applyAlignment="1">
      <alignment horizontal="left" vertical="center"/>
    </xf>
    <xf numFmtId="0" fontId="10" fillId="0" borderId="35" xfId="0" applyFont="1" applyBorder="1" applyAlignment="1">
      <alignment horizontal="right" vertical="center"/>
    </xf>
    <xf numFmtId="0" fontId="12" fillId="0" borderId="47" xfId="0" applyFont="1" applyBorder="1" applyAlignment="1">
      <alignment horizontal="left" vertical="center"/>
    </xf>
    <xf numFmtId="0" fontId="12" fillId="0" borderId="0" xfId="0" applyFont="1" applyAlignment="1">
      <alignment horizontal="center" vertical="center" textRotation="255" wrapText="1"/>
    </xf>
    <xf numFmtId="0" fontId="10" fillId="0" borderId="0" xfId="0" applyFont="1" applyAlignment="1">
      <alignment horizontal="left" vertical="top"/>
    </xf>
    <xf numFmtId="0" fontId="12" fillId="0" borderId="47" xfId="0" applyFont="1" applyBorder="1" applyAlignment="1">
      <alignment vertical="top"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4" fillId="0" borderId="0" xfId="0" applyFont="1" applyAlignment="1">
      <alignment vertical="center"/>
    </xf>
    <xf numFmtId="0" fontId="16"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0" fillId="0" borderId="0" xfId="0" applyFont="1" applyAlignment="1">
      <alignment vertical="center" wrapText="1"/>
    </xf>
    <xf numFmtId="0" fontId="0" fillId="0" borderId="47" xfId="0" applyBorder="1" applyAlignment="1">
      <alignment horizontal="left" vertical="top"/>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21" fillId="0" borderId="0" xfId="0" applyFont="1" applyAlignment="1">
      <alignment vertical="center"/>
    </xf>
    <xf numFmtId="0" fontId="16" fillId="0" borderId="2"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right"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21" fillId="0" borderId="36" xfId="0" applyFont="1" applyBorder="1" applyAlignment="1">
      <alignment vertical="center"/>
    </xf>
    <xf numFmtId="0" fontId="10" fillId="0" borderId="37" xfId="0" applyFont="1" applyBorder="1" applyAlignment="1">
      <alignment horizontal="left" vertical="center"/>
    </xf>
    <xf numFmtId="0" fontId="10" fillId="0" borderId="40" xfId="0" applyFont="1" applyBorder="1" applyAlignment="1">
      <alignment horizontal="left" vertical="center"/>
    </xf>
    <xf numFmtId="0" fontId="21" fillId="0" borderId="0" xfId="0" applyFont="1" applyAlignment="1">
      <alignment horizontal="right" vertical="center"/>
    </xf>
    <xf numFmtId="49" fontId="10" fillId="0" borderId="0" xfId="0" applyNumberFormat="1" applyFont="1" applyAlignment="1">
      <alignment horizontal="left" vertical="center"/>
    </xf>
    <xf numFmtId="0" fontId="12" fillId="0" borderId="0" xfId="3" applyFont="1" applyAlignment="1">
      <alignment horizontal="left" vertical="center"/>
    </xf>
    <xf numFmtId="0" fontId="10" fillId="0" borderId="0" xfId="3" applyFont="1" applyAlignment="1">
      <alignment horizontal="left" vertical="center"/>
    </xf>
    <xf numFmtId="0" fontId="19" fillId="0" borderId="0" xfId="3" applyAlignment="1">
      <alignment horizontal="left" vertical="top"/>
    </xf>
    <xf numFmtId="0" fontId="12" fillId="0" borderId="0" xfId="3" applyFont="1" applyAlignment="1">
      <alignment vertical="center"/>
    </xf>
    <xf numFmtId="0" fontId="12" fillId="0" borderId="0" xfId="3" applyFont="1" applyAlignment="1">
      <alignment horizontal="left" vertical="top" wrapText="1"/>
    </xf>
    <xf numFmtId="0" fontId="12" fillId="0" borderId="0" xfId="3" applyFont="1" applyAlignment="1">
      <alignment vertical="top" wrapText="1"/>
    </xf>
    <xf numFmtId="0" fontId="10" fillId="0" borderId="0" xfId="3" applyFont="1" applyAlignment="1">
      <alignment horizontal="left" vertical="top"/>
    </xf>
    <xf numFmtId="0" fontId="29" fillId="0" borderId="0" xfId="0" applyFont="1" applyAlignment="1">
      <alignment horizontal="center" vertical="center"/>
    </xf>
    <xf numFmtId="0" fontId="12" fillId="0" borderId="0" xfId="3" applyFont="1" applyAlignment="1">
      <alignment vertical="top" wrapText="1"/>
    </xf>
    <xf numFmtId="0" fontId="27" fillId="0" borderId="0" xfId="3" applyFont="1" applyAlignment="1">
      <alignment horizontal="center" vertical="center"/>
    </xf>
    <xf numFmtId="0" fontId="12" fillId="0" borderId="0" xfId="3" applyFont="1" applyAlignment="1">
      <alignment horizontal="left" vertical="center" wrapText="1"/>
    </xf>
    <xf numFmtId="0" fontId="12" fillId="0" borderId="32" xfId="3" applyFont="1" applyBorder="1" applyAlignment="1">
      <alignment vertical="center" wrapText="1"/>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0" fontId="12" fillId="0" borderId="45" xfId="3" applyFont="1" applyBorder="1" applyAlignment="1">
      <alignment horizontal="center" vertical="center" textRotation="255" wrapText="1"/>
    </xf>
    <xf numFmtId="0" fontId="12" fillId="0" borderId="35" xfId="3" applyFont="1" applyBorder="1" applyAlignment="1">
      <alignment horizontal="center" vertical="center" textRotation="255" wrapText="1"/>
    </xf>
    <xf numFmtId="0" fontId="12" fillId="0" borderId="31" xfId="3" applyFont="1" applyBorder="1" applyAlignment="1">
      <alignment horizontal="center" vertical="center" textRotation="255" wrapText="1"/>
    </xf>
    <xf numFmtId="0" fontId="12" fillId="0" borderId="33" xfId="3" applyFont="1" applyBorder="1" applyAlignment="1">
      <alignment horizontal="center" vertical="center" textRotation="255" wrapText="1"/>
    </xf>
    <xf numFmtId="0" fontId="12" fillId="0" borderId="12" xfId="3" applyFont="1" applyBorder="1" applyAlignment="1">
      <alignment vertical="center"/>
    </xf>
    <xf numFmtId="0" fontId="12" fillId="0" borderId="13" xfId="3" applyFont="1" applyBorder="1" applyAlignment="1">
      <alignment vertical="center"/>
    </xf>
    <xf numFmtId="0" fontId="12" fillId="0" borderId="11" xfId="3" applyFont="1" applyBorder="1" applyAlignment="1">
      <alignment horizontal="center" vertical="center" wrapText="1"/>
    </xf>
    <xf numFmtId="0" fontId="28" fillId="0" borderId="0" xfId="4" applyAlignment="1">
      <alignment vertical="top" wrapText="1"/>
    </xf>
    <xf numFmtId="0" fontId="26" fillId="0" borderId="0" xfId="3" applyFont="1" applyAlignment="1">
      <alignment vertical="top"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49" fontId="4" fillId="3" borderId="11"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0" borderId="2" xfId="0" applyFont="1" applyBorder="1" applyAlignment="1">
      <alignment horizontal="center" vertical="top" shrinkToFit="1"/>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49" fontId="4" fillId="2" borderId="21"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7" borderId="21" xfId="0" applyNumberFormat="1" applyFont="1" applyFill="1" applyBorder="1" applyAlignment="1" applyProtection="1">
      <alignment horizontal="center" vertical="center"/>
      <protection locked="0"/>
    </xf>
    <xf numFmtId="49" fontId="4" fillId="7" borderId="16" xfId="0" applyNumberFormat="1" applyFont="1" applyFill="1" applyBorder="1" applyAlignment="1" applyProtection="1">
      <alignment horizontal="center" vertical="center"/>
      <protection locked="0"/>
    </xf>
    <xf numFmtId="49" fontId="4" fillId="7" borderId="17" xfId="0" applyNumberFormat="1" applyFont="1" applyFill="1" applyBorder="1" applyAlignment="1" applyProtection="1">
      <alignment horizontal="center" vertical="center"/>
      <protection locked="0"/>
    </xf>
    <xf numFmtId="49" fontId="4" fillId="2" borderId="56"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12" fillId="7" borderId="11" xfId="0" applyNumberFormat="1" applyFont="1" applyFill="1" applyBorder="1" applyAlignment="1" applyProtection="1">
      <alignment horizontal="center" vertical="center"/>
      <protection locked="0"/>
    </xf>
    <xf numFmtId="49" fontId="12" fillId="7" borderId="12" xfId="0" applyNumberFormat="1" applyFont="1" applyFill="1" applyBorder="1" applyAlignment="1" applyProtection="1">
      <alignment horizontal="center" vertical="center"/>
      <protection locked="0"/>
    </xf>
    <xf numFmtId="49" fontId="12" fillId="7" borderId="13"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41"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4" borderId="18" xfId="0" applyFont="1" applyFill="1" applyBorder="1" applyAlignment="1">
      <alignment horizontal="center" vertical="center" textRotation="255"/>
    </xf>
    <xf numFmtId="0" fontId="4" fillId="4" borderId="19" xfId="0" applyFont="1" applyFill="1" applyBorder="1" applyAlignment="1">
      <alignment horizontal="center" vertical="center" textRotation="255"/>
    </xf>
    <xf numFmtId="0" fontId="4" fillId="0" borderId="4" xfId="0" applyFont="1" applyBorder="1" applyAlignment="1">
      <alignment horizontal="center" vertical="center"/>
    </xf>
    <xf numFmtId="0" fontId="4" fillId="2" borderId="5" xfId="0" applyFont="1" applyFill="1" applyBorder="1" applyAlignment="1" applyProtection="1">
      <alignment horizontal="center" vertical="center"/>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2" xfId="0" applyFont="1" applyFill="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2" xfId="0" applyFont="1" applyFill="1" applyBorder="1" applyAlignment="1" applyProtection="1">
      <alignment horizontal="left" vertical="center" inden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4" borderId="20" xfId="0" applyFont="1" applyFill="1" applyBorder="1" applyAlignment="1">
      <alignment horizontal="center" vertical="center" textRotation="255"/>
    </xf>
    <xf numFmtId="0" fontId="4" fillId="0" borderId="21"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2" borderId="2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12" fillId="0" borderId="2" xfId="0" applyFont="1" applyBorder="1" applyAlignment="1">
      <alignment horizontal="center" vertical="center" wrapText="1"/>
    </xf>
    <xf numFmtId="0" fontId="16" fillId="0" borderId="45" xfId="0" applyFont="1" applyBorder="1" applyAlignment="1">
      <alignment horizontal="left" vertical="center" indent="1"/>
    </xf>
    <xf numFmtId="0" fontId="16" fillId="0" borderId="34" xfId="0" applyFont="1" applyBorder="1" applyAlignment="1">
      <alignment horizontal="left" vertical="center" indent="1"/>
    </xf>
    <xf numFmtId="0" fontId="16" fillId="0" borderId="35" xfId="0" applyFont="1" applyBorder="1" applyAlignment="1">
      <alignment horizontal="left" vertical="center" indent="1"/>
    </xf>
    <xf numFmtId="0" fontId="10" fillId="0" borderId="31" xfId="0" applyFont="1" applyBorder="1" applyAlignment="1">
      <alignment horizontal="left" vertical="top"/>
    </xf>
    <xf numFmtId="0" fontId="10" fillId="0" borderId="32" xfId="0" applyFont="1" applyBorder="1" applyAlignment="1">
      <alignment horizontal="left" vertical="top"/>
    </xf>
    <xf numFmtId="0" fontId="16" fillId="0" borderId="32" xfId="0" applyFont="1" applyBorder="1" applyAlignment="1">
      <alignment horizontal="left" vertical="center"/>
    </xf>
    <xf numFmtId="0" fontId="16" fillId="0" borderId="33" xfId="0" applyFont="1" applyBorder="1" applyAlignment="1">
      <alignment horizontal="left" vertical="center"/>
    </xf>
    <xf numFmtId="0" fontId="12" fillId="0" borderId="0" xfId="0" applyFont="1" applyAlignment="1">
      <alignment horizontal="left" vertical="top" wrapText="1"/>
    </xf>
    <xf numFmtId="0" fontId="16" fillId="0" borderId="0" xfId="0" applyFont="1" applyAlignment="1">
      <alignment horizontal="distributed" vertical="center" indent="1"/>
    </xf>
    <xf numFmtId="0" fontId="16" fillId="0" borderId="0" xfId="0" applyFont="1" applyAlignment="1">
      <alignment horizontal="right" vertical="center"/>
    </xf>
    <xf numFmtId="0" fontId="12" fillId="0" borderId="2" xfId="0" applyFont="1" applyBorder="1" applyAlignment="1">
      <alignment horizontal="center" vertical="center"/>
    </xf>
    <xf numFmtId="0" fontId="16" fillId="0" borderId="2"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48" xfId="0" applyFont="1" applyBorder="1" applyAlignment="1">
      <alignment horizontal="center" vertical="center"/>
    </xf>
    <xf numFmtId="0" fontId="12" fillId="0" borderId="2" xfId="0" applyFont="1" applyBorder="1" applyAlignment="1">
      <alignment horizontal="distributed" vertical="center" wrapText="1" inden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42" xfId="0" applyFont="1" applyBorder="1" applyAlignment="1">
      <alignment horizontal="center" vertical="center"/>
    </xf>
    <xf numFmtId="0" fontId="22" fillId="0" borderId="46" xfId="0" applyFont="1" applyBorder="1" applyAlignment="1">
      <alignment horizontal="center" vertical="center"/>
    </xf>
    <xf numFmtId="0" fontId="22" fillId="0" borderId="0" xfId="0" applyFont="1" applyAlignment="1">
      <alignment horizontal="center" vertical="center"/>
    </xf>
    <xf numFmtId="0" fontId="22" fillId="0" borderId="47" xfId="0" applyFont="1" applyBorder="1" applyAlignment="1">
      <alignment horizontal="center" vertical="center"/>
    </xf>
    <xf numFmtId="0" fontId="23" fillId="0" borderId="0" xfId="0" applyFont="1" applyAlignment="1">
      <alignment horizontal="left"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4" fillId="0" borderId="53" xfId="0" applyFont="1" applyBorder="1" applyAlignment="1">
      <alignment horizontal="center"/>
    </xf>
    <xf numFmtId="0" fontId="4" fillId="0" borderId="54" xfId="0" applyFont="1" applyBorder="1" applyAlignment="1">
      <alignment horizontal="center"/>
    </xf>
    <xf numFmtId="0" fontId="4" fillId="0" borderId="55" xfId="0" applyFont="1" applyBorder="1" applyAlignment="1">
      <alignment horizont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12" fillId="0" borderId="2" xfId="0" applyFont="1" applyBorder="1" applyAlignment="1">
      <alignment horizontal="center" vertical="center" textRotation="255" wrapText="1"/>
    </xf>
    <xf numFmtId="0" fontId="12" fillId="0" borderId="2" xfId="0" applyFont="1" applyBorder="1" applyAlignment="1">
      <alignment horizontal="center" vertical="center" textRotation="255"/>
    </xf>
    <xf numFmtId="177" fontId="4" fillId="0" borderId="45" xfId="0" applyNumberFormat="1" applyFont="1" applyBorder="1" applyAlignment="1">
      <alignment horizontal="center" vertical="center"/>
    </xf>
    <xf numFmtId="177" fontId="4" fillId="0" borderId="34" xfId="0" applyNumberFormat="1" applyFont="1" applyBorder="1" applyAlignment="1">
      <alignment horizontal="center" vertical="center"/>
    </xf>
    <xf numFmtId="177" fontId="4" fillId="0" borderId="35" xfId="0" applyNumberFormat="1" applyFont="1" applyBorder="1" applyAlignment="1">
      <alignment horizontal="center" vertical="center"/>
    </xf>
    <xf numFmtId="0" fontId="12" fillId="0" borderId="49" xfId="0" applyFont="1" applyBorder="1" applyAlignment="1">
      <alignment horizontal="distributed" vertical="center" indent="1"/>
    </xf>
    <xf numFmtId="0" fontId="12" fillId="0" borderId="48" xfId="0" applyFont="1" applyBorder="1" applyAlignment="1">
      <alignment horizontal="center"/>
    </xf>
    <xf numFmtId="0" fontId="12" fillId="0" borderId="49" xfId="0" applyFont="1" applyBorder="1" applyAlignment="1">
      <alignment horizontal="center" vertical="center"/>
    </xf>
    <xf numFmtId="0" fontId="12" fillId="0" borderId="45" xfId="0" applyFont="1" applyBorder="1" applyAlignment="1">
      <alignment horizontal="left" vertical="center" wrapText="1" indent="2"/>
    </xf>
    <xf numFmtId="0" fontId="12" fillId="0" borderId="34" xfId="0" applyFont="1" applyBorder="1" applyAlignment="1">
      <alignment horizontal="left" vertical="center" indent="2"/>
    </xf>
    <xf numFmtId="0" fontId="12" fillId="0" borderId="35" xfId="0" applyFont="1" applyBorder="1" applyAlignment="1">
      <alignment horizontal="left" vertical="center" indent="2"/>
    </xf>
    <xf numFmtId="0" fontId="12" fillId="0" borderId="46" xfId="0" applyFont="1" applyBorder="1" applyAlignment="1">
      <alignment horizontal="left" vertical="center" indent="2"/>
    </xf>
    <xf numFmtId="0" fontId="12" fillId="0" borderId="0" xfId="0" applyFont="1" applyAlignment="1">
      <alignment horizontal="left" vertical="center" indent="2"/>
    </xf>
    <xf numFmtId="0" fontId="12" fillId="0" borderId="47" xfId="0" applyFont="1" applyBorder="1" applyAlignment="1">
      <alignment horizontal="left" vertical="center" indent="2"/>
    </xf>
    <xf numFmtId="0" fontId="12" fillId="0" borderId="31" xfId="0" applyFont="1" applyBorder="1" applyAlignment="1">
      <alignment horizontal="left" vertical="center" indent="2"/>
    </xf>
    <xf numFmtId="0" fontId="12" fillId="0" borderId="32" xfId="0" applyFont="1" applyBorder="1" applyAlignment="1">
      <alignment horizontal="left" vertical="center" indent="2"/>
    </xf>
    <xf numFmtId="0" fontId="12" fillId="0" borderId="33" xfId="0" applyFont="1" applyBorder="1" applyAlignment="1">
      <alignment horizontal="left" vertical="center" indent="2"/>
    </xf>
    <xf numFmtId="0" fontId="10" fillId="0" borderId="0" xfId="0" applyFont="1" applyAlignment="1">
      <alignment horizontal="left" vertical="center" wrapText="1"/>
    </xf>
    <xf numFmtId="0" fontId="10" fillId="0" borderId="32" xfId="0" applyFont="1" applyBorder="1" applyAlignment="1">
      <alignment horizontal="left" vertical="center" wrapTex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2" fillId="0" borderId="2" xfId="0" applyFont="1" applyBorder="1" applyAlignment="1">
      <alignment horizontal="distributed" vertical="center" indent="1"/>
    </xf>
    <xf numFmtId="176" fontId="16" fillId="0" borderId="31" xfId="0" applyNumberFormat="1" applyFont="1" applyBorder="1" applyAlignment="1">
      <alignment horizontal="center" vertical="center"/>
    </xf>
    <xf numFmtId="176" fontId="16" fillId="0" borderId="32" xfId="0" applyNumberFormat="1" applyFont="1" applyBorder="1" applyAlignment="1">
      <alignment horizontal="center" vertical="center"/>
    </xf>
    <xf numFmtId="176" fontId="16" fillId="0" borderId="33" xfId="0" applyNumberFormat="1" applyFont="1" applyBorder="1" applyAlignment="1">
      <alignment horizontal="center" vertical="center"/>
    </xf>
    <xf numFmtId="0" fontId="24" fillId="0" borderId="0" xfId="0" applyFont="1" applyAlignment="1">
      <alignment horizontal="center" vertical="center"/>
    </xf>
    <xf numFmtId="0" fontId="14" fillId="6" borderId="0" xfId="0" applyFont="1" applyFill="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2" xr:uid="{00000000-0005-0000-0000-000003000000}"/>
    <cellStyle name="標準 4" xfId="3" xr:uid="{00000000-0005-0000-0000-000004000000}"/>
  </cellStyles>
  <dxfs count="3">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image" Target="../media/image17.emf"/><Relationship Id="rId7" Type="http://schemas.openxmlformats.org/officeDocument/2006/relationships/image" Target="../media/image21.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20</xdr:col>
      <xdr:colOff>80596</xdr:colOff>
      <xdr:row>16</xdr:row>
      <xdr:rowOff>21982</xdr:rowOff>
    </xdr:from>
    <xdr:to>
      <xdr:col>34</xdr:col>
      <xdr:colOff>117230</xdr:colOff>
      <xdr:row>17</xdr:row>
      <xdr:rowOff>175847</xdr:rowOff>
    </xdr:to>
    <xdr:sp macro="" textlink="">
      <xdr:nvSpPr>
        <xdr:cNvPr id="2" name="大かっこ 1">
          <a:extLst>
            <a:ext uri="{FF2B5EF4-FFF2-40B4-BE49-F238E27FC236}">
              <a16:creationId xmlns:a16="http://schemas.microsoft.com/office/drawing/2014/main" id="{02656CB7-5411-F4D5-7AF0-F5FE829A7FB8}"/>
            </a:ext>
          </a:extLst>
        </xdr:cNvPr>
        <xdr:cNvSpPr/>
      </xdr:nvSpPr>
      <xdr:spPr>
        <a:xfrm>
          <a:off x="3355731" y="3663463"/>
          <a:ext cx="2293326" cy="3370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80596</xdr:colOff>
          <xdr:row>15</xdr:row>
          <xdr:rowOff>87923</xdr:rowOff>
        </xdr:from>
        <xdr:to>
          <xdr:col>15</xdr:col>
          <xdr:colOff>90121</xdr:colOff>
          <xdr:row>17</xdr:row>
          <xdr:rowOff>97448</xdr:rowOff>
        </xdr:to>
        <xdr:pic>
          <xdr:nvPicPr>
            <xdr:cNvPr id="3" name="図 2">
              <a:extLst>
                <a:ext uri="{FF2B5EF4-FFF2-40B4-BE49-F238E27FC236}">
                  <a16:creationId xmlns:a16="http://schemas.microsoft.com/office/drawing/2014/main" id="{A529B519-E49B-094C-8034-BE3EDE59A1E5}"/>
                </a:ext>
              </a:extLst>
            </xdr:cNvPr>
            <xdr:cNvPicPr>
              <a:picLocks noChangeAspect="1" noChangeArrowheads="1"/>
              <a:extLst>
                <a:ext uri="{84589F7E-364E-4C9E-8A38-B11213B215E9}">
                  <a14:cameraTool cellRange="$BX$17" spid="_x0000_s2950"/>
                </a:ext>
              </a:extLst>
            </xdr:cNvPicPr>
          </xdr:nvPicPr>
          <xdr:blipFill>
            <a:blip xmlns:r="http://schemas.openxmlformats.org/officeDocument/2006/relationships" r:embed="rId1"/>
            <a:srcRect/>
            <a:stretch>
              <a:fillRect/>
            </a:stretch>
          </xdr:blipFill>
          <xdr:spPr bwMode="auto">
            <a:xfrm>
              <a:off x="2300654" y="3722077"/>
              <a:ext cx="331910" cy="3758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73268</xdr:colOff>
          <xdr:row>16</xdr:row>
          <xdr:rowOff>80595</xdr:rowOff>
        </xdr:from>
        <xdr:to>
          <xdr:col>15</xdr:col>
          <xdr:colOff>86456</xdr:colOff>
          <xdr:row>19</xdr:row>
          <xdr:rowOff>43228</xdr:rowOff>
        </xdr:to>
        <xdr:pic>
          <xdr:nvPicPr>
            <xdr:cNvPr id="4" name="図 3">
              <a:extLst>
                <a:ext uri="{FF2B5EF4-FFF2-40B4-BE49-F238E27FC236}">
                  <a16:creationId xmlns:a16="http://schemas.microsoft.com/office/drawing/2014/main" id="{84C61B73-2D15-9EFE-CF83-B024122E0661}"/>
                </a:ext>
              </a:extLst>
            </xdr:cNvPr>
            <xdr:cNvPicPr>
              <a:picLocks noChangeAspect="1" noChangeArrowheads="1"/>
              <a:extLst>
                <a:ext uri="{84589F7E-364E-4C9E-8A38-B11213B215E9}">
                  <a14:cameraTool cellRange="$BZ$17" spid="_x0000_s2951"/>
                </a:ext>
              </a:extLst>
            </xdr:cNvPicPr>
          </xdr:nvPicPr>
          <xdr:blipFill>
            <a:blip xmlns:r="http://schemas.openxmlformats.org/officeDocument/2006/relationships" r:embed="rId2"/>
            <a:srcRect/>
            <a:stretch>
              <a:fillRect/>
            </a:stretch>
          </xdr:blipFill>
          <xdr:spPr bwMode="auto">
            <a:xfrm>
              <a:off x="2293326" y="3897922"/>
              <a:ext cx="335573" cy="38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73269</xdr:colOff>
          <xdr:row>19</xdr:row>
          <xdr:rowOff>0</xdr:rowOff>
        </xdr:from>
        <xdr:to>
          <xdr:col>5</xdr:col>
          <xdr:colOff>82794</xdr:colOff>
          <xdr:row>21</xdr:row>
          <xdr:rowOff>119429</xdr:rowOff>
        </xdr:to>
        <xdr:pic>
          <xdr:nvPicPr>
            <xdr:cNvPr id="5" name="図 4">
              <a:extLst>
                <a:ext uri="{FF2B5EF4-FFF2-40B4-BE49-F238E27FC236}">
                  <a16:creationId xmlns:a16="http://schemas.microsoft.com/office/drawing/2014/main" id="{679166F3-7CD8-15EE-3559-86E195E21363}"/>
                </a:ext>
              </a:extLst>
            </xdr:cNvPr>
            <xdr:cNvPicPr>
              <a:picLocks noChangeAspect="1" noChangeArrowheads="1"/>
              <a:extLst>
                <a:ext uri="{84589F7E-364E-4C9E-8A38-B11213B215E9}">
                  <a14:cameraTool cellRange="$BX$21" spid="_x0000_s2952"/>
                </a:ext>
              </a:extLst>
            </xdr:cNvPicPr>
          </xdr:nvPicPr>
          <xdr:blipFill>
            <a:blip xmlns:r="http://schemas.openxmlformats.org/officeDocument/2006/relationships" r:embed="rId3"/>
            <a:srcRect/>
            <a:stretch>
              <a:fillRect/>
            </a:stretch>
          </xdr:blipFill>
          <xdr:spPr bwMode="auto">
            <a:xfrm>
              <a:off x="608134" y="3875942"/>
              <a:ext cx="331910" cy="4931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73268</xdr:colOff>
          <xdr:row>22</xdr:row>
          <xdr:rowOff>205152</xdr:rowOff>
        </xdr:from>
        <xdr:to>
          <xdr:col>5</xdr:col>
          <xdr:colOff>82793</xdr:colOff>
          <xdr:row>24</xdr:row>
          <xdr:rowOff>177310</xdr:rowOff>
        </xdr:to>
        <xdr:pic>
          <xdr:nvPicPr>
            <xdr:cNvPr id="6" name="図 5">
              <a:extLst>
                <a:ext uri="{FF2B5EF4-FFF2-40B4-BE49-F238E27FC236}">
                  <a16:creationId xmlns:a16="http://schemas.microsoft.com/office/drawing/2014/main" id="{A8AADEE5-0D68-EEB0-DC34-AE5BA3C319DD}"/>
                </a:ext>
              </a:extLst>
            </xdr:cNvPr>
            <xdr:cNvPicPr>
              <a:picLocks noChangeAspect="1" noChangeArrowheads="1"/>
              <a:extLst>
                <a:ext uri="{84589F7E-364E-4C9E-8A38-B11213B215E9}">
                  <a14:cameraTool cellRange="$BX$23" spid="_x0000_s2953"/>
                </a:ext>
              </a:extLst>
            </xdr:cNvPicPr>
          </xdr:nvPicPr>
          <xdr:blipFill>
            <a:blip xmlns:r="http://schemas.openxmlformats.org/officeDocument/2006/relationships" r:embed="rId4"/>
            <a:srcRect/>
            <a:stretch>
              <a:fillRect/>
            </a:stretch>
          </xdr:blipFill>
          <xdr:spPr bwMode="auto">
            <a:xfrm>
              <a:off x="556845" y="5040921"/>
              <a:ext cx="331910" cy="63890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23</xdr:col>
      <xdr:colOff>43961</xdr:colOff>
      <xdr:row>0</xdr:row>
      <xdr:rowOff>80596</xdr:rowOff>
    </xdr:from>
    <xdr:to>
      <xdr:col>35</xdr:col>
      <xdr:colOff>129687</xdr:colOff>
      <xdr:row>3</xdr:row>
      <xdr:rowOff>90121</xdr:rowOff>
    </xdr:to>
    <xdr:pic>
      <xdr:nvPicPr>
        <xdr:cNvPr id="10" name="図 9">
          <a:extLst>
            <a:ext uri="{FF2B5EF4-FFF2-40B4-BE49-F238E27FC236}">
              <a16:creationId xmlns:a16="http://schemas.microsoft.com/office/drawing/2014/main" id="{87FB9FCF-06F6-71E9-E9BD-AAC168EFEB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2673" y="80596"/>
          <a:ext cx="2020033" cy="5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80596</xdr:colOff>
      <xdr:row>54</xdr:row>
      <xdr:rowOff>21982</xdr:rowOff>
    </xdr:from>
    <xdr:to>
      <xdr:col>34</xdr:col>
      <xdr:colOff>117230</xdr:colOff>
      <xdr:row>55</xdr:row>
      <xdr:rowOff>175847</xdr:rowOff>
    </xdr:to>
    <xdr:sp macro="" textlink="">
      <xdr:nvSpPr>
        <xdr:cNvPr id="11" name="大かっこ 10">
          <a:extLst>
            <a:ext uri="{FF2B5EF4-FFF2-40B4-BE49-F238E27FC236}">
              <a16:creationId xmlns:a16="http://schemas.microsoft.com/office/drawing/2014/main" id="{6A3A5321-BFF0-41D4-935E-C4247243A841}"/>
            </a:ext>
          </a:extLst>
        </xdr:cNvPr>
        <xdr:cNvSpPr/>
      </xdr:nvSpPr>
      <xdr:spPr>
        <a:xfrm>
          <a:off x="3366721" y="2612782"/>
          <a:ext cx="2303584" cy="3062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13</xdr:col>
          <xdr:colOff>73268</xdr:colOff>
          <xdr:row>54</xdr:row>
          <xdr:rowOff>80595</xdr:rowOff>
        </xdr:from>
        <xdr:ext cx="183173" cy="183173"/>
        <xdr:pic>
          <xdr:nvPicPr>
            <xdr:cNvPr id="13" name="図 12">
              <a:extLst>
                <a:ext uri="{FF2B5EF4-FFF2-40B4-BE49-F238E27FC236}">
                  <a16:creationId xmlns:a16="http://schemas.microsoft.com/office/drawing/2014/main" id="{2F70E167-EC71-4414-AE4A-2F9D216FA658}"/>
                </a:ext>
              </a:extLst>
            </xdr:cNvPr>
            <xdr:cNvPicPr>
              <a:picLocks noChangeAspect="1" noChangeArrowheads="1"/>
              <a:extLst>
                <a:ext uri="{84589F7E-364E-4C9E-8A38-B11213B215E9}">
                  <a14:cameraTool cellRange="#REF!" spid="_x0000_s2954"/>
                </a:ext>
              </a:extLst>
            </xdr:cNvPicPr>
          </xdr:nvPicPr>
          <xdr:blipFill>
            <a:blip xmlns:r="http://schemas.openxmlformats.org/officeDocument/2006/relationships" r:embed="rId6"/>
            <a:srcRect/>
            <a:stretch>
              <a:fillRect/>
            </a:stretch>
          </xdr:blipFill>
          <xdr:spPr bwMode="auto">
            <a:xfrm>
              <a:off x="2225918" y="2671395"/>
              <a:ext cx="183173" cy="18317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54</xdr:row>
          <xdr:rowOff>80597</xdr:rowOff>
        </xdr:from>
        <xdr:to>
          <xdr:col>15</xdr:col>
          <xdr:colOff>94517</xdr:colOff>
          <xdr:row>57</xdr:row>
          <xdr:rowOff>43229</xdr:rowOff>
        </xdr:to>
        <xdr:pic>
          <xdr:nvPicPr>
            <xdr:cNvPr id="17" name="図 16">
              <a:extLst>
                <a:ext uri="{FF2B5EF4-FFF2-40B4-BE49-F238E27FC236}">
                  <a16:creationId xmlns:a16="http://schemas.microsoft.com/office/drawing/2014/main" id="{82752D10-B445-56BD-CFE7-9E2DA84CA2C2}"/>
                </a:ext>
              </a:extLst>
            </xdr:cNvPr>
            <xdr:cNvPicPr>
              <a:picLocks noChangeAspect="1" noChangeArrowheads="1"/>
              <a:extLst>
                <a:ext uri="{84589F7E-364E-4C9E-8A38-B11213B215E9}">
                  <a14:cameraTool cellRange="$BZ$55" spid="_x0000_s2955"/>
                </a:ext>
              </a:extLst>
            </xdr:cNvPicPr>
          </xdr:nvPicPr>
          <xdr:blipFill>
            <a:blip xmlns:r="http://schemas.openxmlformats.org/officeDocument/2006/relationships" r:embed="rId2"/>
            <a:srcRect/>
            <a:stretch>
              <a:fillRect/>
            </a:stretch>
          </xdr:blipFill>
          <xdr:spPr bwMode="auto">
            <a:xfrm>
              <a:off x="2212731" y="13943135"/>
              <a:ext cx="350959" cy="38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53</xdr:row>
          <xdr:rowOff>95249</xdr:rowOff>
        </xdr:from>
        <xdr:to>
          <xdr:col>15</xdr:col>
          <xdr:colOff>113567</xdr:colOff>
          <xdr:row>55</xdr:row>
          <xdr:rowOff>104774</xdr:rowOff>
        </xdr:to>
        <xdr:pic>
          <xdr:nvPicPr>
            <xdr:cNvPr id="18" name="図 17">
              <a:extLst>
                <a:ext uri="{FF2B5EF4-FFF2-40B4-BE49-F238E27FC236}">
                  <a16:creationId xmlns:a16="http://schemas.microsoft.com/office/drawing/2014/main" id="{9BAE22D9-5241-E7BA-A759-F0B47184DA7D}"/>
                </a:ext>
              </a:extLst>
            </xdr:cNvPr>
            <xdr:cNvPicPr>
              <a:picLocks noChangeAspect="1" noChangeArrowheads="1"/>
              <a:extLst>
                <a:ext uri="{84589F7E-364E-4C9E-8A38-B11213B215E9}">
                  <a14:cameraTool cellRange="$BX$55" spid="_x0000_s2956"/>
                </a:ext>
              </a:extLst>
            </xdr:cNvPicPr>
          </xdr:nvPicPr>
          <xdr:blipFill>
            <a:blip xmlns:r="http://schemas.openxmlformats.org/officeDocument/2006/relationships" r:embed="rId1"/>
            <a:srcRect/>
            <a:stretch>
              <a:fillRect/>
            </a:stretch>
          </xdr:blipFill>
          <xdr:spPr bwMode="auto">
            <a:xfrm>
              <a:off x="2212731" y="13774614"/>
              <a:ext cx="370009" cy="37587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56</xdr:row>
          <xdr:rowOff>36634</xdr:rowOff>
        </xdr:from>
        <xdr:to>
          <xdr:col>5</xdr:col>
          <xdr:colOff>106240</xdr:colOff>
          <xdr:row>59</xdr:row>
          <xdr:rowOff>134082</xdr:rowOff>
        </xdr:to>
        <xdr:pic>
          <xdr:nvPicPr>
            <xdr:cNvPr id="19" name="図 18">
              <a:extLst>
                <a:ext uri="{FF2B5EF4-FFF2-40B4-BE49-F238E27FC236}">
                  <a16:creationId xmlns:a16="http://schemas.microsoft.com/office/drawing/2014/main" id="{EFDD625F-05A4-01C9-E2E3-186313FFB2A7}"/>
                </a:ext>
              </a:extLst>
            </xdr:cNvPr>
            <xdr:cNvPicPr>
              <a:picLocks noChangeAspect="1" noChangeArrowheads="1"/>
              <a:extLst>
                <a:ext uri="{84589F7E-364E-4C9E-8A38-B11213B215E9}">
                  <a14:cameraTool cellRange="$BX$59" spid="_x0000_s2957"/>
                </a:ext>
              </a:extLst>
            </xdr:cNvPicPr>
          </xdr:nvPicPr>
          <xdr:blipFill>
            <a:blip xmlns:r="http://schemas.openxmlformats.org/officeDocument/2006/relationships" r:embed="rId3"/>
            <a:srcRect/>
            <a:stretch>
              <a:fillRect/>
            </a:stretch>
          </xdr:blipFill>
          <xdr:spPr bwMode="auto">
            <a:xfrm>
              <a:off x="593481" y="14265519"/>
              <a:ext cx="370009" cy="5224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65943</xdr:colOff>
          <xdr:row>60</xdr:row>
          <xdr:rowOff>212481</xdr:rowOff>
        </xdr:from>
        <xdr:to>
          <xdr:col>5</xdr:col>
          <xdr:colOff>113567</xdr:colOff>
          <xdr:row>62</xdr:row>
          <xdr:rowOff>221273</xdr:rowOff>
        </xdr:to>
        <xdr:pic>
          <xdr:nvPicPr>
            <xdr:cNvPr id="20" name="図 19">
              <a:extLst>
                <a:ext uri="{FF2B5EF4-FFF2-40B4-BE49-F238E27FC236}">
                  <a16:creationId xmlns:a16="http://schemas.microsoft.com/office/drawing/2014/main" id="{B169C330-D16D-D523-0E24-E069FEAA96E7}"/>
                </a:ext>
              </a:extLst>
            </xdr:cNvPr>
            <xdr:cNvPicPr>
              <a:picLocks noChangeAspect="1" noChangeArrowheads="1"/>
              <a:extLst>
                <a:ext uri="{84589F7E-364E-4C9E-8A38-B11213B215E9}">
                  <a14:cameraTool cellRange="$BX$61" spid="_x0000_s2958"/>
                </a:ext>
              </a:extLst>
            </xdr:cNvPicPr>
          </xdr:nvPicPr>
          <xdr:blipFill>
            <a:blip xmlns:r="http://schemas.openxmlformats.org/officeDocument/2006/relationships" r:embed="rId4"/>
            <a:srcRect/>
            <a:stretch>
              <a:fillRect/>
            </a:stretch>
          </xdr:blipFill>
          <xdr:spPr bwMode="auto">
            <a:xfrm>
              <a:off x="600808" y="15122769"/>
              <a:ext cx="370009" cy="67554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20</xdr:col>
      <xdr:colOff>80596</xdr:colOff>
      <xdr:row>92</xdr:row>
      <xdr:rowOff>21982</xdr:rowOff>
    </xdr:from>
    <xdr:to>
      <xdr:col>34</xdr:col>
      <xdr:colOff>117230</xdr:colOff>
      <xdr:row>93</xdr:row>
      <xdr:rowOff>175847</xdr:rowOff>
    </xdr:to>
    <xdr:sp macro="" textlink="">
      <xdr:nvSpPr>
        <xdr:cNvPr id="21" name="大かっこ 20">
          <a:extLst>
            <a:ext uri="{FF2B5EF4-FFF2-40B4-BE49-F238E27FC236}">
              <a16:creationId xmlns:a16="http://schemas.microsoft.com/office/drawing/2014/main" id="{21B937B2-D05F-40A9-AC15-B6C34BA3AD2C}"/>
            </a:ext>
          </a:extLst>
        </xdr:cNvPr>
        <xdr:cNvSpPr/>
      </xdr:nvSpPr>
      <xdr:spPr>
        <a:xfrm>
          <a:off x="3366721" y="2612782"/>
          <a:ext cx="2303584" cy="3062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80596</xdr:colOff>
      <xdr:row>130</xdr:row>
      <xdr:rowOff>21982</xdr:rowOff>
    </xdr:from>
    <xdr:to>
      <xdr:col>34</xdr:col>
      <xdr:colOff>117230</xdr:colOff>
      <xdr:row>131</xdr:row>
      <xdr:rowOff>175847</xdr:rowOff>
    </xdr:to>
    <xdr:sp macro="" textlink="">
      <xdr:nvSpPr>
        <xdr:cNvPr id="27" name="大かっこ 26">
          <a:extLst>
            <a:ext uri="{FF2B5EF4-FFF2-40B4-BE49-F238E27FC236}">
              <a16:creationId xmlns:a16="http://schemas.microsoft.com/office/drawing/2014/main" id="{06DCC249-B177-494B-91D4-1F1D5F60F3D9}"/>
            </a:ext>
          </a:extLst>
        </xdr:cNvPr>
        <xdr:cNvSpPr/>
      </xdr:nvSpPr>
      <xdr:spPr>
        <a:xfrm>
          <a:off x="3366721" y="8765932"/>
          <a:ext cx="2303584" cy="3062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13</xdr:col>
          <xdr:colOff>73268</xdr:colOff>
          <xdr:row>130</xdr:row>
          <xdr:rowOff>80595</xdr:rowOff>
        </xdr:from>
        <xdr:ext cx="183173" cy="183173"/>
        <xdr:pic>
          <xdr:nvPicPr>
            <xdr:cNvPr id="28" name="図 27">
              <a:extLst>
                <a:ext uri="{FF2B5EF4-FFF2-40B4-BE49-F238E27FC236}">
                  <a16:creationId xmlns:a16="http://schemas.microsoft.com/office/drawing/2014/main" id="{FDFCAC1D-3DBC-4DEC-BECF-63C6D16153A6}"/>
                </a:ext>
              </a:extLst>
            </xdr:cNvPr>
            <xdr:cNvPicPr>
              <a:picLocks noChangeAspect="1" noChangeArrowheads="1"/>
              <a:extLst>
                <a:ext uri="{84589F7E-364E-4C9E-8A38-B11213B215E9}">
                  <a14:cameraTool cellRange="#REF!" spid="_x0000_s2959"/>
                </a:ext>
              </a:extLst>
            </xdr:cNvPicPr>
          </xdr:nvPicPr>
          <xdr:blipFill>
            <a:blip xmlns:r="http://schemas.openxmlformats.org/officeDocument/2006/relationships" r:embed="rId6"/>
            <a:srcRect/>
            <a:stretch>
              <a:fillRect/>
            </a:stretch>
          </xdr:blipFill>
          <xdr:spPr bwMode="auto">
            <a:xfrm>
              <a:off x="2225918" y="8824545"/>
              <a:ext cx="183173" cy="18317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92</xdr:row>
          <xdr:rowOff>80596</xdr:rowOff>
        </xdr:from>
        <xdr:to>
          <xdr:col>15</xdr:col>
          <xdr:colOff>94517</xdr:colOff>
          <xdr:row>95</xdr:row>
          <xdr:rowOff>43229</xdr:rowOff>
        </xdr:to>
        <xdr:pic>
          <xdr:nvPicPr>
            <xdr:cNvPr id="34" name="図 33">
              <a:extLst>
                <a:ext uri="{FF2B5EF4-FFF2-40B4-BE49-F238E27FC236}">
                  <a16:creationId xmlns:a16="http://schemas.microsoft.com/office/drawing/2014/main" id="{A79FC2DE-DFAF-484F-08A1-2C4E91AE4B46}"/>
                </a:ext>
              </a:extLst>
            </xdr:cNvPr>
            <xdr:cNvPicPr>
              <a:picLocks noChangeAspect="1" noChangeArrowheads="1"/>
              <a:extLst>
                <a:ext uri="{84589F7E-364E-4C9E-8A38-B11213B215E9}">
                  <a14:cameraTool cellRange="$BZ$93" spid="_x0000_s2960"/>
                </a:ext>
              </a:extLst>
            </xdr:cNvPicPr>
          </xdr:nvPicPr>
          <xdr:blipFill>
            <a:blip xmlns:r="http://schemas.openxmlformats.org/officeDocument/2006/relationships" r:embed="rId2"/>
            <a:srcRect/>
            <a:stretch>
              <a:fillRect/>
            </a:stretch>
          </xdr:blipFill>
          <xdr:spPr bwMode="auto">
            <a:xfrm>
              <a:off x="2212731" y="24164192"/>
              <a:ext cx="350959" cy="38026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130</xdr:row>
          <xdr:rowOff>80596</xdr:rowOff>
        </xdr:from>
        <xdr:to>
          <xdr:col>15</xdr:col>
          <xdr:colOff>94517</xdr:colOff>
          <xdr:row>133</xdr:row>
          <xdr:rowOff>43229</xdr:rowOff>
        </xdr:to>
        <xdr:pic>
          <xdr:nvPicPr>
            <xdr:cNvPr id="35" name="図 34">
              <a:extLst>
                <a:ext uri="{FF2B5EF4-FFF2-40B4-BE49-F238E27FC236}">
                  <a16:creationId xmlns:a16="http://schemas.microsoft.com/office/drawing/2014/main" id="{2B847315-0287-0D79-B259-17633041ADB8}"/>
                </a:ext>
              </a:extLst>
            </xdr:cNvPr>
            <xdr:cNvPicPr>
              <a:picLocks noChangeAspect="1" noChangeArrowheads="1"/>
              <a:extLst>
                <a:ext uri="{84589F7E-364E-4C9E-8A38-B11213B215E9}">
                  <a14:cameraTool cellRange="$BZ$93" spid="_x0000_s2961"/>
                </a:ext>
              </a:extLst>
            </xdr:cNvPicPr>
          </xdr:nvPicPr>
          <xdr:blipFill>
            <a:blip xmlns:r="http://schemas.openxmlformats.org/officeDocument/2006/relationships" r:embed="rId2"/>
            <a:srcRect/>
            <a:stretch>
              <a:fillRect/>
            </a:stretch>
          </xdr:blipFill>
          <xdr:spPr bwMode="auto">
            <a:xfrm>
              <a:off x="2212731" y="34385250"/>
              <a:ext cx="350959" cy="38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129</xdr:row>
          <xdr:rowOff>95250</xdr:rowOff>
        </xdr:from>
        <xdr:to>
          <xdr:col>15</xdr:col>
          <xdr:colOff>113567</xdr:colOff>
          <xdr:row>131</xdr:row>
          <xdr:rowOff>104775</xdr:rowOff>
        </xdr:to>
        <xdr:pic>
          <xdr:nvPicPr>
            <xdr:cNvPr id="36" name="図 35">
              <a:extLst>
                <a:ext uri="{FF2B5EF4-FFF2-40B4-BE49-F238E27FC236}">
                  <a16:creationId xmlns:a16="http://schemas.microsoft.com/office/drawing/2014/main" id="{8DBB65BB-BEF9-EB78-AC18-FEA9614B968D}"/>
                </a:ext>
              </a:extLst>
            </xdr:cNvPr>
            <xdr:cNvPicPr>
              <a:picLocks noChangeAspect="1" noChangeArrowheads="1"/>
              <a:extLst>
                <a:ext uri="{84589F7E-364E-4C9E-8A38-B11213B215E9}">
                  <a14:cameraTool cellRange="$BX$131" spid="_x0000_s2962"/>
                </a:ext>
              </a:extLst>
            </xdr:cNvPicPr>
          </xdr:nvPicPr>
          <xdr:blipFill>
            <a:blip xmlns:r="http://schemas.openxmlformats.org/officeDocument/2006/relationships" r:embed="rId1"/>
            <a:srcRect/>
            <a:stretch>
              <a:fillRect/>
            </a:stretch>
          </xdr:blipFill>
          <xdr:spPr bwMode="auto">
            <a:xfrm>
              <a:off x="2212731" y="34216731"/>
              <a:ext cx="370009" cy="3758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91</xdr:row>
          <xdr:rowOff>87923</xdr:rowOff>
        </xdr:from>
        <xdr:to>
          <xdr:col>15</xdr:col>
          <xdr:colOff>113567</xdr:colOff>
          <xdr:row>93</xdr:row>
          <xdr:rowOff>97448</xdr:rowOff>
        </xdr:to>
        <xdr:pic>
          <xdr:nvPicPr>
            <xdr:cNvPr id="37" name="図 36">
              <a:extLst>
                <a:ext uri="{FF2B5EF4-FFF2-40B4-BE49-F238E27FC236}">
                  <a16:creationId xmlns:a16="http://schemas.microsoft.com/office/drawing/2014/main" id="{83433961-36BB-5E13-D3B2-5A9B02866861}"/>
                </a:ext>
              </a:extLst>
            </xdr:cNvPr>
            <xdr:cNvPicPr>
              <a:picLocks noChangeAspect="1" noChangeArrowheads="1"/>
              <a:extLst>
                <a:ext uri="{84589F7E-364E-4C9E-8A38-B11213B215E9}">
                  <a14:cameraTool cellRange="$BX$131" spid="_x0000_s2963"/>
                </a:ext>
              </a:extLst>
            </xdr:cNvPicPr>
          </xdr:nvPicPr>
          <xdr:blipFill>
            <a:blip xmlns:r="http://schemas.openxmlformats.org/officeDocument/2006/relationships" r:embed="rId1"/>
            <a:srcRect/>
            <a:stretch>
              <a:fillRect/>
            </a:stretch>
          </xdr:blipFill>
          <xdr:spPr bwMode="auto">
            <a:xfrm>
              <a:off x="2212731" y="23988346"/>
              <a:ext cx="370009" cy="3758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94</xdr:row>
          <xdr:rowOff>36636</xdr:rowOff>
        </xdr:from>
        <xdr:to>
          <xdr:col>5</xdr:col>
          <xdr:colOff>106240</xdr:colOff>
          <xdr:row>97</xdr:row>
          <xdr:rowOff>134083</xdr:rowOff>
        </xdr:to>
        <xdr:pic>
          <xdr:nvPicPr>
            <xdr:cNvPr id="38" name="図 37">
              <a:extLst>
                <a:ext uri="{FF2B5EF4-FFF2-40B4-BE49-F238E27FC236}">
                  <a16:creationId xmlns:a16="http://schemas.microsoft.com/office/drawing/2014/main" id="{6718F25F-2B13-0674-6CF4-4D438C4B953B}"/>
                </a:ext>
              </a:extLst>
            </xdr:cNvPr>
            <xdr:cNvPicPr>
              <a:picLocks noChangeAspect="1" noChangeArrowheads="1"/>
              <a:extLst>
                <a:ext uri="{84589F7E-364E-4C9E-8A38-B11213B215E9}">
                  <a14:cameraTool cellRange="$BX$97" spid="_x0000_s2964"/>
                </a:ext>
              </a:extLst>
            </xdr:cNvPicPr>
          </xdr:nvPicPr>
          <xdr:blipFill>
            <a:blip xmlns:r="http://schemas.openxmlformats.org/officeDocument/2006/relationships" r:embed="rId3"/>
            <a:srcRect/>
            <a:stretch>
              <a:fillRect/>
            </a:stretch>
          </xdr:blipFill>
          <xdr:spPr bwMode="auto">
            <a:xfrm>
              <a:off x="593481" y="24486578"/>
              <a:ext cx="370009" cy="5224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132</xdr:row>
          <xdr:rowOff>43961</xdr:rowOff>
        </xdr:from>
        <xdr:to>
          <xdr:col>5</xdr:col>
          <xdr:colOff>106240</xdr:colOff>
          <xdr:row>135</xdr:row>
          <xdr:rowOff>141409</xdr:rowOff>
        </xdr:to>
        <xdr:pic>
          <xdr:nvPicPr>
            <xdr:cNvPr id="39" name="図 38">
              <a:extLst>
                <a:ext uri="{FF2B5EF4-FFF2-40B4-BE49-F238E27FC236}">
                  <a16:creationId xmlns:a16="http://schemas.microsoft.com/office/drawing/2014/main" id="{EB88CF27-3D37-0C8B-C46F-281B8660A5A3}"/>
                </a:ext>
              </a:extLst>
            </xdr:cNvPr>
            <xdr:cNvPicPr>
              <a:picLocks noChangeAspect="1" noChangeArrowheads="1"/>
              <a:extLst>
                <a:ext uri="{84589F7E-364E-4C9E-8A38-B11213B215E9}">
                  <a14:cameraTool cellRange="$BX$97" spid="_x0000_s2965"/>
                </a:ext>
              </a:extLst>
            </xdr:cNvPicPr>
          </xdr:nvPicPr>
          <xdr:blipFill>
            <a:blip xmlns:r="http://schemas.openxmlformats.org/officeDocument/2006/relationships" r:embed="rId3"/>
            <a:srcRect/>
            <a:stretch>
              <a:fillRect/>
            </a:stretch>
          </xdr:blipFill>
          <xdr:spPr bwMode="auto">
            <a:xfrm>
              <a:off x="593481" y="34714961"/>
              <a:ext cx="370009" cy="52241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98</xdr:row>
          <xdr:rowOff>205154</xdr:rowOff>
        </xdr:from>
        <xdr:to>
          <xdr:col>5</xdr:col>
          <xdr:colOff>106240</xdr:colOff>
          <xdr:row>100</xdr:row>
          <xdr:rowOff>213946</xdr:rowOff>
        </xdr:to>
        <xdr:pic>
          <xdr:nvPicPr>
            <xdr:cNvPr id="40" name="図 39">
              <a:extLst>
                <a:ext uri="{FF2B5EF4-FFF2-40B4-BE49-F238E27FC236}">
                  <a16:creationId xmlns:a16="http://schemas.microsoft.com/office/drawing/2014/main" id="{D868BFFB-7CF5-1D78-1BD9-94E794ED1359}"/>
                </a:ext>
              </a:extLst>
            </xdr:cNvPr>
            <xdr:cNvPicPr>
              <a:picLocks noChangeAspect="1" noChangeArrowheads="1"/>
              <a:extLst>
                <a:ext uri="{84589F7E-364E-4C9E-8A38-B11213B215E9}">
                  <a14:cameraTool cellRange="$BX$99" spid="_x0000_s2966"/>
                </a:ext>
              </a:extLst>
            </xdr:cNvPicPr>
          </xdr:nvPicPr>
          <xdr:blipFill>
            <a:blip xmlns:r="http://schemas.openxmlformats.org/officeDocument/2006/relationships" r:embed="rId4"/>
            <a:srcRect/>
            <a:stretch>
              <a:fillRect/>
            </a:stretch>
          </xdr:blipFill>
          <xdr:spPr bwMode="auto">
            <a:xfrm>
              <a:off x="593481" y="25336500"/>
              <a:ext cx="370009" cy="67554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136</xdr:row>
          <xdr:rowOff>197827</xdr:rowOff>
        </xdr:from>
        <xdr:to>
          <xdr:col>5</xdr:col>
          <xdr:colOff>106240</xdr:colOff>
          <xdr:row>138</xdr:row>
          <xdr:rowOff>206619</xdr:rowOff>
        </xdr:to>
        <xdr:pic>
          <xdr:nvPicPr>
            <xdr:cNvPr id="41" name="図 40">
              <a:extLst>
                <a:ext uri="{FF2B5EF4-FFF2-40B4-BE49-F238E27FC236}">
                  <a16:creationId xmlns:a16="http://schemas.microsoft.com/office/drawing/2014/main" id="{952A7810-CCEF-E61E-0441-49964623C257}"/>
                </a:ext>
              </a:extLst>
            </xdr:cNvPr>
            <xdr:cNvPicPr>
              <a:picLocks noChangeAspect="1" noChangeArrowheads="1"/>
              <a:extLst>
                <a:ext uri="{84589F7E-364E-4C9E-8A38-B11213B215E9}">
                  <a14:cameraTool cellRange="$BX$99" spid="_x0000_s2967"/>
                </a:ext>
              </a:extLst>
            </xdr:cNvPicPr>
          </xdr:nvPicPr>
          <xdr:blipFill>
            <a:blip xmlns:r="http://schemas.openxmlformats.org/officeDocument/2006/relationships" r:embed="rId4"/>
            <a:srcRect/>
            <a:stretch>
              <a:fillRect/>
            </a:stretch>
          </xdr:blipFill>
          <xdr:spPr bwMode="auto">
            <a:xfrm>
              <a:off x="593481" y="35550231"/>
              <a:ext cx="370009" cy="67554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46697</xdr:colOff>
      <xdr:row>74</xdr:row>
      <xdr:rowOff>65942</xdr:rowOff>
    </xdr:from>
    <xdr:to>
      <xdr:col>36</xdr:col>
      <xdr:colOff>65670</xdr:colOff>
      <xdr:row>74</xdr:row>
      <xdr:rowOff>1524491</xdr:rowOff>
    </xdr:to>
    <xdr:pic>
      <xdr:nvPicPr>
        <xdr:cNvPr id="42" name="図 41">
          <a:extLst>
            <a:ext uri="{FF2B5EF4-FFF2-40B4-BE49-F238E27FC236}">
              <a16:creationId xmlns:a16="http://schemas.microsoft.com/office/drawing/2014/main" id="{91BC7759-6E6C-690D-84EE-37C81C9F0D02}"/>
            </a:ext>
          </a:extLst>
        </xdr:cNvPr>
        <xdr:cNvPicPr>
          <a:picLocks noChangeAspect="1"/>
        </xdr:cNvPicPr>
      </xdr:nvPicPr>
      <xdr:blipFill>
        <a:blip xmlns:r="http://schemas.openxmlformats.org/officeDocument/2006/relationships" r:embed="rId7"/>
        <a:stretch>
          <a:fillRect/>
        </a:stretch>
      </xdr:blipFill>
      <xdr:spPr>
        <a:xfrm>
          <a:off x="207889" y="18822865"/>
          <a:ext cx="5711993" cy="1458549"/>
        </a:xfrm>
        <a:prstGeom prst="rect">
          <a:avLst/>
        </a:prstGeom>
      </xdr:spPr>
    </xdr:pic>
    <xdr:clientData/>
  </xdr:twoCellAnchor>
  <xdr:twoCellAnchor editAs="oneCell">
    <xdr:from>
      <xdr:col>23</xdr:col>
      <xdr:colOff>43961</xdr:colOff>
      <xdr:row>38</xdr:row>
      <xdr:rowOff>73269</xdr:rowOff>
    </xdr:from>
    <xdr:to>
      <xdr:col>35</xdr:col>
      <xdr:colOff>131152</xdr:colOff>
      <xdr:row>41</xdr:row>
      <xdr:rowOff>82794</xdr:rowOff>
    </xdr:to>
    <xdr:pic>
      <xdr:nvPicPr>
        <xdr:cNvPr id="43" name="図 42">
          <a:extLst>
            <a:ext uri="{FF2B5EF4-FFF2-40B4-BE49-F238E27FC236}">
              <a16:creationId xmlns:a16="http://schemas.microsoft.com/office/drawing/2014/main" id="{03D49DF4-7C49-A473-A7FE-9D09DB93908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02673" y="10294327"/>
          <a:ext cx="2021498" cy="5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36635</xdr:colOff>
      <xdr:row>76</xdr:row>
      <xdr:rowOff>73269</xdr:rowOff>
    </xdr:from>
    <xdr:to>
      <xdr:col>35</xdr:col>
      <xdr:colOff>122361</xdr:colOff>
      <xdr:row>79</xdr:row>
      <xdr:rowOff>82794</xdr:rowOff>
    </xdr:to>
    <xdr:pic>
      <xdr:nvPicPr>
        <xdr:cNvPr id="44" name="図 43">
          <a:extLst>
            <a:ext uri="{FF2B5EF4-FFF2-40B4-BE49-F238E27FC236}">
              <a16:creationId xmlns:a16="http://schemas.microsoft.com/office/drawing/2014/main" id="{D640DCCC-14EF-54A1-8775-74F3466B3EC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95347" y="20515384"/>
          <a:ext cx="2020033" cy="544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36634</xdr:colOff>
      <xdr:row>114</xdr:row>
      <xdr:rowOff>73269</xdr:rowOff>
    </xdr:from>
    <xdr:to>
      <xdr:col>35</xdr:col>
      <xdr:colOff>123825</xdr:colOff>
      <xdr:row>117</xdr:row>
      <xdr:rowOff>82794</xdr:rowOff>
    </xdr:to>
    <xdr:pic>
      <xdr:nvPicPr>
        <xdr:cNvPr id="45" name="図 44">
          <a:extLst>
            <a:ext uri="{FF2B5EF4-FFF2-40B4-BE49-F238E27FC236}">
              <a16:creationId xmlns:a16="http://schemas.microsoft.com/office/drawing/2014/main" id="{9CE52A3C-255F-D338-5E51-3A688170994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795346" y="30736442"/>
          <a:ext cx="2021498" cy="5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28</xdr:col>
          <xdr:colOff>12159</xdr:colOff>
          <xdr:row>0</xdr:row>
          <xdr:rowOff>0</xdr:rowOff>
        </xdr:from>
        <xdr:to>
          <xdr:col>32</xdr:col>
          <xdr:colOff>145914</xdr:colOff>
          <xdr:row>9</xdr:row>
          <xdr:rowOff>93225</xdr:rowOff>
        </xdr:to>
        <xdr:pic>
          <xdr:nvPicPr>
            <xdr:cNvPr id="29" name="図 28">
              <a:extLst>
                <a:ext uri="{FF2B5EF4-FFF2-40B4-BE49-F238E27FC236}">
                  <a16:creationId xmlns:a16="http://schemas.microsoft.com/office/drawing/2014/main" id="{3F80D2B0-E345-463C-BAB1-0FBAB60E7B47}"/>
                </a:ext>
              </a:extLst>
            </xdr:cNvPr>
            <xdr:cNvPicPr>
              <a:picLocks noChangeArrowheads="1"/>
              <a:extLst>
                <a:ext uri="{84589F7E-364E-4C9E-8A38-B11213B215E9}">
                  <a14:cameraTool cellRange="$BS$4" spid="_x0000_s2968"/>
                </a:ext>
              </a:extLst>
            </xdr:cNvPicPr>
          </xdr:nvPicPr>
          <xdr:blipFill>
            <a:blip xmlns:r="http://schemas.openxmlformats.org/officeDocument/2006/relationships" r:embed="rId11"/>
            <a:srcRect/>
            <a:stretch>
              <a:fillRect/>
            </a:stretch>
          </xdr:blipFill>
          <xdr:spPr bwMode="auto">
            <a:xfrm rot="5400000">
              <a:off x="5121206" y="285751"/>
              <a:ext cx="1467257" cy="89575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186450</xdr:colOff>
          <xdr:row>2</xdr:row>
          <xdr:rowOff>78412</xdr:rowOff>
        </xdr:from>
        <xdr:to>
          <xdr:col>41</xdr:col>
          <xdr:colOff>16216</xdr:colOff>
          <xdr:row>6</xdr:row>
          <xdr:rowOff>214819</xdr:rowOff>
        </xdr:to>
        <xdr:pic>
          <xdr:nvPicPr>
            <xdr:cNvPr id="30" name="図 29">
              <a:extLst>
                <a:ext uri="{FF2B5EF4-FFF2-40B4-BE49-F238E27FC236}">
                  <a16:creationId xmlns:a16="http://schemas.microsoft.com/office/drawing/2014/main" id="{59B1C3EA-D5B3-48AB-A6A4-71AE5582DC7A}"/>
                </a:ext>
              </a:extLst>
            </xdr:cNvPr>
            <xdr:cNvPicPr>
              <a:picLocks noChangeArrowheads="1"/>
              <a:extLst>
                <a:ext uri="{84589F7E-364E-4C9E-8A38-B11213B215E9}">
                  <a14:cameraTool cellRange="$BS$5" spid="_x0000_s2969"/>
                </a:ext>
              </a:extLst>
            </xdr:cNvPicPr>
          </xdr:nvPicPr>
          <xdr:blipFill>
            <a:blip xmlns:r="http://schemas.openxmlformats.org/officeDocument/2006/relationships" r:embed="rId12"/>
            <a:srcRect/>
            <a:stretch>
              <a:fillRect/>
            </a:stretch>
          </xdr:blipFill>
          <xdr:spPr bwMode="auto">
            <a:xfrm>
              <a:off x="5962248" y="374295"/>
              <a:ext cx="1803670" cy="72817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172886</xdr:colOff>
          <xdr:row>3</xdr:row>
          <xdr:rowOff>16897</xdr:rowOff>
        </xdr:from>
        <xdr:to>
          <xdr:col>35</xdr:col>
          <xdr:colOff>101329</xdr:colOff>
          <xdr:row>6</xdr:row>
          <xdr:rowOff>66568</xdr:rowOff>
        </xdr:to>
        <xdr:pic>
          <xdr:nvPicPr>
            <xdr:cNvPr id="31" name="図 30">
              <a:extLst>
                <a:ext uri="{FF2B5EF4-FFF2-40B4-BE49-F238E27FC236}">
                  <a16:creationId xmlns:a16="http://schemas.microsoft.com/office/drawing/2014/main" id="{EAC5BD10-64CC-4507-AD0C-CA976872EBD1}"/>
                </a:ext>
              </a:extLst>
            </xdr:cNvPr>
            <xdr:cNvPicPr>
              <a:picLocks noChangeArrowheads="1"/>
              <a:extLst>
                <a:ext uri="{84589F7E-364E-4C9E-8A38-B11213B215E9}">
                  <a14:cameraTool cellRange="$BS$6" spid="_x0000_s2970"/>
                </a:ext>
              </a:extLst>
            </xdr:cNvPicPr>
          </xdr:nvPicPr>
          <xdr:blipFill>
            <a:blip xmlns:r="http://schemas.openxmlformats.org/officeDocument/2006/relationships" r:embed="rId13"/>
            <a:srcRect/>
            <a:stretch>
              <a:fillRect/>
            </a:stretch>
          </xdr:blipFill>
          <xdr:spPr bwMode="auto">
            <a:xfrm>
              <a:off x="5758184" y="539759"/>
              <a:ext cx="1071443" cy="4144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142049</xdr:colOff>
          <xdr:row>41</xdr:row>
          <xdr:rowOff>54562</xdr:rowOff>
        </xdr:from>
        <xdr:to>
          <xdr:col>41</xdr:col>
          <xdr:colOff>101017</xdr:colOff>
          <xdr:row>43</xdr:row>
          <xdr:rowOff>60424</xdr:rowOff>
        </xdr:to>
        <xdr:pic>
          <xdr:nvPicPr>
            <xdr:cNvPr id="32" name="図 31">
              <a:extLst>
                <a:ext uri="{FF2B5EF4-FFF2-40B4-BE49-F238E27FC236}">
                  <a16:creationId xmlns:a16="http://schemas.microsoft.com/office/drawing/2014/main" id="{226BE96A-0700-4ED0-86F3-8A29B02933AB}"/>
                </a:ext>
              </a:extLst>
            </xdr:cNvPr>
            <xdr:cNvPicPr>
              <a:picLocks noChangeArrowheads="1"/>
              <a:extLst>
                <a:ext uri="{84589F7E-364E-4C9E-8A38-B11213B215E9}">
                  <a14:cameraTool cellRange="$BS$6" spid="_x0000_s2971"/>
                </a:ext>
              </a:extLst>
            </xdr:cNvPicPr>
          </xdr:nvPicPr>
          <xdr:blipFill>
            <a:blip xmlns:r="http://schemas.openxmlformats.org/officeDocument/2006/relationships" r:embed="rId13"/>
            <a:srcRect/>
            <a:stretch>
              <a:fillRect/>
            </a:stretch>
          </xdr:blipFill>
          <xdr:spPr bwMode="auto">
            <a:xfrm>
              <a:off x="4965347" y="10665817"/>
              <a:ext cx="2885372" cy="2936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169984</xdr:colOff>
          <xdr:row>79</xdr:row>
          <xdr:rowOff>82060</xdr:rowOff>
        </xdr:from>
        <xdr:to>
          <xdr:col>40</xdr:col>
          <xdr:colOff>128952</xdr:colOff>
          <xdr:row>82</xdr:row>
          <xdr:rowOff>11723</xdr:rowOff>
        </xdr:to>
        <xdr:pic>
          <xdr:nvPicPr>
            <xdr:cNvPr id="33" name="図 32">
              <a:extLst>
                <a:ext uri="{FF2B5EF4-FFF2-40B4-BE49-F238E27FC236}">
                  <a16:creationId xmlns:a16="http://schemas.microsoft.com/office/drawing/2014/main" id="{A77C72B8-B2FC-47B3-9ECE-C37BB35A0908}"/>
                </a:ext>
              </a:extLst>
            </xdr:cNvPr>
            <xdr:cNvPicPr>
              <a:picLocks noChangeArrowheads="1"/>
              <a:extLst>
                <a:ext uri="{84589F7E-364E-4C9E-8A38-B11213B215E9}">
                  <a14:cameraTool cellRange="$BS$6" spid="_x0000_s2972"/>
                </a:ext>
              </a:extLst>
            </xdr:cNvPicPr>
          </xdr:nvPicPr>
          <xdr:blipFill>
            <a:blip xmlns:r="http://schemas.openxmlformats.org/officeDocument/2006/relationships" r:embed="rId13"/>
            <a:srcRect/>
            <a:stretch>
              <a:fillRect/>
            </a:stretch>
          </xdr:blipFill>
          <xdr:spPr bwMode="auto">
            <a:xfrm>
              <a:off x="4870938" y="20814322"/>
              <a:ext cx="2930768" cy="2989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23446</xdr:colOff>
          <xdr:row>117</xdr:row>
          <xdr:rowOff>41031</xdr:rowOff>
        </xdr:from>
        <xdr:to>
          <xdr:col>41</xdr:col>
          <xdr:colOff>5128</xdr:colOff>
          <xdr:row>119</xdr:row>
          <xdr:rowOff>46893</xdr:rowOff>
        </xdr:to>
        <xdr:pic>
          <xdr:nvPicPr>
            <xdr:cNvPr id="46" name="図 45">
              <a:extLst>
                <a:ext uri="{FF2B5EF4-FFF2-40B4-BE49-F238E27FC236}">
                  <a16:creationId xmlns:a16="http://schemas.microsoft.com/office/drawing/2014/main" id="{A5738627-CDFE-4906-A818-B23E4CC2F21A}"/>
                </a:ext>
              </a:extLst>
            </xdr:cNvPr>
            <xdr:cNvPicPr>
              <a:picLocks noChangeArrowheads="1"/>
              <a:extLst>
                <a:ext uri="{84589F7E-364E-4C9E-8A38-B11213B215E9}">
                  <a14:cameraTool cellRange="$BS$6" spid="_x0000_s2973"/>
                </a:ext>
              </a:extLst>
            </xdr:cNvPicPr>
          </xdr:nvPicPr>
          <xdr:blipFill>
            <a:blip xmlns:r="http://schemas.openxmlformats.org/officeDocument/2006/relationships" r:embed="rId13"/>
            <a:srcRect/>
            <a:stretch>
              <a:fillRect/>
            </a:stretch>
          </xdr:blipFill>
          <xdr:spPr bwMode="auto">
            <a:xfrm>
              <a:off x="4917831" y="30878585"/>
              <a:ext cx="2930768" cy="2989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190437</xdr:colOff>
          <xdr:row>38</xdr:row>
          <xdr:rowOff>5864</xdr:rowOff>
        </xdr:from>
        <xdr:to>
          <xdr:col>31</xdr:col>
          <xdr:colOff>90792</xdr:colOff>
          <xdr:row>47</xdr:row>
          <xdr:rowOff>87925</xdr:rowOff>
        </xdr:to>
        <xdr:pic>
          <xdr:nvPicPr>
            <xdr:cNvPr id="49" name="図 48">
              <a:extLst>
                <a:ext uri="{FF2B5EF4-FFF2-40B4-BE49-F238E27FC236}">
                  <a16:creationId xmlns:a16="http://schemas.microsoft.com/office/drawing/2014/main" id="{FE696C6E-15B4-4463-A5D8-1396A7A1E457}"/>
                </a:ext>
              </a:extLst>
            </xdr:cNvPr>
            <xdr:cNvPicPr>
              <a:picLocks noChangeArrowheads="1"/>
              <a:extLst>
                <a:ext uri="{84589F7E-364E-4C9E-8A38-B11213B215E9}">
                  <a14:cameraTool cellRange="$BS$4" spid="_x0000_s2974"/>
                </a:ext>
              </a:extLst>
            </xdr:cNvPicPr>
          </xdr:nvPicPr>
          <xdr:blipFill>
            <a:blip xmlns:r="http://schemas.openxmlformats.org/officeDocument/2006/relationships" r:embed="rId11"/>
            <a:srcRect/>
            <a:stretch>
              <a:fillRect/>
            </a:stretch>
          </xdr:blipFill>
          <xdr:spPr bwMode="auto">
            <a:xfrm rot="5400000">
              <a:off x="5093116" y="10586377"/>
              <a:ext cx="1456093" cy="47185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5862</xdr:colOff>
          <xdr:row>76</xdr:row>
          <xdr:rowOff>1</xdr:rowOff>
        </xdr:from>
        <xdr:to>
          <xdr:col>31</xdr:col>
          <xdr:colOff>67409</xdr:colOff>
          <xdr:row>85</xdr:row>
          <xdr:rowOff>82063</xdr:rowOff>
        </xdr:to>
        <xdr:pic>
          <xdr:nvPicPr>
            <xdr:cNvPr id="50" name="図 49">
              <a:extLst>
                <a:ext uri="{FF2B5EF4-FFF2-40B4-BE49-F238E27FC236}">
                  <a16:creationId xmlns:a16="http://schemas.microsoft.com/office/drawing/2014/main" id="{E6761CFF-55DA-4991-82C1-94085A8324CF}"/>
                </a:ext>
              </a:extLst>
            </xdr:cNvPr>
            <xdr:cNvPicPr>
              <a:picLocks noChangeArrowheads="1"/>
              <a:extLst>
                <a:ext uri="{84589F7E-364E-4C9E-8A38-B11213B215E9}">
                  <a14:cameraTool cellRange="$BS$4" spid="_x0000_s2975"/>
                </a:ext>
              </a:extLst>
            </xdr:cNvPicPr>
          </xdr:nvPicPr>
          <xdr:blipFill>
            <a:blip xmlns:r="http://schemas.openxmlformats.org/officeDocument/2006/relationships" r:embed="rId11"/>
            <a:srcRect/>
            <a:stretch>
              <a:fillRect/>
            </a:stretch>
          </xdr:blipFill>
          <xdr:spPr bwMode="auto">
            <a:xfrm rot="5400000">
              <a:off x="5168412" y="20716144"/>
              <a:ext cx="1459523" cy="44840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3648</xdr:colOff>
          <xdr:row>114</xdr:row>
          <xdr:rowOff>4397</xdr:rowOff>
        </xdr:from>
        <xdr:to>
          <xdr:col>31</xdr:col>
          <xdr:colOff>94503</xdr:colOff>
          <xdr:row>123</xdr:row>
          <xdr:rowOff>86459</xdr:rowOff>
        </xdr:to>
        <xdr:pic>
          <xdr:nvPicPr>
            <xdr:cNvPr id="51" name="図 50">
              <a:extLst>
                <a:ext uri="{FF2B5EF4-FFF2-40B4-BE49-F238E27FC236}">
                  <a16:creationId xmlns:a16="http://schemas.microsoft.com/office/drawing/2014/main" id="{1DF6A94C-463A-463F-802B-DA8AF972BD20}"/>
                </a:ext>
              </a:extLst>
            </xdr:cNvPr>
            <xdr:cNvPicPr>
              <a:picLocks noChangeArrowheads="1"/>
              <a:extLst>
                <a:ext uri="{84589F7E-364E-4C9E-8A38-B11213B215E9}">
                  <a14:cameraTool cellRange="$BS$4" spid="_x0000_s2976"/>
                </a:ext>
              </a:extLst>
            </xdr:cNvPicPr>
          </xdr:nvPicPr>
          <xdr:blipFill>
            <a:blip xmlns:r="http://schemas.openxmlformats.org/officeDocument/2006/relationships" r:embed="rId11"/>
            <a:srcRect/>
            <a:stretch>
              <a:fillRect/>
            </a:stretch>
          </xdr:blipFill>
          <xdr:spPr bwMode="auto">
            <a:xfrm rot="5400000">
              <a:off x="5096827" y="30761697"/>
              <a:ext cx="1456094" cy="47185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110808</xdr:colOff>
          <xdr:row>40</xdr:row>
          <xdr:rowOff>175846</xdr:rowOff>
        </xdr:from>
        <xdr:to>
          <xdr:col>44</xdr:col>
          <xdr:colOff>63182</xdr:colOff>
          <xdr:row>44</xdr:row>
          <xdr:rowOff>158261</xdr:rowOff>
        </xdr:to>
        <xdr:pic>
          <xdr:nvPicPr>
            <xdr:cNvPr id="52" name="図 51">
              <a:extLst>
                <a:ext uri="{FF2B5EF4-FFF2-40B4-BE49-F238E27FC236}">
                  <a16:creationId xmlns:a16="http://schemas.microsoft.com/office/drawing/2014/main" id="{BF6BCD7D-1634-4E2D-B9AE-B9908D10C984}"/>
                </a:ext>
              </a:extLst>
            </xdr:cNvPr>
            <xdr:cNvPicPr>
              <a:picLocks noChangeArrowheads="1"/>
              <a:extLst>
                <a:ext uri="{84589F7E-364E-4C9E-8A38-B11213B215E9}">
                  <a14:cameraTool cellRange="$BS$5" spid="_x0000_s2977"/>
                </a:ext>
              </a:extLst>
            </xdr:cNvPicPr>
          </xdr:nvPicPr>
          <xdr:blipFill>
            <a:blip xmlns:r="http://schemas.openxmlformats.org/officeDocument/2006/relationships" r:embed="rId12"/>
            <a:srcRect/>
            <a:stretch>
              <a:fillRect/>
            </a:stretch>
          </xdr:blipFill>
          <xdr:spPr bwMode="auto">
            <a:xfrm>
              <a:off x="5505606" y="10560123"/>
              <a:ext cx="2878778" cy="5741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181708</xdr:colOff>
          <xdr:row>78</xdr:row>
          <xdr:rowOff>152400</xdr:rowOff>
        </xdr:from>
        <xdr:to>
          <xdr:col>43</xdr:col>
          <xdr:colOff>140676</xdr:colOff>
          <xdr:row>82</xdr:row>
          <xdr:rowOff>134816</xdr:rowOff>
        </xdr:to>
        <xdr:pic>
          <xdr:nvPicPr>
            <xdr:cNvPr id="53" name="図 52">
              <a:extLst>
                <a:ext uri="{FF2B5EF4-FFF2-40B4-BE49-F238E27FC236}">
                  <a16:creationId xmlns:a16="http://schemas.microsoft.com/office/drawing/2014/main" id="{2249339F-04AA-4A0D-AB52-CAF155835BC6}"/>
                </a:ext>
              </a:extLst>
            </xdr:cNvPr>
            <xdr:cNvPicPr>
              <a:picLocks noChangeArrowheads="1"/>
              <a:extLst>
                <a:ext uri="{84589F7E-364E-4C9E-8A38-B11213B215E9}">
                  <a14:cameraTool cellRange="$BS$5" spid="_x0000_s2978"/>
                </a:ext>
              </a:extLst>
            </xdr:cNvPicPr>
          </xdr:nvPicPr>
          <xdr:blipFill>
            <a:blip xmlns:r="http://schemas.openxmlformats.org/officeDocument/2006/relationships" r:embed="rId12"/>
            <a:srcRect/>
            <a:stretch>
              <a:fillRect/>
            </a:stretch>
          </xdr:blipFill>
          <xdr:spPr bwMode="auto">
            <a:xfrm>
              <a:off x="5462954" y="20656062"/>
              <a:ext cx="2930768" cy="5802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158262</xdr:colOff>
          <xdr:row>116</xdr:row>
          <xdr:rowOff>181707</xdr:rowOff>
        </xdr:from>
        <xdr:to>
          <xdr:col>43</xdr:col>
          <xdr:colOff>117230</xdr:colOff>
          <xdr:row>120</xdr:row>
          <xdr:rowOff>164122</xdr:rowOff>
        </xdr:to>
        <xdr:pic>
          <xdr:nvPicPr>
            <xdr:cNvPr id="54" name="図 53">
              <a:extLst>
                <a:ext uri="{FF2B5EF4-FFF2-40B4-BE49-F238E27FC236}">
                  <a16:creationId xmlns:a16="http://schemas.microsoft.com/office/drawing/2014/main" id="{6F0AA5FB-F16A-4D6C-8F6B-D73DDC8E845A}"/>
                </a:ext>
              </a:extLst>
            </xdr:cNvPr>
            <xdr:cNvPicPr>
              <a:picLocks noChangeArrowheads="1"/>
              <a:extLst>
                <a:ext uri="{84589F7E-364E-4C9E-8A38-B11213B215E9}">
                  <a14:cameraTool cellRange="$BS$5" spid="_x0000_s2979"/>
                </a:ext>
              </a:extLst>
            </xdr:cNvPicPr>
          </xdr:nvPicPr>
          <xdr:blipFill>
            <a:blip xmlns:r="http://schemas.openxmlformats.org/officeDocument/2006/relationships" r:embed="rId12"/>
            <a:srcRect/>
            <a:stretch>
              <a:fillRect/>
            </a:stretch>
          </xdr:blipFill>
          <xdr:spPr bwMode="auto">
            <a:xfrm>
              <a:off x="5439508" y="30790661"/>
              <a:ext cx="2930768" cy="58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58615</xdr:colOff>
      <xdr:row>74</xdr:row>
      <xdr:rowOff>1289539</xdr:rowOff>
    </xdr:from>
    <xdr:to>
      <xdr:col>8</xdr:col>
      <xdr:colOff>102577</xdr:colOff>
      <xdr:row>74</xdr:row>
      <xdr:rowOff>1509346</xdr:rowOff>
    </xdr:to>
    <xdr:sp macro="" textlink="">
      <xdr:nvSpPr>
        <xdr:cNvPr id="7" name="正方形/長方形 6">
          <a:extLst>
            <a:ext uri="{FF2B5EF4-FFF2-40B4-BE49-F238E27FC236}">
              <a16:creationId xmlns:a16="http://schemas.microsoft.com/office/drawing/2014/main" id="{BBD51C86-5EF0-42D4-9023-6E8A8DA7AD28}"/>
            </a:ext>
          </a:extLst>
        </xdr:cNvPr>
        <xdr:cNvSpPr/>
      </xdr:nvSpPr>
      <xdr:spPr>
        <a:xfrm>
          <a:off x="219807" y="20046462"/>
          <a:ext cx="1223597" cy="2198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a:t>
          </a:r>
          <a:r>
            <a:rPr kumimoji="1" lang="en-US" altLang="ja-JP" sz="900">
              <a:solidFill>
                <a:schemeClr val="tx1"/>
              </a:solidFill>
              <a:latin typeface="ＭＳ 明朝" panose="02020609040205080304" pitchFamily="17" charset="-128"/>
              <a:ea typeface="ＭＳ 明朝" panose="02020609040205080304" pitchFamily="17" charset="-128"/>
            </a:rPr>
            <a:t>R08.03)</a:t>
          </a: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editAs="oneCell">
    <xdr:from>
      <xdr:col>0</xdr:col>
      <xdr:colOff>186447</xdr:colOff>
      <xdr:row>0</xdr:row>
      <xdr:rowOff>16212</xdr:rowOff>
    </xdr:from>
    <xdr:to>
      <xdr:col>12</xdr:col>
      <xdr:colOff>178989</xdr:colOff>
      <xdr:row>4</xdr:row>
      <xdr:rowOff>25986</xdr:rowOff>
    </xdr:to>
    <xdr:pic>
      <xdr:nvPicPr>
        <xdr:cNvPr id="8" name="図 7">
          <a:extLst>
            <a:ext uri="{FF2B5EF4-FFF2-40B4-BE49-F238E27FC236}">
              <a16:creationId xmlns:a16="http://schemas.microsoft.com/office/drawing/2014/main" id="{68966B9B-DDA9-4419-8DAC-5568A7F4DBED}"/>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6447" y="16212"/>
          <a:ext cx="2339340" cy="64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60798</xdr:colOff>
      <xdr:row>38</xdr:row>
      <xdr:rowOff>81064</xdr:rowOff>
    </xdr:from>
    <xdr:to>
      <xdr:col>13</xdr:col>
      <xdr:colOff>53340</xdr:colOff>
      <xdr:row>42</xdr:row>
      <xdr:rowOff>90838</xdr:rowOff>
    </xdr:to>
    <xdr:pic>
      <xdr:nvPicPr>
        <xdr:cNvPr id="9" name="図 8">
          <a:extLst>
            <a:ext uri="{FF2B5EF4-FFF2-40B4-BE49-F238E27FC236}">
              <a16:creationId xmlns:a16="http://schemas.microsoft.com/office/drawing/2014/main" id="{6D80C151-C5C3-4707-A52D-D8D9D462FE7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51298" y="10169458"/>
          <a:ext cx="2339340" cy="64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36479</xdr:colOff>
      <xdr:row>76</xdr:row>
      <xdr:rowOff>56744</xdr:rowOff>
    </xdr:from>
    <xdr:to>
      <xdr:col>13</xdr:col>
      <xdr:colOff>29021</xdr:colOff>
      <xdr:row>80</xdr:row>
      <xdr:rowOff>66518</xdr:rowOff>
    </xdr:to>
    <xdr:pic>
      <xdr:nvPicPr>
        <xdr:cNvPr id="12" name="図 11">
          <a:extLst>
            <a:ext uri="{FF2B5EF4-FFF2-40B4-BE49-F238E27FC236}">
              <a16:creationId xmlns:a16="http://schemas.microsoft.com/office/drawing/2014/main" id="{4A38BB88-3A65-40E0-BD10-4B6488E674D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26979" y="20233531"/>
          <a:ext cx="2339340" cy="64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64851</xdr:colOff>
      <xdr:row>114</xdr:row>
      <xdr:rowOff>105383</xdr:rowOff>
    </xdr:from>
    <xdr:to>
      <xdr:col>13</xdr:col>
      <xdr:colOff>57393</xdr:colOff>
      <xdr:row>118</xdr:row>
      <xdr:rowOff>115157</xdr:rowOff>
    </xdr:to>
    <xdr:pic>
      <xdr:nvPicPr>
        <xdr:cNvPr id="14" name="図 13">
          <a:extLst>
            <a:ext uri="{FF2B5EF4-FFF2-40B4-BE49-F238E27FC236}">
              <a16:creationId xmlns:a16="http://schemas.microsoft.com/office/drawing/2014/main" id="{E2093B59-7EDE-4388-B05A-A1554B6636F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55351" y="30370564"/>
          <a:ext cx="2339340" cy="64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2srv2\data\&#26481;&#20140;&#37117;&#31119;&#31049;&#20445;&#20581;&#23616;\&#30142;&#30149;&#23550;&#31574;Excel\0207\No.2&#29305;&#23450;&#21307;&#30274;&#36027;&#25903;&#32102;&#35469;&#23450;&#30003;&#35531;&#26360;&#65288;&#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入力してください"/>
      <sheetName val="印刷してください"/>
      <sheetName val="郵便番号"/>
      <sheetName val="都道府県"/>
      <sheetName val="指定難病一覧"/>
    </sheetNames>
    <sheetDataSet>
      <sheetData sheetId="0"/>
      <sheetData sheetId="1" refreshError="1"/>
      <sheetData sheetId="2" refreshError="1"/>
      <sheetData sheetId="3">
        <row r="1">
          <cell r="A1" t="str">
            <v>001-0000</v>
          </cell>
          <cell r="B1" t="str">
            <v>北海道</v>
          </cell>
        </row>
        <row r="2">
          <cell r="A2" t="str">
            <v>010-0000</v>
          </cell>
          <cell r="B2" t="str">
            <v>秋田県</v>
          </cell>
        </row>
        <row r="3">
          <cell r="A3" t="str">
            <v>018-5501</v>
          </cell>
          <cell r="B3" t="str">
            <v>青森県</v>
          </cell>
        </row>
        <row r="4">
          <cell r="A4" t="str">
            <v>018-5511</v>
          </cell>
          <cell r="B4" t="str">
            <v>秋田県</v>
          </cell>
        </row>
        <row r="5">
          <cell r="A5" t="str">
            <v>020-0000</v>
          </cell>
          <cell r="B5" t="str">
            <v>岩手県</v>
          </cell>
        </row>
        <row r="6">
          <cell r="A6" t="str">
            <v>030-0111</v>
          </cell>
          <cell r="B6" t="str">
            <v>青森県</v>
          </cell>
        </row>
        <row r="7">
          <cell r="A7" t="str">
            <v>040-0000</v>
          </cell>
          <cell r="B7" t="str">
            <v>北海道</v>
          </cell>
        </row>
        <row r="8">
          <cell r="A8" t="str">
            <v>100-0000</v>
          </cell>
          <cell r="B8" t="str">
            <v>東京都</v>
          </cell>
        </row>
        <row r="9">
          <cell r="A9" t="str">
            <v>210-0000</v>
          </cell>
          <cell r="B9" t="str">
            <v>神奈川県</v>
          </cell>
        </row>
        <row r="10">
          <cell r="A10" t="str">
            <v>260-0000</v>
          </cell>
          <cell r="B10" t="str">
            <v>千葉県</v>
          </cell>
        </row>
        <row r="11">
          <cell r="A11" t="str">
            <v>300-0000</v>
          </cell>
          <cell r="B11" t="str">
            <v>茨城県</v>
          </cell>
        </row>
        <row r="12">
          <cell r="A12" t="str">
            <v>311-4411</v>
          </cell>
          <cell r="B12" t="str">
            <v>栃木県</v>
          </cell>
        </row>
        <row r="13">
          <cell r="A13" t="str">
            <v>311-4501</v>
          </cell>
          <cell r="B13" t="str">
            <v>茨城県</v>
          </cell>
        </row>
        <row r="14">
          <cell r="A14" t="str">
            <v>320-0001</v>
          </cell>
          <cell r="B14" t="str">
            <v>栃木県</v>
          </cell>
        </row>
        <row r="15">
          <cell r="A15" t="str">
            <v>330-0000</v>
          </cell>
          <cell r="B15" t="str">
            <v>埼玉県</v>
          </cell>
        </row>
        <row r="16">
          <cell r="A16" t="str">
            <v>349-1221</v>
          </cell>
          <cell r="B16" t="str">
            <v>栃木県</v>
          </cell>
        </row>
        <row r="17">
          <cell r="A17" t="str">
            <v>350-0001</v>
          </cell>
          <cell r="B17" t="str">
            <v>埼玉県</v>
          </cell>
        </row>
        <row r="18">
          <cell r="A18" t="str">
            <v>370-0000</v>
          </cell>
          <cell r="B18" t="str">
            <v>群馬県</v>
          </cell>
        </row>
        <row r="19">
          <cell r="A19" t="str">
            <v>370-1507</v>
          </cell>
          <cell r="B19" t="str">
            <v>埼玉県</v>
          </cell>
        </row>
        <row r="20">
          <cell r="A20" t="str">
            <v>370-1511</v>
          </cell>
          <cell r="B20" t="str">
            <v>群馬県</v>
          </cell>
        </row>
        <row r="21">
          <cell r="A21" t="str">
            <v>380-0801</v>
          </cell>
          <cell r="B21" t="str">
            <v>長野県</v>
          </cell>
        </row>
        <row r="22">
          <cell r="A22" t="str">
            <v>384-0097</v>
          </cell>
          <cell r="B22" t="str">
            <v>群馬県</v>
          </cell>
        </row>
        <row r="23">
          <cell r="A23" t="str">
            <v>384-0301</v>
          </cell>
          <cell r="B23" t="str">
            <v>長野県</v>
          </cell>
        </row>
        <row r="24">
          <cell r="A24" t="str">
            <v>389-0121</v>
          </cell>
          <cell r="B24" t="str">
            <v>群馬県</v>
          </cell>
        </row>
        <row r="25">
          <cell r="A25" t="str">
            <v>389-0200</v>
          </cell>
          <cell r="B25" t="str">
            <v>長野県</v>
          </cell>
        </row>
        <row r="26">
          <cell r="A26" t="str">
            <v>389-2261</v>
          </cell>
          <cell r="B26" t="str">
            <v>新潟県</v>
          </cell>
        </row>
        <row r="27">
          <cell r="A27" t="str">
            <v>389-2300</v>
          </cell>
          <cell r="B27" t="str">
            <v>長野県</v>
          </cell>
        </row>
        <row r="28">
          <cell r="A28" t="str">
            <v>400-0000</v>
          </cell>
          <cell r="B28" t="str">
            <v>山梨県</v>
          </cell>
        </row>
        <row r="29">
          <cell r="A29" t="str">
            <v>410-0000</v>
          </cell>
          <cell r="B29" t="str">
            <v>静岡県</v>
          </cell>
        </row>
        <row r="30">
          <cell r="A30" t="str">
            <v>431-4121</v>
          </cell>
          <cell r="B30" t="str">
            <v>愛知県</v>
          </cell>
        </row>
        <row r="31">
          <cell r="A31" t="str">
            <v>432-0000</v>
          </cell>
          <cell r="B31" t="str">
            <v>静岡県</v>
          </cell>
        </row>
        <row r="32">
          <cell r="A32" t="str">
            <v>440-0001</v>
          </cell>
          <cell r="B32" t="str">
            <v>愛知県</v>
          </cell>
        </row>
        <row r="33">
          <cell r="A33" t="str">
            <v>498-0801</v>
          </cell>
          <cell r="B33" t="str">
            <v>三重県</v>
          </cell>
        </row>
        <row r="34">
          <cell r="A34" t="str">
            <v>500-0000</v>
          </cell>
          <cell r="B34" t="str">
            <v>岐阜県</v>
          </cell>
        </row>
        <row r="35">
          <cell r="A35" t="str">
            <v>510-0000</v>
          </cell>
          <cell r="B35" t="str">
            <v>三重県</v>
          </cell>
        </row>
        <row r="36">
          <cell r="A36" t="str">
            <v>520-0000</v>
          </cell>
          <cell r="B36" t="str">
            <v>滋賀県</v>
          </cell>
        </row>
        <row r="37">
          <cell r="A37" t="str">
            <v>520-0461</v>
          </cell>
          <cell r="B37" t="str">
            <v>京都府</v>
          </cell>
        </row>
        <row r="38">
          <cell r="A38" t="str">
            <v>520-0471</v>
          </cell>
          <cell r="B38" t="str">
            <v>滋賀県</v>
          </cell>
        </row>
        <row r="39">
          <cell r="A39" t="str">
            <v>530-0000</v>
          </cell>
          <cell r="B39" t="str">
            <v>大阪府</v>
          </cell>
        </row>
        <row r="40">
          <cell r="A40" t="str">
            <v>563-0801</v>
          </cell>
          <cell r="B40" t="str">
            <v>兵庫県</v>
          </cell>
        </row>
        <row r="41">
          <cell r="A41" t="str">
            <v>564-0000</v>
          </cell>
          <cell r="B41" t="str">
            <v>大阪府</v>
          </cell>
        </row>
        <row r="42">
          <cell r="A42" t="str">
            <v>600-0000</v>
          </cell>
          <cell r="B42" t="str">
            <v>京都府</v>
          </cell>
        </row>
        <row r="43">
          <cell r="A43" t="str">
            <v>618-0000</v>
          </cell>
          <cell r="B43" t="str">
            <v>大阪府</v>
          </cell>
        </row>
        <row r="44">
          <cell r="A44" t="str">
            <v>618-0071</v>
          </cell>
          <cell r="B44" t="str">
            <v>京都府</v>
          </cell>
        </row>
        <row r="45">
          <cell r="A45" t="str">
            <v>630-0000</v>
          </cell>
          <cell r="B45" t="str">
            <v>奈良県</v>
          </cell>
        </row>
        <row r="46">
          <cell r="A46" t="str">
            <v>630-0271</v>
          </cell>
          <cell r="B46" t="str">
            <v>大阪府</v>
          </cell>
        </row>
        <row r="47">
          <cell r="A47" t="str">
            <v>630-1101</v>
          </cell>
          <cell r="B47" t="str">
            <v>奈良県</v>
          </cell>
        </row>
        <row r="48">
          <cell r="A48" t="str">
            <v>640-0000</v>
          </cell>
          <cell r="B48" t="str">
            <v>和歌山県</v>
          </cell>
        </row>
        <row r="49">
          <cell r="A49" t="str">
            <v>647-1271</v>
          </cell>
          <cell r="B49" t="str">
            <v>奈良県</v>
          </cell>
        </row>
        <row r="50">
          <cell r="A50" t="str">
            <v>647-1321</v>
          </cell>
          <cell r="B50" t="str">
            <v>三重県</v>
          </cell>
        </row>
        <row r="51">
          <cell r="A51" t="str">
            <v>647-1581</v>
          </cell>
          <cell r="B51" t="str">
            <v>奈良県</v>
          </cell>
        </row>
        <row r="52">
          <cell r="A52" t="str">
            <v>647-1600</v>
          </cell>
          <cell r="B52" t="str">
            <v>和歌山県</v>
          </cell>
        </row>
        <row r="53">
          <cell r="A53" t="str">
            <v>648-0300</v>
          </cell>
          <cell r="B53" t="str">
            <v>奈良県</v>
          </cell>
        </row>
        <row r="54">
          <cell r="A54" t="str">
            <v>648-0401</v>
          </cell>
          <cell r="B54" t="str">
            <v>和歌山県</v>
          </cell>
        </row>
        <row r="55">
          <cell r="A55" t="str">
            <v>650-0000</v>
          </cell>
          <cell r="B55" t="str">
            <v>兵庫県</v>
          </cell>
        </row>
        <row r="56">
          <cell r="A56" t="str">
            <v>680-0000</v>
          </cell>
          <cell r="B56" t="str">
            <v>鳥取県</v>
          </cell>
        </row>
        <row r="57">
          <cell r="A57" t="str">
            <v>684-0100</v>
          </cell>
          <cell r="B57" t="str">
            <v>島根県</v>
          </cell>
        </row>
        <row r="58">
          <cell r="A58" t="str">
            <v>689-0101</v>
          </cell>
          <cell r="B58" t="str">
            <v>鳥取県</v>
          </cell>
        </row>
        <row r="59">
          <cell r="A59" t="str">
            <v>690-0000</v>
          </cell>
          <cell r="B59" t="str">
            <v>島根県</v>
          </cell>
        </row>
        <row r="60">
          <cell r="A60" t="str">
            <v>700-0000</v>
          </cell>
          <cell r="B60" t="str">
            <v>岡山県</v>
          </cell>
        </row>
        <row r="61">
          <cell r="A61" t="str">
            <v>720-0001</v>
          </cell>
          <cell r="B61" t="str">
            <v>広島県</v>
          </cell>
        </row>
        <row r="62">
          <cell r="A62" t="str">
            <v>740-0000</v>
          </cell>
          <cell r="B62" t="str">
            <v>山口県</v>
          </cell>
        </row>
        <row r="63">
          <cell r="A63" t="str">
            <v>760-0000</v>
          </cell>
          <cell r="B63" t="str">
            <v>香川県</v>
          </cell>
        </row>
        <row r="64">
          <cell r="A64" t="str">
            <v>770-0000</v>
          </cell>
          <cell r="B64" t="str">
            <v>徳島県</v>
          </cell>
        </row>
        <row r="65">
          <cell r="A65" t="str">
            <v>780-0000</v>
          </cell>
          <cell r="B65" t="str">
            <v>高知県</v>
          </cell>
        </row>
        <row r="66">
          <cell r="A66" t="str">
            <v>790-0001</v>
          </cell>
          <cell r="B66" t="str">
            <v>愛媛県</v>
          </cell>
        </row>
        <row r="67">
          <cell r="A67" t="str">
            <v>800-0000</v>
          </cell>
          <cell r="B67" t="str">
            <v>福岡県</v>
          </cell>
        </row>
        <row r="68">
          <cell r="A68" t="str">
            <v>811-5100</v>
          </cell>
          <cell r="B68" t="str">
            <v>長崎県</v>
          </cell>
        </row>
        <row r="69">
          <cell r="A69" t="str">
            <v>812-0000</v>
          </cell>
          <cell r="B69" t="str">
            <v>福岡県</v>
          </cell>
        </row>
        <row r="70">
          <cell r="A70" t="str">
            <v>817-0000</v>
          </cell>
          <cell r="B70" t="str">
            <v>長崎県</v>
          </cell>
        </row>
        <row r="71">
          <cell r="A71" t="str">
            <v>818-0000</v>
          </cell>
          <cell r="B71" t="str">
            <v>福岡県</v>
          </cell>
        </row>
        <row r="72">
          <cell r="A72" t="str">
            <v>839-1421</v>
          </cell>
          <cell r="B72" t="str">
            <v>大分県</v>
          </cell>
        </row>
        <row r="73">
          <cell r="A73" t="str">
            <v>840-0001</v>
          </cell>
          <cell r="B73" t="str">
            <v>佐賀県</v>
          </cell>
        </row>
        <row r="74">
          <cell r="A74" t="str">
            <v>848-0401</v>
          </cell>
          <cell r="B74" t="str">
            <v>長崎県</v>
          </cell>
        </row>
        <row r="75">
          <cell r="A75" t="str">
            <v>849-0000</v>
          </cell>
          <cell r="B75" t="str">
            <v>佐賀県</v>
          </cell>
        </row>
        <row r="76">
          <cell r="A76" t="str">
            <v>850-0000</v>
          </cell>
          <cell r="B76" t="str">
            <v>長崎県</v>
          </cell>
        </row>
        <row r="77">
          <cell r="A77" t="str">
            <v>860-0001</v>
          </cell>
          <cell r="B77" t="str">
            <v>熊本県</v>
          </cell>
        </row>
        <row r="78">
          <cell r="A78" t="str">
            <v>870-0001</v>
          </cell>
          <cell r="B78" t="str">
            <v>大分県</v>
          </cell>
        </row>
        <row r="79">
          <cell r="A79" t="str">
            <v>871-0226</v>
          </cell>
          <cell r="B79" t="str">
            <v>福岡県</v>
          </cell>
        </row>
        <row r="80">
          <cell r="A80" t="str">
            <v>871-0311</v>
          </cell>
          <cell r="B80" t="str">
            <v>大分県</v>
          </cell>
        </row>
        <row r="81">
          <cell r="A81" t="str">
            <v>871-0801</v>
          </cell>
          <cell r="B81" t="str">
            <v>福岡県</v>
          </cell>
        </row>
        <row r="82">
          <cell r="A82" t="str">
            <v>872-0000</v>
          </cell>
          <cell r="B82" t="str">
            <v>大分県</v>
          </cell>
        </row>
        <row r="83">
          <cell r="A83" t="str">
            <v>880-0000</v>
          </cell>
          <cell r="B83" t="str">
            <v>宮崎県</v>
          </cell>
        </row>
        <row r="84">
          <cell r="A84" t="str">
            <v>890-0000</v>
          </cell>
          <cell r="B84" t="str">
            <v>鹿児島県</v>
          </cell>
        </row>
        <row r="85">
          <cell r="A85" t="str">
            <v>900-0000</v>
          </cell>
          <cell r="B85" t="str">
            <v>沖縄県</v>
          </cell>
        </row>
        <row r="86">
          <cell r="A86" t="str">
            <v>910-0001</v>
          </cell>
          <cell r="B86" t="str">
            <v>福井県</v>
          </cell>
        </row>
        <row r="87">
          <cell r="A87" t="str">
            <v>920-0000</v>
          </cell>
          <cell r="B87" t="str">
            <v>石川県</v>
          </cell>
        </row>
        <row r="88">
          <cell r="A88" t="str">
            <v>922-0679</v>
          </cell>
          <cell r="B88" t="str">
            <v>福井県</v>
          </cell>
        </row>
        <row r="89">
          <cell r="A89" t="str">
            <v>922-0801</v>
          </cell>
          <cell r="B89" t="str">
            <v>石川県</v>
          </cell>
        </row>
        <row r="90">
          <cell r="A90" t="str">
            <v>930-0001</v>
          </cell>
          <cell r="B90" t="str">
            <v>富山県</v>
          </cell>
        </row>
        <row r="91">
          <cell r="A91" t="str">
            <v>939-0171</v>
          </cell>
          <cell r="B91" t="str">
            <v>石川県</v>
          </cell>
        </row>
        <row r="92">
          <cell r="A92" t="str">
            <v>939-0231</v>
          </cell>
          <cell r="B92" t="str">
            <v>富山県</v>
          </cell>
        </row>
        <row r="93">
          <cell r="A93" t="str">
            <v>940-0000</v>
          </cell>
          <cell r="B93" t="str">
            <v>新潟県</v>
          </cell>
        </row>
        <row r="94">
          <cell r="A94" t="str">
            <v>949-8321</v>
          </cell>
          <cell r="B94" t="str">
            <v>長野県</v>
          </cell>
        </row>
        <row r="95">
          <cell r="A95" t="str">
            <v>949-8401</v>
          </cell>
          <cell r="B95" t="str">
            <v>新潟県</v>
          </cell>
        </row>
        <row r="96">
          <cell r="A96" t="str">
            <v>960-0000</v>
          </cell>
          <cell r="B96" t="str">
            <v>福島県</v>
          </cell>
        </row>
        <row r="97">
          <cell r="A97" t="str">
            <v>980-0000</v>
          </cell>
          <cell r="B97" t="str">
            <v>宮城県</v>
          </cell>
        </row>
        <row r="98">
          <cell r="A98" t="str">
            <v>990-0000</v>
          </cell>
          <cell r="B98" t="str">
            <v>山形県</v>
          </cell>
        </row>
      </sheetData>
      <sheetData sheetId="4" refreshError="1"/>
      <sheetData sheetId="5">
        <row r="1">
          <cell r="A1" t="str">
            <v xml:space="preserve">  1 球脊髄性筋萎縮症</v>
          </cell>
        </row>
        <row r="2">
          <cell r="A2" t="str">
            <v xml:space="preserve">  2 筋萎縮性側索硬化症</v>
          </cell>
        </row>
        <row r="3">
          <cell r="A3" t="str">
            <v xml:space="preserve">  3 脊髄性筋萎縮症</v>
          </cell>
        </row>
        <row r="4">
          <cell r="A4" t="str">
            <v xml:space="preserve">  4 原発性側索硬化症</v>
          </cell>
        </row>
        <row r="5">
          <cell r="A5" t="str">
            <v xml:space="preserve">  5 進行性核上性麻痺</v>
          </cell>
        </row>
        <row r="6">
          <cell r="A6" t="str">
            <v xml:space="preserve">  6 パーキンソン病</v>
          </cell>
        </row>
        <row r="7">
          <cell r="A7" t="str">
            <v xml:space="preserve">  7 大脳皮質基底核変性症</v>
          </cell>
        </row>
        <row r="8">
          <cell r="A8" t="str">
            <v xml:space="preserve">  8 ハンチントン病</v>
          </cell>
        </row>
        <row r="9">
          <cell r="A9" t="str">
            <v xml:space="preserve">  9 神経有棘赤血球症</v>
          </cell>
        </row>
        <row r="10">
          <cell r="A10" t="str">
            <v xml:space="preserve"> 10 シャルコー・マリー・トゥース病</v>
          </cell>
        </row>
        <row r="11">
          <cell r="A11" t="str">
            <v xml:space="preserve"> 11 重症筋無力症</v>
          </cell>
        </row>
        <row r="12">
          <cell r="A12" t="str">
            <v xml:space="preserve"> 12 先天性筋無力症候群</v>
          </cell>
        </row>
        <row r="13">
          <cell r="A13" t="str">
            <v xml:space="preserve"> 13 多発性硬化症／視神経脊髄炎</v>
          </cell>
        </row>
        <row r="14">
          <cell r="A14" t="str">
            <v xml:space="preserve"> 14 慢性炎症性脱髄性多発神経炎／多巣性運動ニューロパチー</v>
          </cell>
        </row>
        <row r="15">
          <cell r="A15" t="str">
            <v xml:space="preserve"> 15 封入体筋炎</v>
          </cell>
        </row>
        <row r="16">
          <cell r="A16" t="str">
            <v xml:space="preserve"> 16 クロウ・深瀬症候群</v>
          </cell>
        </row>
        <row r="17">
          <cell r="A17" t="str">
            <v xml:space="preserve"> 17 多系統萎縮症</v>
          </cell>
        </row>
        <row r="18">
          <cell r="A18" t="str">
            <v xml:space="preserve"> 18 脊髄小脳変性症(多系統萎縮症を除く。)</v>
          </cell>
        </row>
        <row r="19">
          <cell r="A19" t="str">
            <v xml:space="preserve"> 19 ライソゾーム病</v>
          </cell>
        </row>
        <row r="20">
          <cell r="A20" t="str">
            <v xml:space="preserve"> 20 副腎白質ジストロフィー</v>
          </cell>
        </row>
        <row r="21">
          <cell r="A21" t="str">
            <v xml:space="preserve"> 21 ミトコンドリア病</v>
          </cell>
        </row>
        <row r="22">
          <cell r="A22" t="str">
            <v xml:space="preserve"> 22 もやもや病</v>
          </cell>
        </row>
        <row r="23">
          <cell r="A23" t="str">
            <v xml:space="preserve"> 23 プリオン病</v>
          </cell>
        </row>
        <row r="24">
          <cell r="A24" t="str">
            <v xml:space="preserve"> 24 亜急性硬化性全脳炎</v>
          </cell>
        </row>
        <row r="25">
          <cell r="A25" t="str">
            <v xml:space="preserve"> 25 進行性多巣性白質脳症</v>
          </cell>
        </row>
        <row r="26">
          <cell r="A26" t="str">
            <v xml:space="preserve"> 26 HTLV-1関連脊髄症</v>
          </cell>
        </row>
        <row r="27">
          <cell r="A27" t="str">
            <v xml:space="preserve"> 27 特発性基底核石灰化症</v>
          </cell>
        </row>
        <row r="28">
          <cell r="A28" t="str">
            <v xml:space="preserve"> 28 全身性アミロイドーシス</v>
          </cell>
        </row>
        <row r="29">
          <cell r="A29" t="str">
            <v xml:space="preserve"> 29 ウルリッヒ病</v>
          </cell>
        </row>
        <row r="30">
          <cell r="A30" t="str">
            <v xml:space="preserve"> 30 遠位型ミオパチー</v>
          </cell>
        </row>
        <row r="31">
          <cell r="A31" t="str">
            <v xml:space="preserve"> 31 ベスレムミオパチー</v>
          </cell>
        </row>
        <row r="32">
          <cell r="A32" t="str">
            <v xml:space="preserve"> 32 自己貪食空胞性ミオパチー</v>
          </cell>
        </row>
        <row r="33">
          <cell r="A33" t="str">
            <v xml:space="preserve"> 33 シュワルツ・ヤンペル症候群</v>
          </cell>
        </row>
        <row r="34">
          <cell r="A34" t="str">
            <v xml:space="preserve"> 34 神経線維腫症</v>
          </cell>
        </row>
        <row r="35">
          <cell r="A35" t="str">
            <v xml:space="preserve"> 35 天疱瘡</v>
          </cell>
        </row>
        <row r="36">
          <cell r="A36" t="str">
            <v xml:space="preserve"> 36 表皮水疱症</v>
          </cell>
        </row>
        <row r="37">
          <cell r="A37" t="str">
            <v xml:space="preserve"> 37 膿疱性乾癬(汎発型)</v>
          </cell>
        </row>
        <row r="38">
          <cell r="A38" t="str">
            <v xml:space="preserve"> 38 スティーヴンス・ジョンソン症候群</v>
          </cell>
        </row>
        <row r="39">
          <cell r="A39" t="str">
            <v xml:space="preserve"> 39 中毒性表皮壊死症</v>
          </cell>
        </row>
        <row r="40">
          <cell r="A40" t="str">
            <v xml:space="preserve"> 40 高安動脈炎</v>
          </cell>
        </row>
        <row r="41">
          <cell r="A41" t="str">
            <v xml:space="preserve"> 41 巨細胞性動脈炎</v>
          </cell>
        </row>
        <row r="42">
          <cell r="A42" t="str">
            <v xml:space="preserve"> 42 結節性多発動脈炎</v>
          </cell>
        </row>
        <row r="43">
          <cell r="A43" t="str">
            <v xml:space="preserve"> 43 顕微鏡的多発血管炎</v>
          </cell>
        </row>
        <row r="44">
          <cell r="A44" t="str">
            <v xml:space="preserve"> 44 多発血管炎性肉芽腫症</v>
          </cell>
        </row>
        <row r="45">
          <cell r="A45" t="str">
            <v xml:space="preserve"> 45 好酸球性多発血管炎性肉芽腫症</v>
          </cell>
        </row>
        <row r="46">
          <cell r="A46" t="str">
            <v xml:space="preserve"> 46 悪性関節リウマチ</v>
          </cell>
        </row>
        <row r="47">
          <cell r="A47" t="str">
            <v xml:space="preserve"> 47 バージャー病</v>
          </cell>
        </row>
        <row r="48">
          <cell r="A48" t="str">
            <v xml:space="preserve"> 48 原発性抗リン脂質抗体症候群</v>
          </cell>
        </row>
        <row r="49">
          <cell r="A49" t="str">
            <v xml:space="preserve"> 49 全身性エリテマトーデス</v>
          </cell>
        </row>
        <row r="50">
          <cell r="A50" t="str">
            <v xml:space="preserve"> 50 皮膚筋炎／多発性筋炎</v>
          </cell>
        </row>
        <row r="51">
          <cell r="A51" t="str">
            <v xml:space="preserve"> 51 全身性強皮症</v>
          </cell>
        </row>
        <row r="52">
          <cell r="A52" t="str">
            <v xml:space="preserve"> 52 混合性結合組織病</v>
          </cell>
        </row>
        <row r="53">
          <cell r="A53" t="str">
            <v xml:space="preserve"> 53 シェーグレン症候群</v>
          </cell>
        </row>
        <row r="54">
          <cell r="A54" t="str">
            <v xml:space="preserve"> 54 成人スチル病</v>
          </cell>
        </row>
        <row r="55">
          <cell r="A55" t="str">
            <v xml:space="preserve"> 55 再発性多発軟骨炎</v>
          </cell>
        </row>
        <row r="56">
          <cell r="A56" t="str">
            <v xml:space="preserve"> 56 ベーチェット病</v>
          </cell>
        </row>
        <row r="57">
          <cell r="A57" t="str">
            <v xml:space="preserve"> 57 特発性拡張型心筋症</v>
          </cell>
        </row>
        <row r="58">
          <cell r="A58" t="str">
            <v xml:space="preserve"> 58 肥大型心筋症</v>
          </cell>
        </row>
        <row r="59">
          <cell r="A59" t="str">
            <v xml:space="preserve"> 59 拘束型心筋症</v>
          </cell>
        </row>
        <row r="60">
          <cell r="A60" t="str">
            <v xml:space="preserve"> 60 再生不良性貧血</v>
          </cell>
        </row>
        <row r="61">
          <cell r="A61" t="str">
            <v xml:space="preserve"> 61 自己免疫性溶血性貧血</v>
          </cell>
        </row>
        <row r="62">
          <cell r="A62" t="str">
            <v xml:space="preserve"> 62 発作性夜間ヘモグロビン尿症</v>
          </cell>
        </row>
        <row r="63">
          <cell r="A63" t="str">
            <v xml:space="preserve"> 63 特発性血小板減少性紫斑病</v>
          </cell>
        </row>
        <row r="64">
          <cell r="A64" t="str">
            <v xml:space="preserve"> 64 血栓性血小板減少性紫斑病</v>
          </cell>
        </row>
        <row r="65">
          <cell r="A65" t="str">
            <v xml:space="preserve"> 65 原発性免疫不全症候群</v>
          </cell>
        </row>
        <row r="66">
          <cell r="A66" t="str">
            <v xml:space="preserve"> 66 IgA腎症</v>
          </cell>
        </row>
        <row r="67">
          <cell r="A67" t="str">
            <v xml:space="preserve"> 67 多発性嚢胞腎</v>
          </cell>
        </row>
        <row r="68">
          <cell r="A68" t="str">
            <v xml:space="preserve"> 68 黄色靱帯骨化症</v>
          </cell>
        </row>
        <row r="69">
          <cell r="A69" t="str">
            <v xml:space="preserve"> 69 後縦靱帯骨化症</v>
          </cell>
        </row>
        <row r="70">
          <cell r="A70" t="str">
            <v xml:space="preserve"> 70 広範脊柱管狭窄症</v>
          </cell>
        </row>
        <row r="71">
          <cell r="A71" t="str">
            <v xml:space="preserve"> 71 特発性大腿骨頭壊死症</v>
          </cell>
        </row>
        <row r="72">
          <cell r="A72" t="str">
            <v xml:space="preserve"> 72 下垂体性ADH分泌異常症</v>
          </cell>
        </row>
        <row r="73">
          <cell r="A73" t="str">
            <v xml:space="preserve"> 73 下垂体性TSH分泌亢進症</v>
          </cell>
        </row>
        <row r="74">
          <cell r="A74" t="str">
            <v xml:space="preserve"> 74 下垂体性PRL分泌亢進症</v>
          </cell>
        </row>
        <row r="75">
          <cell r="A75" t="str">
            <v xml:space="preserve"> 75 クッシング病</v>
          </cell>
        </row>
        <row r="76">
          <cell r="A76" t="str">
            <v xml:space="preserve"> 76 下垂体性ゴナドトロピン分泌亢進症</v>
          </cell>
        </row>
        <row r="77">
          <cell r="A77" t="str">
            <v xml:space="preserve"> 77 下垂体性成長ホルモン分泌亢進症</v>
          </cell>
        </row>
        <row r="78">
          <cell r="A78" t="str">
            <v xml:space="preserve"> 78 下垂体前葉機能低下症</v>
          </cell>
        </row>
        <row r="79">
          <cell r="A79" t="str">
            <v xml:space="preserve"> 79 家族性高コレステロール血症(ホモ接合体)</v>
          </cell>
        </row>
        <row r="80">
          <cell r="A80" t="str">
            <v xml:space="preserve"> 80 甲状腺ホルモン不応症</v>
          </cell>
        </row>
        <row r="81">
          <cell r="A81" t="str">
            <v xml:space="preserve"> 81 先天性副腎皮質酵素欠損症</v>
          </cell>
        </row>
        <row r="82">
          <cell r="A82" t="str">
            <v xml:space="preserve"> 82 先天性副腎低形成症</v>
          </cell>
        </row>
        <row r="83">
          <cell r="A83" t="str">
            <v xml:space="preserve"> 83 アジソン病</v>
          </cell>
        </row>
        <row r="84">
          <cell r="A84" t="str">
            <v xml:space="preserve"> 84 サルコイドーシス</v>
          </cell>
        </row>
        <row r="85">
          <cell r="A85" t="str">
            <v xml:space="preserve"> 85 特発性間質性肺炎</v>
          </cell>
        </row>
        <row r="86">
          <cell r="A86" t="str">
            <v xml:space="preserve"> 86 肺動脈性肺高血圧症</v>
          </cell>
        </row>
        <row r="87">
          <cell r="A87" t="str">
            <v xml:space="preserve"> 87 肺静脈閉塞症／肺毛細血管腫症</v>
          </cell>
        </row>
        <row r="88">
          <cell r="A88" t="str">
            <v xml:space="preserve"> 88 慢性血栓塞栓性肺高血圧症</v>
          </cell>
        </row>
        <row r="89">
          <cell r="A89" t="str">
            <v xml:space="preserve"> 89 リンパ脈管筋腫症</v>
          </cell>
        </row>
        <row r="90">
          <cell r="A90" t="str">
            <v xml:space="preserve"> 90 網膜色素変性症</v>
          </cell>
        </row>
        <row r="91">
          <cell r="A91" t="str">
            <v xml:space="preserve"> 91 バッド・キアリ症候群</v>
          </cell>
        </row>
        <row r="92">
          <cell r="A92" t="str">
            <v xml:space="preserve"> 92 特発性門脈圧亢進症</v>
          </cell>
        </row>
        <row r="93">
          <cell r="A93" t="str">
            <v xml:space="preserve"> 93 原発性胆汁性胆管炎</v>
          </cell>
        </row>
        <row r="94">
          <cell r="A94" t="str">
            <v xml:space="preserve"> 94 原発性硬化性胆管炎</v>
          </cell>
        </row>
        <row r="95">
          <cell r="A95" t="str">
            <v xml:space="preserve"> 95 自己免疫性肝炎</v>
          </cell>
        </row>
        <row r="96">
          <cell r="A96" t="str">
            <v xml:space="preserve"> 96 クローン病</v>
          </cell>
        </row>
        <row r="97">
          <cell r="A97" t="str">
            <v xml:space="preserve"> 97 潰瘍性大腸炎</v>
          </cell>
        </row>
        <row r="98">
          <cell r="A98" t="str">
            <v xml:space="preserve"> 98 好酸球性消化管疾患</v>
          </cell>
        </row>
        <row r="99">
          <cell r="A99" t="str">
            <v xml:space="preserve"> 99 慢性特発性偽性腸閉塞症</v>
          </cell>
        </row>
        <row r="100">
          <cell r="A100" t="str">
            <v>100 巨大膀胱短小結腸腸管蠕動不全症</v>
          </cell>
        </row>
        <row r="101">
          <cell r="A101" t="str">
            <v>101 腸管神経節細胞僅少症</v>
          </cell>
        </row>
        <row r="102">
          <cell r="A102" t="str">
            <v>102 ルビンシュタイン・テイビ症候群</v>
          </cell>
        </row>
        <row r="103">
          <cell r="A103" t="str">
            <v>103 CFC症候群</v>
          </cell>
        </row>
        <row r="104">
          <cell r="A104" t="str">
            <v>104 コステロ症候群</v>
          </cell>
        </row>
        <row r="105">
          <cell r="A105" t="str">
            <v>105 チャージ症候群</v>
          </cell>
        </row>
        <row r="106">
          <cell r="A106" t="str">
            <v>106 クリオピリン関連周期熱症候群</v>
          </cell>
        </row>
        <row r="107">
          <cell r="A107" t="str">
            <v>107 若年性特発性関節炎</v>
          </cell>
        </row>
        <row r="108">
          <cell r="A108" t="str">
            <v>108 TNF受容体関連周期性症候群</v>
          </cell>
        </row>
        <row r="109">
          <cell r="A109" t="str">
            <v>109 非典型溶血性尿毒症症候群</v>
          </cell>
        </row>
        <row r="110">
          <cell r="A110" t="str">
            <v>110 ブラウ症候群</v>
          </cell>
        </row>
        <row r="111">
          <cell r="A111" t="str">
            <v>111 先天性ミオパチー</v>
          </cell>
        </row>
        <row r="112">
          <cell r="A112" t="str">
            <v>112 マリネスコ・シェーグレン症候群</v>
          </cell>
        </row>
        <row r="113">
          <cell r="A113" t="str">
            <v>113 筋ジストロフィー</v>
          </cell>
        </row>
        <row r="114">
          <cell r="A114" t="str">
            <v>114 非ジストロフィー性ミオトニー症候群</v>
          </cell>
        </row>
        <row r="115">
          <cell r="A115" t="str">
            <v>115 遺伝性周期性四肢麻痺</v>
          </cell>
        </row>
        <row r="116">
          <cell r="A116" t="str">
            <v>116 アトピー性脊髄炎</v>
          </cell>
        </row>
        <row r="117">
          <cell r="A117" t="str">
            <v>117 脊髄空洞症</v>
          </cell>
        </row>
        <row r="118">
          <cell r="A118" t="str">
            <v>118 脊髄髄膜瘤</v>
          </cell>
        </row>
        <row r="119">
          <cell r="A119" t="str">
            <v>119 アイザックス症候群</v>
          </cell>
        </row>
        <row r="120">
          <cell r="A120" t="str">
            <v>120 遺伝性ジストニア</v>
          </cell>
        </row>
        <row r="121">
          <cell r="A121" t="str">
            <v>121 神経フェリチン症</v>
          </cell>
        </row>
        <row r="122">
          <cell r="A122" t="str">
            <v>122 脳表ヘモジデリン沈着症</v>
          </cell>
        </row>
        <row r="123">
          <cell r="A123" t="str">
            <v>123 禿頭と変形性脊椎症を伴う常染色体劣性白質脳症</v>
          </cell>
        </row>
        <row r="124">
          <cell r="A124" t="str">
            <v>124 皮質下梗塞と白質脳症を伴う常染色体優性脳動脈症</v>
          </cell>
        </row>
        <row r="125">
          <cell r="A125" t="str">
            <v>125 神経軸索スフェロイド形成を伴う遺伝性びまん性白質脳症</v>
          </cell>
        </row>
        <row r="126">
          <cell r="A126" t="str">
            <v>126 ペリー症候群</v>
          </cell>
        </row>
        <row r="127">
          <cell r="A127" t="str">
            <v>127 前頭側頭葉変性症</v>
          </cell>
        </row>
        <row r="128">
          <cell r="A128" t="str">
            <v>128 ビッカースタッフ脳幹脳炎</v>
          </cell>
        </row>
        <row r="129">
          <cell r="A129" t="str">
            <v>129 痙攣重積型(二相性)急性脳症</v>
          </cell>
        </row>
        <row r="130">
          <cell r="A130" t="str">
            <v>130 先天性無痛無汗症</v>
          </cell>
        </row>
        <row r="131">
          <cell r="A131" t="str">
            <v>131 アレキサンダー病</v>
          </cell>
        </row>
        <row r="132">
          <cell r="A132" t="str">
            <v>132 先天性核上性球麻痺</v>
          </cell>
        </row>
        <row r="133">
          <cell r="A133" t="str">
            <v>133 メビウス症候群</v>
          </cell>
        </row>
        <row r="134">
          <cell r="A134" t="str">
            <v>134 中隔視神経形成異常症／ドモルシア症候群</v>
          </cell>
        </row>
        <row r="135">
          <cell r="A135" t="str">
            <v>135 アイカルディ症候群</v>
          </cell>
        </row>
        <row r="136">
          <cell r="A136" t="str">
            <v>136 片側巨脳症</v>
          </cell>
        </row>
        <row r="137">
          <cell r="A137" t="str">
            <v>137 限局性皮質異形成</v>
          </cell>
        </row>
        <row r="138">
          <cell r="A138" t="str">
            <v>138 神経細胞移動異常症</v>
          </cell>
        </row>
        <row r="139">
          <cell r="A139" t="str">
            <v>139 先天性大脳白質形成不全症</v>
          </cell>
        </row>
        <row r="140">
          <cell r="A140" t="str">
            <v>140 ドラベ症候群</v>
          </cell>
        </row>
        <row r="141">
          <cell r="A141" t="str">
            <v>141 海馬硬化を伴う内側側頭葉てんかん</v>
          </cell>
        </row>
        <row r="142">
          <cell r="A142" t="str">
            <v>142 ミオクロニー欠神てんかん</v>
          </cell>
        </row>
        <row r="143">
          <cell r="A143" t="str">
            <v>143 ミオクロニー脱力発作を伴うてんかん</v>
          </cell>
        </row>
        <row r="144">
          <cell r="A144" t="str">
            <v>144 レノックス・ガストー症候群</v>
          </cell>
        </row>
        <row r="145">
          <cell r="A145" t="str">
            <v>145 ウエスト症候群</v>
          </cell>
        </row>
        <row r="146">
          <cell r="A146" t="str">
            <v>146 大田原症候群</v>
          </cell>
        </row>
        <row r="147">
          <cell r="A147" t="str">
            <v>147 早期ミオクロニー脳症</v>
          </cell>
        </row>
        <row r="148">
          <cell r="A148" t="str">
            <v>148 遊走性焦点発作を伴う乳児てんかん</v>
          </cell>
        </row>
        <row r="149">
          <cell r="A149" t="str">
            <v>149 片側痙攣・片麻痺・てんかん症候群</v>
          </cell>
        </row>
        <row r="150">
          <cell r="A150" t="str">
            <v>150 環状20番染色体症候群</v>
          </cell>
        </row>
        <row r="151">
          <cell r="A151" t="str">
            <v>151 ラスムッセン脳炎</v>
          </cell>
        </row>
        <row r="152">
          <cell r="A152" t="str">
            <v>152 PCDH19関連症候群</v>
          </cell>
        </row>
        <row r="153">
          <cell r="A153" t="str">
            <v>153 難治頻回部分発作重積型急性脳炎</v>
          </cell>
        </row>
        <row r="154">
          <cell r="A154" t="str">
            <v>154 徐波睡眠期持続性棘徐波を示すてんかん性脳症</v>
          </cell>
        </row>
        <row r="155">
          <cell r="A155" t="str">
            <v>155 ランドウ・クレフナー症候群</v>
          </cell>
        </row>
        <row r="156">
          <cell r="A156" t="str">
            <v>156 レット症候群</v>
          </cell>
        </row>
        <row r="157">
          <cell r="A157" t="str">
            <v>157 スタージ・ウェーバー症候群</v>
          </cell>
        </row>
        <row r="158">
          <cell r="A158" t="str">
            <v>158 結節性硬化症</v>
          </cell>
        </row>
        <row r="159">
          <cell r="A159" t="str">
            <v>159 色素性乾皮症</v>
          </cell>
        </row>
        <row r="160">
          <cell r="A160" t="str">
            <v>160 先天性魚鱗癬</v>
          </cell>
        </row>
        <row r="161">
          <cell r="A161" t="str">
            <v>161 家族性良性慢性天疱瘡</v>
          </cell>
        </row>
        <row r="162">
          <cell r="A162" t="str">
            <v>162 類天疱瘡(後天性表皮水疱症を含む。)</v>
          </cell>
        </row>
        <row r="163">
          <cell r="A163" t="str">
            <v>163 特発性後天性全身性無汗症</v>
          </cell>
        </row>
        <row r="164">
          <cell r="A164" t="str">
            <v>164 眼皮膚白皮症</v>
          </cell>
        </row>
        <row r="165">
          <cell r="A165" t="str">
            <v>165 肥厚性皮膚骨膜症</v>
          </cell>
        </row>
        <row r="166">
          <cell r="A166" t="str">
            <v>166 弾性線維性仮性黄色腫</v>
          </cell>
        </row>
        <row r="167">
          <cell r="A167" t="str">
            <v>167 マルファン症候群</v>
          </cell>
        </row>
        <row r="168">
          <cell r="A168" t="str">
            <v>168 エーラス・ダンロス症候群</v>
          </cell>
        </row>
        <row r="169">
          <cell r="A169" t="str">
            <v>169 メンケス病</v>
          </cell>
        </row>
        <row r="170">
          <cell r="A170" t="str">
            <v>170 オクシピタル・ホーン症候群</v>
          </cell>
        </row>
        <row r="171">
          <cell r="A171" t="str">
            <v>171 ウィルソン病</v>
          </cell>
        </row>
        <row r="172">
          <cell r="A172" t="str">
            <v>172 低ホスファターゼ症</v>
          </cell>
        </row>
        <row r="173">
          <cell r="A173" t="str">
            <v>173 VATER症候群</v>
          </cell>
        </row>
        <row r="174">
          <cell r="A174" t="str">
            <v>174 那須・ハコラ病</v>
          </cell>
        </row>
        <row r="175">
          <cell r="A175" t="str">
            <v>175 ウィーバー症候群</v>
          </cell>
        </row>
        <row r="176">
          <cell r="A176" t="str">
            <v>176 コフィン・ローリー症候群</v>
          </cell>
        </row>
        <row r="177">
          <cell r="A177" t="str">
            <v>177 ジュベール症候群関連疾患</v>
          </cell>
        </row>
        <row r="178">
          <cell r="A178" t="str">
            <v>178 モワット・ウィルソン症候群</v>
          </cell>
        </row>
        <row r="179">
          <cell r="A179" t="str">
            <v>179 ウィリアムズ症候群</v>
          </cell>
        </row>
        <row r="180">
          <cell r="A180" t="str">
            <v>180 ATR-X症候群</v>
          </cell>
        </row>
        <row r="181">
          <cell r="A181" t="str">
            <v>181 クルーゾン症候群</v>
          </cell>
        </row>
        <row r="182">
          <cell r="A182" t="str">
            <v>182 アペール症候群</v>
          </cell>
        </row>
        <row r="183">
          <cell r="A183" t="str">
            <v>183 ファイファー症候群</v>
          </cell>
        </row>
        <row r="184">
          <cell r="A184" t="str">
            <v>184 アントレー・ビクスラー症候群</v>
          </cell>
        </row>
        <row r="185">
          <cell r="A185" t="str">
            <v>185 コフィン・シリス症候群</v>
          </cell>
        </row>
        <row r="186">
          <cell r="A186" t="str">
            <v>186 ロスムンド・トムソン症候群</v>
          </cell>
        </row>
        <row r="187">
          <cell r="A187" t="str">
            <v>187 歌舞伎症候群</v>
          </cell>
        </row>
        <row r="188">
          <cell r="A188" t="str">
            <v>188 多脾症候群</v>
          </cell>
        </row>
        <row r="189">
          <cell r="A189" t="str">
            <v>189 無脾症候群</v>
          </cell>
        </row>
        <row r="190">
          <cell r="A190" t="str">
            <v>190 鰓耳腎症候群</v>
          </cell>
        </row>
        <row r="191">
          <cell r="A191" t="str">
            <v>191 ウェルナー症候群</v>
          </cell>
        </row>
        <row r="192">
          <cell r="A192" t="str">
            <v>192 コケイン症候群</v>
          </cell>
        </row>
        <row r="193">
          <cell r="A193" t="str">
            <v>193 プラダー・ウィリ症候群</v>
          </cell>
        </row>
        <row r="194">
          <cell r="A194" t="str">
            <v>194 ソトス症候群</v>
          </cell>
        </row>
        <row r="195">
          <cell r="A195" t="str">
            <v>195 ヌーナン症候群</v>
          </cell>
        </row>
        <row r="196">
          <cell r="A196" t="str">
            <v>196 ヤング・シンプソン症候群</v>
          </cell>
        </row>
        <row r="197">
          <cell r="A197" t="str">
            <v>197 1p36欠失症候群</v>
          </cell>
        </row>
        <row r="198">
          <cell r="A198" t="str">
            <v>198 4p欠失症候群</v>
          </cell>
        </row>
        <row r="199">
          <cell r="A199" t="str">
            <v>199 5p欠失症候群</v>
          </cell>
        </row>
        <row r="200">
          <cell r="A200" t="str">
            <v>200 第14番染色体父親性ダイソミー症候群</v>
          </cell>
        </row>
        <row r="201">
          <cell r="A201" t="str">
            <v>201 アンジェルマン症候群</v>
          </cell>
        </row>
        <row r="202">
          <cell r="A202" t="str">
            <v>202 スミス・マギニス症候群</v>
          </cell>
        </row>
        <row r="203">
          <cell r="A203" t="str">
            <v>203 22q11.2欠失症候群</v>
          </cell>
        </row>
        <row r="204">
          <cell r="A204" t="str">
            <v>204 エマヌエル症候群</v>
          </cell>
        </row>
        <row r="205">
          <cell r="A205" t="str">
            <v>205 脆弱X症候群関連疾患</v>
          </cell>
        </row>
        <row r="206">
          <cell r="A206" t="str">
            <v>206 脆弱X症候群</v>
          </cell>
        </row>
        <row r="207">
          <cell r="A207" t="str">
            <v>207 総動脈幹遺残症</v>
          </cell>
        </row>
        <row r="208">
          <cell r="A208" t="str">
            <v>208 修正大血管転位症</v>
          </cell>
        </row>
        <row r="209">
          <cell r="A209" t="str">
            <v>209 完全大血管転位症</v>
          </cell>
        </row>
        <row r="210">
          <cell r="A210" t="str">
            <v>210 単心室症</v>
          </cell>
        </row>
        <row r="211">
          <cell r="A211" t="str">
            <v>211 左心低形成症候群</v>
          </cell>
        </row>
        <row r="212">
          <cell r="A212" t="str">
            <v>212 三尖弁閉鎖症</v>
          </cell>
        </row>
        <row r="213">
          <cell r="A213" t="str">
            <v>213 心室中隔欠損を伴わない肺動脈閉鎖症</v>
          </cell>
        </row>
        <row r="214">
          <cell r="A214" t="str">
            <v>214 心室中隔欠損を伴う肺動脈閉鎖症</v>
          </cell>
        </row>
        <row r="215">
          <cell r="A215" t="str">
            <v>215 ファロー四徴症</v>
          </cell>
        </row>
        <row r="216">
          <cell r="A216" t="str">
            <v>216 両大血管右室起始症</v>
          </cell>
        </row>
        <row r="217">
          <cell r="A217" t="str">
            <v>217 エプスタイン病</v>
          </cell>
        </row>
        <row r="218">
          <cell r="A218" t="str">
            <v>218 アルポート症候群</v>
          </cell>
        </row>
        <row r="219">
          <cell r="A219" t="str">
            <v>219 ギャロウェイ・モワト症候群</v>
          </cell>
        </row>
        <row r="220">
          <cell r="A220" t="str">
            <v>220 急速進行性糸球体腎炎</v>
          </cell>
        </row>
        <row r="221">
          <cell r="A221" t="str">
            <v>221 抗糸球体基底膜腎炎</v>
          </cell>
        </row>
        <row r="222">
          <cell r="A222" t="str">
            <v>222 一次性ネフローゼ症候群</v>
          </cell>
        </row>
        <row r="223">
          <cell r="A223" t="str">
            <v>223 一次性膜性増殖性糸球体腎炎</v>
          </cell>
        </row>
        <row r="224">
          <cell r="A224" t="str">
            <v>224 紫斑病性腎炎</v>
          </cell>
        </row>
        <row r="225">
          <cell r="A225" t="str">
            <v>225 先天性腎性尿崩症</v>
          </cell>
        </row>
        <row r="226">
          <cell r="A226" t="str">
            <v>226 間質性膀胱炎(ハンナ型)</v>
          </cell>
        </row>
        <row r="227">
          <cell r="A227" t="str">
            <v>227 オスラー病</v>
          </cell>
        </row>
        <row r="228">
          <cell r="A228" t="str">
            <v>228 閉塞性細気管支炎</v>
          </cell>
        </row>
        <row r="229">
          <cell r="A229" t="str">
            <v>229 肺胞蛋白症(自己免疫性又は先天性)</v>
          </cell>
        </row>
        <row r="230">
          <cell r="A230" t="str">
            <v>230 肺胞低換気症候群</v>
          </cell>
        </row>
        <row r="231">
          <cell r="A231" t="str">
            <v>231 α1-アンチトリプシン欠乏症</v>
          </cell>
        </row>
        <row r="232">
          <cell r="A232" t="str">
            <v>232 カーニー複合</v>
          </cell>
        </row>
        <row r="233">
          <cell r="A233" t="str">
            <v>233 ウォルフラム症候群</v>
          </cell>
        </row>
        <row r="234">
          <cell r="A234" t="str">
            <v>234 ペルオキシソーム病(副腎白質ジストロフィーを除く。)</v>
          </cell>
        </row>
        <row r="235">
          <cell r="A235" t="str">
            <v>235 副甲状腺機能低下症</v>
          </cell>
        </row>
        <row r="236">
          <cell r="A236" t="str">
            <v>236 偽性副甲状腺機能低下症</v>
          </cell>
        </row>
        <row r="237">
          <cell r="A237" t="str">
            <v>237 副腎皮質刺激ホルモン不応症</v>
          </cell>
        </row>
        <row r="238">
          <cell r="A238" t="str">
            <v>238 ビタミンＤ抵抗性くる病／骨軟化症</v>
          </cell>
        </row>
        <row r="239">
          <cell r="A239" t="str">
            <v>239 ビタミンＤ依存性くる病／骨軟化症</v>
          </cell>
        </row>
        <row r="240">
          <cell r="A240" t="str">
            <v>240 フェニルケトン尿症</v>
          </cell>
        </row>
        <row r="241">
          <cell r="A241" t="str">
            <v>241 高チロシン血症１型</v>
          </cell>
        </row>
        <row r="242">
          <cell r="A242" t="str">
            <v>242 高チロシン血症２型</v>
          </cell>
        </row>
        <row r="243">
          <cell r="A243" t="str">
            <v>243 高チロシン血症３型</v>
          </cell>
        </row>
        <row r="244">
          <cell r="A244" t="str">
            <v>244 メープルシロップ尿症</v>
          </cell>
        </row>
        <row r="245">
          <cell r="A245" t="str">
            <v>245 プロピオン酸血症</v>
          </cell>
        </row>
        <row r="246">
          <cell r="A246" t="str">
            <v>246 メチルマロン酸血症</v>
          </cell>
        </row>
        <row r="247">
          <cell r="A247" t="str">
            <v>247 イソ吉草酸血症</v>
          </cell>
        </row>
        <row r="248">
          <cell r="A248" t="str">
            <v>248 グルコーストランスポーター１欠損症</v>
          </cell>
        </row>
        <row r="249">
          <cell r="A249" t="str">
            <v>249 グルタル酸血症１型</v>
          </cell>
        </row>
        <row r="250">
          <cell r="A250" t="str">
            <v>250 グルタル酸血症２型</v>
          </cell>
        </row>
        <row r="251">
          <cell r="A251" t="str">
            <v>251 尿素サイクル異常症</v>
          </cell>
        </row>
        <row r="252">
          <cell r="A252" t="str">
            <v>252 リジン尿性蛋白不耐症</v>
          </cell>
        </row>
        <row r="253">
          <cell r="A253" t="str">
            <v>253 先天性葉酸吸収不全</v>
          </cell>
        </row>
        <row r="254">
          <cell r="A254" t="str">
            <v>254 ポルフィリン症</v>
          </cell>
        </row>
        <row r="255">
          <cell r="A255" t="str">
            <v>255 複合カルボキシラーゼ欠損症</v>
          </cell>
        </row>
        <row r="256">
          <cell r="A256" t="str">
            <v>256 筋型糖原病</v>
          </cell>
        </row>
        <row r="257">
          <cell r="A257" t="str">
            <v>257 肝型糖原病</v>
          </cell>
        </row>
        <row r="258">
          <cell r="A258" t="str">
            <v>258 ガラクトース-1-リン酸ウリジルトランスフェラーゼ欠損症</v>
          </cell>
        </row>
        <row r="259">
          <cell r="A259" t="str">
            <v>259 レシチンコレステロールアシルトランスフェラーゼ欠損症</v>
          </cell>
        </row>
        <row r="260">
          <cell r="A260" t="str">
            <v>260 シトステロール血症</v>
          </cell>
        </row>
        <row r="261">
          <cell r="A261" t="str">
            <v>261 タンジール病</v>
          </cell>
        </row>
        <row r="262">
          <cell r="A262" t="str">
            <v>262 原発性高カイロミクロン血症</v>
          </cell>
        </row>
        <row r="263">
          <cell r="A263" t="str">
            <v>263 脳腱黄色腫症</v>
          </cell>
        </row>
        <row r="264">
          <cell r="A264" t="str">
            <v>264 無βリポタンパク血症</v>
          </cell>
        </row>
        <row r="265">
          <cell r="A265" t="str">
            <v>265 脂肪萎縮症</v>
          </cell>
        </row>
        <row r="266">
          <cell r="A266" t="str">
            <v>266 家族性地中海熱</v>
          </cell>
        </row>
        <row r="267">
          <cell r="A267" t="str">
            <v>267 高IgD症候群</v>
          </cell>
        </row>
        <row r="268">
          <cell r="A268" t="str">
            <v>268 中條・西村症候群</v>
          </cell>
        </row>
        <row r="269">
          <cell r="A269" t="str">
            <v>269 化膿性無菌性関節炎・壊疽性膿皮症・アクネ症候群</v>
          </cell>
        </row>
        <row r="270">
          <cell r="A270" t="str">
            <v>270 慢性再発性多発性骨髄炎</v>
          </cell>
        </row>
        <row r="271">
          <cell r="A271" t="str">
            <v>271 強直性脊椎炎</v>
          </cell>
        </row>
        <row r="272">
          <cell r="A272" t="str">
            <v>272 進行性骨化性線維異形成症</v>
          </cell>
        </row>
        <row r="273">
          <cell r="A273" t="str">
            <v>273 肋骨異常を伴う先天性側弯症</v>
          </cell>
        </row>
        <row r="274">
          <cell r="A274" t="str">
            <v>274 骨形成不全症</v>
          </cell>
        </row>
        <row r="275">
          <cell r="A275" t="str">
            <v>275 タナトフォリック骨異形成症</v>
          </cell>
        </row>
        <row r="276">
          <cell r="A276" t="str">
            <v>276 軟骨無形成症</v>
          </cell>
        </row>
        <row r="277">
          <cell r="A277" t="str">
            <v>277 リンパ管腫症／ゴーハム病</v>
          </cell>
        </row>
        <row r="278">
          <cell r="A278" t="str">
            <v>278 巨大リンパ管奇形(頚部顔面病変)</v>
          </cell>
        </row>
        <row r="279">
          <cell r="A279" t="str">
            <v>279 巨大静脈奇形(頚部口腔咽頭びまん性病変)</v>
          </cell>
        </row>
        <row r="280">
          <cell r="A280" t="str">
            <v>280 巨大動静脈奇形(頚部顔面又は四肢病変)</v>
          </cell>
        </row>
        <row r="281">
          <cell r="A281" t="str">
            <v>281 クリッペル・トレノネー・ウェーバー症候群</v>
          </cell>
        </row>
        <row r="282">
          <cell r="A282" t="str">
            <v>282 先天性赤血球形成異常性貧血</v>
          </cell>
        </row>
        <row r="283">
          <cell r="A283" t="str">
            <v>283 後天性赤芽球癆</v>
          </cell>
        </row>
        <row r="284">
          <cell r="A284" t="str">
            <v>284 ダイアモンド・ブラックファン貧血</v>
          </cell>
        </row>
        <row r="285">
          <cell r="A285" t="str">
            <v>285 ファンコニ貧血</v>
          </cell>
        </row>
        <row r="286">
          <cell r="A286" t="str">
            <v>286 遺伝性鉄芽球性貧血</v>
          </cell>
        </row>
        <row r="287">
          <cell r="A287" t="str">
            <v>287 エプスタイン症候群</v>
          </cell>
        </row>
        <row r="288">
          <cell r="A288" t="str">
            <v>288 自己免疫性後天性凝固因子欠乏症</v>
          </cell>
        </row>
        <row r="289">
          <cell r="A289" t="str">
            <v>289 クロンカイト・カナダ症候群</v>
          </cell>
        </row>
        <row r="290">
          <cell r="A290" t="str">
            <v>290 非特異性多発性小腸潰瘍症</v>
          </cell>
        </row>
        <row r="291">
          <cell r="A291" t="str">
            <v>291 ヒルシュスプルング病(全結腸型又は小腸型)</v>
          </cell>
        </row>
        <row r="292">
          <cell r="A292" t="str">
            <v>292 総排泄腔外反症</v>
          </cell>
        </row>
        <row r="293">
          <cell r="A293" t="str">
            <v>293 総排泄腔遺残</v>
          </cell>
        </row>
        <row r="294">
          <cell r="A294" t="str">
            <v>294 先天性横隔膜ヘルニア</v>
          </cell>
        </row>
        <row r="295">
          <cell r="A295" t="str">
            <v>295 乳幼児肝巨大血管腫</v>
          </cell>
        </row>
        <row r="296">
          <cell r="A296" t="str">
            <v>296 胆道閉鎖症</v>
          </cell>
        </row>
        <row r="297">
          <cell r="A297" t="str">
            <v>297 アラジール症候群</v>
          </cell>
        </row>
        <row r="298">
          <cell r="A298" t="str">
            <v>298 遺伝性膵炎</v>
          </cell>
        </row>
        <row r="299">
          <cell r="A299" t="str">
            <v>299 嚢胞性線維症</v>
          </cell>
        </row>
        <row r="300">
          <cell r="A300" t="str">
            <v>300 IgG4関連疾患</v>
          </cell>
        </row>
        <row r="301">
          <cell r="A301" t="str">
            <v>301 黄斑ジストロフィー</v>
          </cell>
        </row>
        <row r="302">
          <cell r="A302" t="str">
            <v>302 レーベル遺伝性視神経症</v>
          </cell>
        </row>
        <row r="303">
          <cell r="A303" t="str">
            <v>303 アッシャー症候群</v>
          </cell>
        </row>
        <row r="304">
          <cell r="A304" t="str">
            <v>304 若年発症型両側性感音難聴</v>
          </cell>
        </row>
        <row r="305">
          <cell r="A305" t="str">
            <v>305 遅発性内リンパ水腫</v>
          </cell>
        </row>
        <row r="306">
          <cell r="A306" t="str">
            <v>306 好酸球性副鼻腔炎</v>
          </cell>
        </row>
        <row r="307">
          <cell r="A307" t="str">
            <v>307 カナバン病</v>
          </cell>
        </row>
        <row r="308">
          <cell r="A308" t="str">
            <v>308 進行性白質脳症</v>
          </cell>
        </row>
        <row r="309">
          <cell r="A309" t="str">
            <v>309 進行性ミオクローヌスてんかん</v>
          </cell>
        </row>
        <row r="310">
          <cell r="A310" t="str">
            <v>310 先天異常症候群</v>
          </cell>
        </row>
        <row r="311">
          <cell r="A311" t="str">
            <v>311 先天性三尖弁狭窄症</v>
          </cell>
        </row>
        <row r="312">
          <cell r="A312" t="str">
            <v>312 先天性僧帽弁狭窄症</v>
          </cell>
        </row>
        <row r="313">
          <cell r="A313" t="str">
            <v>313 先天性肺静脈狭窄症</v>
          </cell>
        </row>
        <row r="314">
          <cell r="A314" t="str">
            <v>314 左肺動脈右肺動脈起始症</v>
          </cell>
        </row>
        <row r="315">
          <cell r="A315" t="str">
            <v>315 ネイルパテラ症候群(爪膝蓋骨症候群)／LMX1B関連腎症</v>
          </cell>
        </row>
        <row r="316">
          <cell r="A316" t="str">
            <v>316 カルニチン回路異常症</v>
          </cell>
        </row>
        <row r="317">
          <cell r="A317" t="str">
            <v>317 三頭酵素欠損症</v>
          </cell>
        </row>
        <row r="318">
          <cell r="A318" t="str">
            <v>318 シトリン欠損症</v>
          </cell>
        </row>
        <row r="319">
          <cell r="A319" t="str">
            <v>319 セピアプテリン還元酵素(SR)欠損症</v>
          </cell>
        </row>
        <row r="320">
          <cell r="A320" t="str">
            <v>320 先天性グリコシルホスファチジルイノシトール(GPI)欠損症</v>
          </cell>
        </row>
        <row r="321">
          <cell r="A321" t="str">
            <v>321 非ケトーシス型高グリシン血症</v>
          </cell>
        </row>
        <row r="322">
          <cell r="A322" t="str">
            <v>322 β-ケトチオラーゼ欠損症</v>
          </cell>
        </row>
        <row r="323">
          <cell r="A323" t="str">
            <v>323 芳香族L-アミノ酸脱炭酸酵素欠損症</v>
          </cell>
        </row>
        <row r="324">
          <cell r="A324" t="str">
            <v>324 メチルグルタコン酸尿症</v>
          </cell>
        </row>
        <row r="325">
          <cell r="A325" t="str">
            <v>325 遺伝性自己炎症疾患</v>
          </cell>
        </row>
        <row r="326">
          <cell r="A326" t="str">
            <v>326 大理石骨病</v>
          </cell>
        </row>
        <row r="327">
          <cell r="A327" t="str">
            <v>327 特発性血栓症(遺伝性血栓性素因によるものに限る。)</v>
          </cell>
        </row>
        <row r="328">
          <cell r="A328" t="str">
            <v>328 前眼部形成異常</v>
          </cell>
        </row>
        <row r="329">
          <cell r="A329" t="str">
            <v>329 無虹彩症</v>
          </cell>
        </row>
        <row r="330">
          <cell r="A330" t="str">
            <v>330 先天性気管狭窄症／先天性声門下狭窄症</v>
          </cell>
        </row>
        <row r="331">
          <cell r="A331" t="str">
            <v>331 特発性多中心性キャッスルマン病</v>
          </cell>
        </row>
        <row r="332">
          <cell r="A332" t="str">
            <v>332 膠様滴状角膜ジストロフィー</v>
          </cell>
        </row>
        <row r="333">
          <cell r="A333" t="str">
            <v>333 ハッチンソン・ギルフォード症候群</v>
          </cell>
        </row>
        <row r="334">
          <cell r="A334" t="str">
            <v>334 脳クレアチン欠乏症候群</v>
          </cell>
        </row>
        <row r="335">
          <cell r="A335" t="str">
            <v>335 ネフロン癆</v>
          </cell>
        </row>
        <row r="336">
          <cell r="A336" t="str">
            <v>336 家族性低βリポタンパク血症1(ホモ接合体)</v>
          </cell>
        </row>
        <row r="337">
          <cell r="A337" t="str">
            <v>337 ホモシスチン尿症</v>
          </cell>
        </row>
        <row r="338">
          <cell r="A338" t="str">
            <v>338 進行性家族性肝内胆汁うっ滞症</v>
          </cell>
        </row>
        <row r="339">
          <cell r="A339" t="str">
            <v>都80 原発性骨髄線維症</v>
          </cell>
        </row>
        <row r="340">
          <cell r="A340" t="str">
            <v>都77 悪性高血圧</v>
          </cell>
        </row>
        <row r="341">
          <cell r="A341" t="str">
            <v>都83 母斑症</v>
          </cell>
        </row>
        <row r="342">
          <cell r="A342" t="str">
            <v>都866 肝内結石症</v>
          </cell>
        </row>
        <row r="343">
          <cell r="A343" t="str">
            <v>都88 古典的突発性好酸球増多症候群</v>
          </cell>
        </row>
        <row r="344">
          <cell r="A344" t="str">
            <v>都91 びまん性汎細気管支炎</v>
          </cell>
        </row>
        <row r="345">
          <cell r="A345" t="str">
            <v>都95 遺伝性QT延長症候群</v>
          </cell>
        </row>
        <row r="346">
          <cell r="A346" t="str">
            <v>都97 網膜脈絡膜萎縮症</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kushi.metro.tokyo.lg.jp/seikatsu/josei/tukaikata/s_kanga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23"/>
  <sheetViews>
    <sheetView showGridLines="0" tabSelected="1" topLeftCell="B1" zoomScale="140" zoomScaleNormal="140" workbookViewId="0">
      <selection activeCell="BV10" sqref="BV10"/>
    </sheetView>
  </sheetViews>
  <sheetFormatPr defaultColWidth="2.77734375" defaultRowHeight="13.2" x14ac:dyDescent="0.25"/>
  <cols>
    <col min="1" max="1" width="1.77734375" style="78" customWidth="1"/>
    <col min="2" max="2" width="2.77734375" style="78"/>
    <col min="3" max="31" width="2.6640625" style="78" customWidth="1"/>
    <col min="32" max="38" width="3.33203125" style="78" customWidth="1"/>
    <col min="39" max="39" width="1.77734375" style="78" customWidth="1"/>
    <col min="40" max="16384" width="2.77734375" style="78"/>
  </cols>
  <sheetData>
    <row r="1" spans="1:39" s="77" customFormat="1" ht="21" customHeight="1" x14ac:dyDescent="0.25">
      <c r="A1" s="76"/>
      <c r="B1" s="76"/>
      <c r="C1" s="85" t="s">
        <v>596</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76"/>
    </row>
    <row r="2" spans="1:39" s="77" customFormat="1" ht="12.75" customHeight="1" x14ac:dyDescent="0.2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39" s="77" customFormat="1" ht="12" customHeight="1" x14ac:dyDescent="0.25">
      <c r="A3" s="76"/>
      <c r="B3" s="76"/>
      <c r="C3" s="86" t="s">
        <v>597</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76"/>
    </row>
    <row r="4" spans="1:39" s="77" customFormat="1" ht="40.5" customHeight="1" x14ac:dyDescent="0.25">
      <c r="A4" s="76"/>
      <c r="B4" s="76"/>
      <c r="C4" s="86" t="s">
        <v>598</v>
      </c>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76"/>
    </row>
    <row r="5" spans="1:39" s="77" customFormat="1" ht="14.25" customHeight="1" x14ac:dyDescent="0.25">
      <c r="A5" s="76"/>
      <c r="B5" s="76"/>
      <c r="AM5" s="76"/>
    </row>
    <row r="6" spans="1:39" s="77" customFormat="1" ht="12" customHeight="1" x14ac:dyDescent="0.25">
      <c r="A6" s="76"/>
      <c r="B6" s="76"/>
      <c r="C6" s="86" t="s">
        <v>599</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76"/>
    </row>
    <row r="7" spans="1:39" s="77" customFormat="1" ht="49.5" customHeight="1" x14ac:dyDescent="0.25">
      <c r="A7" s="76"/>
      <c r="B7" s="76"/>
      <c r="D7" s="87" t="s">
        <v>623</v>
      </c>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76"/>
    </row>
    <row r="8" spans="1:39" s="77" customFormat="1" ht="15" customHeight="1" x14ac:dyDescent="0.25">
      <c r="A8" s="76"/>
      <c r="B8" s="76"/>
      <c r="C8" s="88" t="s">
        <v>600</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90"/>
      <c r="AM8" s="79"/>
    </row>
    <row r="9" spans="1:39" s="77" customFormat="1" ht="30" customHeight="1" x14ac:dyDescent="0.25">
      <c r="A9" s="76"/>
      <c r="B9" s="76"/>
      <c r="C9" s="91" t="s">
        <v>601</v>
      </c>
      <c r="D9" s="92"/>
      <c r="E9" s="95" t="s">
        <v>602</v>
      </c>
      <c r="F9" s="95"/>
      <c r="G9" s="95"/>
      <c r="H9" s="95"/>
      <c r="I9" s="95"/>
      <c r="J9" s="95"/>
      <c r="K9" s="95"/>
      <c r="L9" s="95"/>
      <c r="M9" s="95"/>
      <c r="N9" s="95"/>
      <c r="O9" s="95"/>
      <c r="P9" s="95"/>
      <c r="Q9" s="95"/>
      <c r="R9" s="95"/>
      <c r="S9" s="95"/>
      <c r="T9" s="95"/>
      <c r="U9" s="95"/>
      <c r="V9" s="95"/>
      <c r="W9" s="95"/>
      <c r="X9" s="95"/>
      <c r="Y9" s="95"/>
      <c r="Z9" s="95"/>
      <c r="AA9" s="95"/>
      <c r="AB9" s="95"/>
      <c r="AC9" s="96"/>
      <c r="AD9" s="88" t="s">
        <v>603</v>
      </c>
      <c r="AE9" s="89"/>
      <c r="AF9" s="89"/>
      <c r="AG9" s="89"/>
      <c r="AH9" s="89"/>
      <c r="AI9" s="89"/>
      <c r="AJ9" s="89"/>
      <c r="AK9" s="89"/>
      <c r="AL9" s="90"/>
      <c r="AM9" s="76"/>
    </row>
    <row r="10" spans="1:39" s="77" customFormat="1" ht="30" customHeight="1" x14ac:dyDescent="0.25">
      <c r="A10" s="76"/>
      <c r="B10" s="76"/>
      <c r="C10" s="93"/>
      <c r="D10" s="94"/>
      <c r="E10" s="95" t="s">
        <v>604</v>
      </c>
      <c r="F10" s="95"/>
      <c r="G10" s="95"/>
      <c r="H10" s="95"/>
      <c r="I10" s="95"/>
      <c r="J10" s="95"/>
      <c r="K10" s="95"/>
      <c r="L10" s="95"/>
      <c r="M10" s="95"/>
      <c r="N10" s="95"/>
      <c r="O10" s="95"/>
      <c r="P10" s="95"/>
      <c r="Q10" s="95"/>
      <c r="R10" s="95"/>
      <c r="S10" s="95"/>
      <c r="T10" s="95"/>
      <c r="U10" s="95"/>
      <c r="V10" s="95"/>
      <c r="W10" s="95"/>
      <c r="X10" s="95"/>
      <c r="Y10" s="95"/>
      <c r="Z10" s="95"/>
      <c r="AA10" s="95"/>
      <c r="AB10" s="95"/>
      <c r="AC10" s="96"/>
      <c r="AD10" s="97" t="s">
        <v>605</v>
      </c>
      <c r="AE10" s="89"/>
      <c r="AF10" s="89"/>
      <c r="AG10" s="89"/>
      <c r="AH10" s="89"/>
      <c r="AI10" s="89"/>
      <c r="AJ10" s="89"/>
      <c r="AK10" s="89"/>
      <c r="AL10" s="90"/>
      <c r="AM10" s="76"/>
    </row>
    <row r="11" spans="1:39" s="77" customFormat="1" ht="3.75" customHeight="1" x14ac:dyDescent="0.25">
      <c r="A11" s="76"/>
      <c r="B11" s="76"/>
      <c r="C11" s="80"/>
      <c r="D11" s="80"/>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76"/>
    </row>
    <row r="12" spans="1:39" s="77" customFormat="1" ht="15" customHeight="1" x14ac:dyDescent="0.25">
      <c r="A12" s="76"/>
      <c r="B12" s="76"/>
      <c r="C12" s="84" t="s">
        <v>606</v>
      </c>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76"/>
    </row>
    <row r="13" spans="1:39" s="77" customFormat="1" ht="16.5" customHeight="1" x14ac:dyDescent="0.25">
      <c r="A13" s="76"/>
      <c r="B13" s="76"/>
      <c r="C13" s="82"/>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76"/>
    </row>
    <row r="14" spans="1:39" s="77" customFormat="1" ht="12" customHeight="1" x14ac:dyDescent="0.25">
      <c r="A14" s="76"/>
      <c r="B14" s="76"/>
      <c r="C14" s="86" t="s">
        <v>607</v>
      </c>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76"/>
    </row>
    <row r="15" spans="1:39" s="77" customFormat="1" ht="51" customHeight="1" x14ac:dyDescent="0.25">
      <c r="A15" s="76"/>
      <c r="B15" s="76"/>
      <c r="C15" s="84" t="s">
        <v>622</v>
      </c>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76"/>
    </row>
    <row r="16" spans="1:39" s="77" customFormat="1" ht="15" customHeight="1" x14ac:dyDescent="0.25">
      <c r="A16" s="76"/>
      <c r="B16" s="76"/>
      <c r="C16" s="84" t="s">
        <v>608</v>
      </c>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76"/>
    </row>
    <row r="17" spans="1:39" s="77" customFormat="1" ht="15" customHeight="1" x14ac:dyDescent="0.25">
      <c r="A17" s="76"/>
      <c r="B17" s="76"/>
      <c r="C17" s="98" t="s">
        <v>613</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81"/>
      <c r="AM17" s="76"/>
    </row>
    <row r="18" spans="1:39" s="77" customFormat="1" ht="15" customHeight="1" x14ac:dyDescent="0.25">
      <c r="A18" s="76"/>
      <c r="B18" s="76"/>
      <c r="C18"/>
      <c r="D18"/>
      <c r="E18"/>
      <c r="F18"/>
      <c r="G18"/>
      <c r="H18"/>
      <c r="I18"/>
      <c r="J18"/>
      <c r="K18"/>
      <c r="L18"/>
      <c r="M18"/>
      <c r="N18"/>
      <c r="O18"/>
      <c r="P18"/>
      <c r="Q18"/>
      <c r="R18"/>
      <c r="S18"/>
      <c r="T18"/>
      <c r="U18"/>
      <c r="V18"/>
      <c r="W18"/>
      <c r="X18"/>
      <c r="Y18"/>
      <c r="Z18"/>
      <c r="AA18"/>
      <c r="AB18"/>
      <c r="AC18"/>
      <c r="AD18"/>
      <c r="AE18"/>
      <c r="AF18"/>
      <c r="AG18"/>
      <c r="AH18"/>
      <c r="AI18"/>
      <c r="AJ18"/>
      <c r="AK18"/>
      <c r="AL18" s="81"/>
      <c r="AM18" s="76"/>
    </row>
    <row r="19" spans="1:39" s="77" customFormat="1" ht="12" customHeight="1" x14ac:dyDescent="0.25">
      <c r="A19" s="76"/>
      <c r="B19" s="76"/>
      <c r="C19" s="86" t="s">
        <v>609</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76"/>
    </row>
    <row r="20" spans="1:39" x14ac:dyDescent="0.25">
      <c r="C20" s="86" t="s">
        <v>610</v>
      </c>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row>
    <row r="22" spans="1:39" s="77" customFormat="1" ht="12" customHeight="1" x14ac:dyDescent="0.25">
      <c r="A22" s="76"/>
      <c r="B22" s="76"/>
      <c r="C22" s="86" t="s">
        <v>611</v>
      </c>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76"/>
    </row>
    <row r="23" spans="1:39" x14ac:dyDescent="0.25">
      <c r="C23" s="86" t="s">
        <v>612</v>
      </c>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row>
  </sheetData>
  <sheetProtection algorithmName="SHA-512" hashValue="RXQyq8qKHJWY0Pxm8+d02tZDNYSDB7H4sSjj8tGHvxeeBaqXnmpONw2MbM1dxwqQxyzoFdL6jAOVo1xa8LHU8w==" saltValue="2YRgyrbgbE02ClU0iXdC7Q==" spinCount="100000" sheet="1" objects="1" scenarios="1"/>
  <mergeCells count="21">
    <mergeCell ref="C20:AL20"/>
    <mergeCell ref="C22:AL22"/>
    <mergeCell ref="C23:AL23"/>
    <mergeCell ref="D13:AL13"/>
    <mergeCell ref="C14:AL14"/>
    <mergeCell ref="C15:AL15"/>
    <mergeCell ref="C16:AL16"/>
    <mergeCell ref="C17:AK17"/>
    <mergeCell ref="C19:AL19"/>
    <mergeCell ref="C12:AL12"/>
    <mergeCell ref="C1:AL1"/>
    <mergeCell ref="C3:AL3"/>
    <mergeCell ref="C4:AL4"/>
    <mergeCell ref="C6:AL6"/>
    <mergeCell ref="D7:AL7"/>
    <mergeCell ref="C8:AL8"/>
    <mergeCell ref="C9:D10"/>
    <mergeCell ref="E9:AC9"/>
    <mergeCell ref="AD9:AL9"/>
    <mergeCell ref="E10:AC10"/>
    <mergeCell ref="AD10:AL10"/>
  </mergeCells>
  <phoneticPr fontId="2"/>
  <hyperlinks>
    <hyperlink ref="C17" r:id="rId1" xr:uid="{00000000-0004-0000-0000-000000000000}"/>
  </hyperlinks>
  <pageMargins left="0.31496062992125984" right="0.31496062992125984" top="0.74803149606299213" bottom="0.74803149606299213" header="0.31496062992125984" footer="0.31496062992125984"/>
  <pageSetup paperSize="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BN52"/>
  <sheetViews>
    <sheetView showGridLines="0" topLeftCell="AK1" zoomScale="120" zoomScaleNormal="120" workbookViewId="0">
      <selection activeCell="Q10" sqref="Q10:U10"/>
    </sheetView>
  </sheetViews>
  <sheetFormatPr defaultColWidth="4" defaultRowHeight="18.75" customHeight="1" x14ac:dyDescent="0.25"/>
  <cols>
    <col min="1" max="1" width="3.77734375" style="3" customWidth="1"/>
    <col min="2" max="13" width="4" style="3"/>
    <col min="14" max="14" width="7.77734375" style="3" bestFit="1" customWidth="1"/>
    <col min="15" max="18" width="4" style="3"/>
    <col min="19" max="19" width="3.77734375" style="3" customWidth="1"/>
    <col min="20" max="28" width="4" style="3"/>
    <col min="29" max="29" width="4" style="3" customWidth="1"/>
    <col min="30" max="39" width="4" style="3"/>
    <col min="40" max="46" width="4" style="18"/>
    <col min="47" max="62" width="4" style="7"/>
    <col min="63" max="66" width="4" style="18"/>
    <col min="67" max="16384" width="4" style="3"/>
  </cols>
  <sheetData>
    <row r="1" spans="1:49" ht="18.75" customHeight="1" x14ac:dyDescent="0.25">
      <c r="B1" s="20" t="s">
        <v>567</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49" ht="7.5" customHeight="1" thickBot="1" x14ac:dyDescent="0.3"/>
    <row r="3" spans="1:49" ht="18.75" customHeight="1" thickTop="1" x14ac:dyDescent="0.25">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1"/>
    </row>
    <row r="4" spans="1:49" ht="18.75" customHeight="1" x14ac:dyDescent="0.25">
      <c r="B4" s="12" t="s">
        <v>554</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13"/>
    </row>
    <row r="5" spans="1:49" ht="18.75" customHeight="1" x14ac:dyDescent="0.25">
      <c r="B5" s="12" t="s">
        <v>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13"/>
    </row>
    <row r="6" spans="1:49" ht="18.75" customHeight="1" thickBot="1" x14ac:dyDescent="0.3">
      <c r="B6" s="1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6"/>
    </row>
    <row r="7" spans="1:49" ht="18.75" customHeight="1" thickTop="1" x14ac:dyDescent="0.25"/>
    <row r="8" spans="1:49" customFormat="1" ht="19.5" customHeight="1" x14ac:dyDescent="0.25"/>
    <row r="9" spans="1:49" ht="18.75" customHeight="1" x14ac:dyDescent="0.25">
      <c r="B9" s="100" t="s">
        <v>432</v>
      </c>
      <c r="C9" s="101"/>
      <c r="D9" s="101"/>
      <c r="E9" s="101"/>
      <c r="F9" s="102"/>
      <c r="G9" s="108"/>
      <c r="H9" s="109"/>
      <c r="I9" s="109"/>
      <c r="J9" s="109"/>
      <c r="K9" s="109"/>
      <c r="L9" s="110"/>
      <c r="M9" s="3" t="s">
        <v>621</v>
      </c>
    </row>
    <row r="10" spans="1:49" ht="18.75" customHeight="1" x14ac:dyDescent="0.25">
      <c r="B10" s="107" t="s">
        <v>627</v>
      </c>
      <c r="C10" s="107"/>
      <c r="D10" s="107"/>
      <c r="E10" s="107"/>
      <c r="F10" s="107"/>
      <c r="G10" s="107"/>
      <c r="H10" s="107"/>
      <c r="I10" s="107"/>
      <c r="J10" s="107"/>
      <c r="K10" s="107"/>
      <c r="L10" s="107"/>
      <c r="M10" s="107"/>
      <c r="N10" s="107"/>
      <c r="O10" s="107"/>
      <c r="P10" s="107"/>
      <c r="Q10" s="106" t="s">
        <v>585</v>
      </c>
      <c r="R10" s="106"/>
      <c r="S10" s="106"/>
      <c r="T10" s="106"/>
      <c r="U10" s="106"/>
      <c r="V10" s="3" t="s">
        <v>455</v>
      </c>
      <c r="AU10" s="7" t="s">
        <v>585</v>
      </c>
      <c r="AV10" s="7" t="s">
        <v>586</v>
      </c>
      <c r="AW10" s="7" t="s">
        <v>626</v>
      </c>
    </row>
    <row r="12" spans="1:49" ht="18.75" customHeight="1" thickBot="1" x14ac:dyDescent="0.3">
      <c r="A12" s="5" t="s">
        <v>382</v>
      </c>
      <c r="B12" s="4"/>
      <c r="C12" s="4"/>
      <c r="D12" s="4"/>
      <c r="E12" s="4"/>
      <c r="F12" s="4"/>
      <c r="G12" s="4"/>
      <c r="H12" s="4"/>
      <c r="I12" s="4"/>
      <c r="J12" s="4"/>
      <c r="K12" s="4"/>
    </row>
    <row r="13" spans="1:49" ht="9" customHeight="1" thickTop="1" thickBot="1" x14ac:dyDescent="0.3"/>
    <row r="14" spans="1:49" ht="18.75" customHeight="1" x14ac:dyDescent="0.25">
      <c r="B14" s="163" t="s">
        <v>377</v>
      </c>
      <c r="C14" s="137" t="s">
        <v>617</v>
      </c>
      <c r="D14" s="137"/>
      <c r="E14" s="137"/>
      <c r="F14" s="137"/>
      <c r="G14" s="117"/>
      <c r="H14" s="118"/>
      <c r="I14" s="118"/>
      <c r="J14" s="118"/>
      <c r="K14" s="118"/>
      <c r="L14" s="119"/>
      <c r="M14" s="120" t="s">
        <v>614</v>
      </c>
      <c r="N14" s="121"/>
      <c r="O14" s="122"/>
      <c r="P14" s="117"/>
      <c r="Q14" s="118"/>
      <c r="R14" s="118"/>
      <c r="S14" s="118"/>
      <c r="T14" s="118"/>
      <c r="U14" s="123"/>
    </row>
    <row r="15" spans="1:49" ht="18.75" customHeight="1" x14ac:dyDescent="0.25">
      <c r="B15" s="164"/>
      <c r="C15" s="107" t="s">
        <v>616</v>
      </c>
      <c r="D15" s="107"/>
      <c r="E15" s="107"/>
      <c r="F15" s="107"/>
      <c r="G15" s="103"/>
      <c r="H15" s="104"/>
      <c r="I15" s="104"/>
      <c r="J15" s="104"/>
      <c r="K15" s="104"/>
      <c r="L15" s="124"/>
      <c r="M15" s="125" t="s">
        <v>615</v>
      </c>
      <c r="N15" s="126"/>
      <c r="O15" s="127"/>
      <c r="P15" s="103"/>
      <c r="Q15" s="104"/>
      <c r="R15" s="104"/>
      <c r="S15" s="104"/>
      <c r="T15" s="104"/>
      <c r="U15" s="105"/>
    </row>
    <row r="16" spans="1:49" ht="18.75" customHeight="1" x14ac:dyDescent="0.25">
      <c r="B16" s="164"/>
      <c r="C16" s="100" t="s">
        <v>564</v>
      </c>
      <c r="D16" s="101"/>
      <c r="E16" s="101"/>
      <c r="F16" s="102"/>
      <c r="G16" s="103"/>
      <c r="H16" s="104"/>
      <c r="I16" s="104"/>
      <c r="J16" s="104"/>
      <c r="K16" s="104"/>
      <c r="L16" s="104"/>
      <c r="M16" s="104"/>
      <c r="N16" s="104"/>
      <c r="O16" s="104"/>
      <c r="P16" s="104"/>
      <c r="Q16" s="104"/>
      <c r="R16" s="104"/>
      <c r="S16" s="104"/>
      <c r="T16" s="104"/>
      <c r="U16" s="105"/>
      <c r="V16" s="3" t="s">
        <v>587</v>
      </c>
      <c r="AU16" s="7" t="s">
        <v>565</v>
      </c>
      <c r="AV16" s="7" t="s">
        <v>566</v>
      </c>
    </row>
    <row r="17" spans="1:56" ht="18.75" customHeight="1" x14ac:dyDescent="0.25">
      <c r="B17" s="164"/>
      <c r="C17" s="107" t="s">
        <v>3</v>
      </c>
      <c r="D17" s="107"/>
      <c r="E17" s="107"/>
      <c r="F17" s="107"/>
      <c r="G17" s="106" t="s">
        <v>4</v>
      </c>
      <c r="H17" s="106"/>
      <c r="I17" s="106"/>
      <c r="J17" s="106"/>
      <c r="K17" s="106"/>
      <c r="L17" s="107" t="s">
        <v>5</v>
      </c>
      <c r="M17" s="107"/>
      <c r="N17" s="106"/>
      <c r="O17" s="106"/>
      <c r="P17" s="107" t="s">
        <v>6</v>
      </c>
      <c r="Q17" s="107"/>
      <c r="R17" s="106"/>
      <c r="S17" s="106"/>
      <c r="T17" s="107" t="s">
        <v>7</v>
      </c>
      <c r="U17" s="131"/>
      <c r="V17" s="3" t="s">
        <v>8</v>
      </c>
      <c r="AU17" s="7" t="s">
        <v>362</v>
      </c>
      <c r="AV17" s="7" t="s">
        <v>363</v>
      </c>
      <c r="AW17" s="7" t="s">
        <v>364</v>
      </c>
      <c r="AX17" s="7" t="s">
        <v>365</v>
      </c>
      <c r="AY17" s="7" t="s">
        <v>366</v>
      </c>
    </row>
    <row r="18" spans="1:56" ht="18.75" customHeight="1" x14ac:dyDescent="0.25">
      <c r="B18" s="164"/>
      <c r="C18" s="107" t="s">
        <v>9</v>
      </c>
      <c r="D18" s="107"/>
      <c r="E18" s="107"/>
      <c r="F18" s="107"/>
      <c r="G18" s="106"/>
      <c r="H18" s="106"/>
      <c r="I18" s="106"/>
      <c r="J18" s="106"/>
      <c r="K18" s="106"/>
      <c r="L18" s="106"/>
      <c r="M18" s="106"/>
      <c r="N18" s="106"/>
      <c r="O18" s="106"/>
      <c r="P18" s="106"/>
      <c r="Q18" s="106"/>
      <c r="R18" s="106"/>
      <c r="S18" s="106"/>
      <c r="T18" s="106"/>
      <c r="U18" s="128"/>
      <c r="V18" s="3" t="s">
        <v>588</v>
      </c>
    </row>
    <row r="19" spans="1:56" ht="18.75" customHeight="1" x14ac:dyDescent="0.25">
      <c r="B19" s="164"/>
      <c r="C19" s="107" t="s">
        <v>361</v>
      </c>
      <c r="D19" s="107"/>
      <c r="E19" s="107"/>
      <c r="F19" s="107"/>
      <c r="G19" s="100" t="str">
        <f>_xlfn.IFNA(VLOOKUP(G18,郵便番号,2,TRUE),"東京都")</f>
        <v>東京都</v>
      </c>
      <c r="H19" s="101"/>
      <c r="I19" s="102"/>
      <c r="J19" s="111"/>
      <c r="K19" s="112"/>
      <c r="L19" s="112"/>
      <c r="M19" s="112"/>
      <c r="N19" s="112"/>
      <c r="O19" s="112"/>
      <c r="P19" s="112"/>
      <c r="Q19" s="112"/>
      <c r="R19" s="112"/>
      <c r="S19" s="112"/>
      <c r="T19" s="112"/>
      <c r="U19" s="113"/>
    </row>
    <row r="20" spans="1:56" ht="18.75" customHeight="1" x14ac:dyDescent="0.25">
      <c r="B20" s="164"/>
      <c r="C20" s="107"/>
      <c r="D20" s="107"/>
      <c r="E20" s="107"/>
      <c r="F20" s="107"/>
      <c r="G20" s="114" t="s">
        <v>375</v>
      </c>
      <c r="H20" s="114"/>
      <c r="I20" s="114"/>
      <c r="J20" s="115"/>
      <c r="K20" s="115"/>
      <c r="L20" s="115"/>
      <c r="M20" s="115"/>
      <c r="N20" s="115"/>
      <c r="O20" s="115"/>
      <c r="P20" s="115"/>
      <c r="Q20" s="115"/>
      <c r="R20" s="115"/>
      <c r="S20" s="115"/>
      <c r="T20" s="115"/>
      <c r="U20" s="116"/>
    </row>
    <row r="21" spans="1:56" ht="18.75" customHeight="1" thickBot="1" x14ac:dyDescent="0.3">
      <c r="B21" s="165"/>
      <c r="C21" s="129" t="s">
        <v>10</v>
      </c>
      <c r="D21" s="129"/>
      <c r="E21" s="129"/>
      <c r="F21" s="129"/>
      <c r="G21" s="154"/>
      <c r="H21" s="154"/>
      <c r="I21" s="154"/>
      <c r="J21" s="154"/>
      <c r="K21" s="154"/>
      <c r="L21" s="154"/>
      <c r="M21" s="154"/>
      <c r="N21" s="154"/>
      <c r="O21" s="154"/>
      <c r="P21" s="154"/>
      <c r="Q21" s="154"/>
      <c r="R21" s="154"/>
      <c r="S21" s="154"/>
      <c r="T21" s="154"/>
      <c r="U21" s="155"/>
      <c r="V21" s="3" t="s">
        <v>588</v>
      </c>
    </row>
    <row r="22" spans="1:56" ht="18.75" customHeight="1" x14ac:dyDescent="0.25">
      <c r="B22" s="135" t="s">
        <v>557</v>
      </c>
      <c r="C22" s="137" t="s">
        <v>358</v>
      </c>
      <c r="D22" s="137"/>
      <c r="E22" s="137"/>
      <c r="F22" s="137"/>
      <c r="G22" s="130"/>
      <c r="H22" s="130"/>
      <c r="I22" s="130"/>
      <c r="J22" s="130"/>
      <c r="K22" s="130"/>
      <c r="L22" s="130"/>
      <c r="M22" s="130"/>
      <c r="N22" s="137" t="s">
        <v>618</v>
      </c>
      <c r="O22" s="137"/>
      <c r="P22" s="137"/>
      <c r="Q22" s="137"/>
      <c r="R22" s="137"/>
      <c r="S22" s="137"/>
      <c r="T22" s="130"/>
      <c r="U22" s="138"/>
      <c r="V22" s="3" t="s">
        <v>619</v>
      </c>
      <c r="AU22" s="7" t="s">
        <v>367</v>
      </c>
      <c r="AV22" s="7" t="s">
        <v>368</v>
      </c>
      <c r="AW22" s="7" t="s">
        <v>369</v>
      </c>
      <c r="AX22" s="7" t="s">
        <v>370</v>
      </c>
      <c r="AY22" s="7" t="s">
        <v>371</v>
      </c>
      <c r="AZ22" s="7" t="s">
        <v>624</v>
      </c>
      <c r="BA22" s="7" t="s">
        <v>372</v>
      </c>
      <c r="BB22" s="7" t="s">
        <v>625</v>
      </c>
      <c r="BC22" s="7" t="s">
        <v>373</v>
      </c>
      <c r="BD22" s="7" t="s">
        <v>374</v>
      </c>
    </row>
    <row r="23" spans="1:56" ht="18.75" customHeight="1" x14ac:dyDescent="0.25">
      <c r="B23" s="136"/>
      <c r="C23" s="107" t="s">
        <v>359</v>
      </c>
      <c r="D23" s="107"/>
      <c r="E23" s="107"/>
      <c r="F23" s="107"/>
      <c r="G23" s="106"/>
      <c r="H23" s="106"/>
      <c r="I23" s="106"/>
      <c r="J23" s="106"/>
      <c r="K23" s="107" t="s">
        <v>360</v>
      </c>
      <c r="L23" s="107"/>
      <c r="M23" s="107"/>
      <c r="N23" s="139"/>
      <c r="O23" s="140"/>
      <c r="P23" s="140"/>
      <c r="Q23" s="140"/>
      <c r="R23" s="140"/>
      <c r="S23" s="140"/>
      <c r="T23" s="140"/>
      <c r="U23" s="141"/>
      <c r="AU23" s="7" t="s">
        <v>594</v>
      </c>
      <c r="AV23" s="7" t="s">
        <v>595</v>
      </c>
    </row>
    <row r="24" spans="1:56" ht="18.75" customHeight="1" x14ac:dyDescent="0.25">
      <c r="B24" s="136"/>
      <c r="C24" s="107" t="s">
        <v>11</v>
      </c>
      <c r="D24" s="107"/>
      <c r="E24" s="107"/>
      <c r="F24" s="107"/>
      <c r="G24" s="146"/>
      <c r="H24" s="146"/>
      <c r="I24" s="146"/>
      <c r="J24" s="146"/>
      <c r="K24" s="146"/>
      <c r="L24" s="146"/>
      <c r="M24" s="146"/>
      <c r="N24" s="146"/>
      <c r="O24" s="146"/>
      <c r="P24" s="146"/>
      <c r="Q24" s="146"/>
      <c r="R24" s="146"/>
      <c r="S24" s="146"/>
      <c r="T24" s="146"/>
      <c r="U24" s="147"/>
      <c r="V24" s="3" t="s">
        <v>620</v>
      </c>
    </row>
    <row r="25" spans="1:56" ht="36" customHeight="1" thickBot="1" x14ac:dyDescent="0.3">
      <c r="B25" s="132" t="s">
        <v>578</v>
      </c>
      <c r="C25" s="133"/>
      <c r="D25" s="133"/>
      <c r="E25" s="133"/>
      <c r="F25" s="133"/>
      <c r="G25" s="133"/>
      <c r="H25" s="133"/>
      <c r="I25" s="133"/>
      <c r="J25" s="133"/>
      <c r="K25" s="133"/>
      <c r="L25" s="133"/>
      <c r="M25" s="133"/>
      <c r="N25" s="133"/>
      <c r="O25" s="133"/>
      <c r="P25" s="134"/>
      <c r="Q25" s="154"/>
      <c r="R25" s="154"/>
      <c r="S25" s="154"/>
      <c r="T25" s="154"/>
      <c r="U25" s="155"/>
      <c r="V25" s="3" t="s">
        <v>455</v>
      </c>
      <c r="AU25" s="7" t="s">
        <v>579</v>
      </c>
      <c r="AV25" s="7" t="s">
        <v>580</v>
      </c>
      <c r="AW25" s="7" t="s">
        <v>376</v>
      </c>
    </row>
    <row r="26" spans="1:56" ht="18.75" customHeight="1" x14ac:dyDescent="0.25">
      <c r="Q26"/>
      <c r="R26"/>
      <c r="S26"/>
      <c r="T26"/>
      <c r="U26"/>
    </row>
    <row r="27" spans="1:56" ht="18.75" customHeight="1" thickBot="1" x14ac:dyDescent="0.3">
      <c r="A27" s="5" t="s">
        <v>558</v>
      </c>
      <c r="B27" s="4"/>
      <c r="C27" s="4"/>
      <c r="D27" s="4"/>
      <c r="E27" s="4"/>
      <c r="F27" s="4"/>
      <c r="G27" s="4"/>
      <c r="H27" s="4"/>
      <c r="I27" s="4"/>
      <c r="J27" s="4"/>
      <c r="K27" s="4"/>
      <c r="L27" s="5"/>
      <c r="M27" s="4"/>
      <c r="N27" s="4"/>
      <c r="O27" s="5"/>
      <c r="P27" s="5"/>
      <c r="Q27" s="5"/>
      <c r="R27" s="5"/>
      <c r="S27" s="5"/>
      <c r="T27"/>
      <c r="U27"/>
    </row>
    <row r="28" spans="1:56" ht="9" customHeight="1" thickTop="1" thickBot="1" x14ac:dyDescent="0.3">
      <c r="Q28"/>
      <c r="R28"/>
      <c r="S28"/>
      <c r="T28"/>
      <c r="U28"/>
    </row>
    <row r="29" spans="1:56" ht="18.75" customHeight="1" thickBot="1" x14ac:dyDescent="0.3">
      <c r="B29" s="135" t="s">
        <v>589</v>
      </c>
      <c r="C29" s="160" t="s">
        <v>378</v>
      </c>
      <c r="D29" s="161"/>
      <c r="E29" s="161"/>
      <c r="F29" s="161"/>
      <c r="G29" s="161"/>
      <c r="H29" s="161"/>
      <c r="I29" s="161"/>
      <c r="J29" s="161"/>
      <c r="K29" s="161"/>
      <c r="L29" s="161"/>
      <c r="M29" s="161"/>
      <c r="N29" s="161"/>
      <c r="O29" s="161"/>
      <c r="P29" s="162"/>
      <c r="Q29" s="130"/>
      <c r="R29" s="130"/>
      <c r="S29" s="130"/>
      <c r="T29" s="130"/>
      <c r="U29" s="138"/>
      <c r="AU29" s="7" t="s">
        <v>380</v>
      </c>
      <c r="AV29" s="7" t="s">
        <v>381</v>
      </c>
    </row>
    <row r="30" spans="1:56" ht="18.75" customHeight="1" x14ac:dyDescent="0.25">
      <c r="B30" s="136"/>
      <c r="C30" s="107" t="s">
        <v>617</v>
      </c>
      <c r="D30" s="107"/>
      <c r="E30" s="107"/>
      <c r="F30" s="107"/>
      <c r="G30" s="142">
        <v>1</v>
      </c>
      <c r="H30" s="143"/>
      <c r="I30" s="143"/>
      <c r="J30" s="143"/>
      <c r="K30" s="143"/>
      <c r="L30" s="144"/>
      <c r="M30" s="120" t="s">
        <v>614</v>
      </c>
      <c r="N30" s="121"/>
      <c r="O30" s="122"/>
      <c r="P30" s="142"/>
      <c r="Q30" s="143"/>
      <c r="R30" s="143"/>
      <c r="S30" s="143"/>
      <c r="T30" s="143"/>
      <c r="U30" s="145"/>
    </row>
    <row r="31" spans="1:56" ht="18.75" customHeight="1" x14ac:dyDescent="0.25">
      <c r="B31" s="136"/>
      <c r="C31" s="107" t="s">
        <v>616</v>
      </c>
      <c r="D31" s="107"/>
      <c r="E31" s="107"/>
      <c r="F31" s="107"/>
      <c r="G31" s="142"/>
      <c r="H31" s="143"/>
      <c r="I31" s="143"/>
      <c r="J31" s="143"/>
      <c r="K31" s="143"/>
      <c r="L31" s="144"/>
      <c r="M31" s="125" t="s">
        <v>615</v>
      </c>
      <c r="N31" s="126"/>
      <c r="O31" s="127"/>
      <c r="P31" s="142"/>
      <c r="Q31" s="143"/>
      <c r="R31" s="143"/>
      <c r="S31" s="143"/>
      <c r="T31" s="143"/>
      <c r="U31" s="145"/>
    </row>
    <row r="32" spans="1:56" ht="18.75" customHeight="1" x14ac:dyDescent="0.25">
      <c r="B32" s="136"/>
      <c r="C32" s="156" t="s">
        <v>379</v>
      </c>
      <c r="D32" s="157"/>
      <c r="E32" s="157"/>
      <c r="F32" s="157"/>
      <c r="G32" s="157"/>
      <c r="H32" s="157"/>
      <c r="I32" s="157"/>
      <c r="J32" s="157"/>
      <c r="K32" s="157"/>
      <c r="L32" s="157"/>
      <c r="M32" s="157"/>
      <c r="N32" s="157"/>
      <c r="O32" s="157"/>
      <c r="P32" s="158"/>
      <c r="Q32" s="106"/>
      <c r="R32" s="106"/>
      <c r="S32" s="106"/>
      <c r="T32" s="106"/>
      <c r="U32" s="128"/>
    </row>
    <row r="33" spans="1:32" ht="18.75" customHeight="1" x14ac:dyDescent="0.25">
      <c r="B33" s="136"/>
      <c r="C33" s="107" t="s">
        <v>9</v>
      </c>
      <c r="D33" s="107"/>
      <c r="E33" s="107"/>
      <c r="F33" s="107"/>
      <c r="G33" s="166"/>
      <c r="H33" s="166"/>
      <c r="I33" s="166"/>
      <c r="J33" s="166"/>
      <c r="K33" s="166"/>
      <c r="L33" s="166"/>
      <c r="M33" s="166"/>
      <c r="N33" s="166"/>
      <c r="O33" s="166"/>
      <c r="P33" s="166"/>
      <c r="Q33" s="166"/>
      <c r="R33" s="166"/>
      <c r="S33" s="166"/>
      <c r="T33" s="166"/>
      <c r="U33" s="167"/>
      <c r="V33" s="3" t="s">
        <v>588</v>
      </c>
    </row>
    <row r="34" spans="1:32" ht="18.75" customHeight="1" x14ac:dyDescent="0.25">
      <c r="B34" s="136"/>
      <c r="C34" s="107" t="s">
        <v>361</v>
      </c>
      <c r="D34" s="107"/>
      <c r="E34" s="107"/>
      <c r="F34" s="107"/>
      <c r="G34" s="148" t="str">
        <f>_xlfn.IFNA(VLOOKUP(G33,郵便番号,2,TRUE),"東京都")</f>
        <v>東京都</v>
      </c>
      <c r="H34" s="149"/>
      <c r="I34" s="150"/>
      <c r="J34" s="151"/>
      <c r="K34" s="152"/>
      <c r="L34" s="152"/>
      <c r="M34" s="152"/>
      <c r="N34" s="152"/>
      <c r="O34" s="152"/>
      <c r="P34" s="152"/>
      <c r="Q34" s="152"/>
      <c r="R34" s="152"/>
      <c r="S34" s="152"/>
      <c r="T34" s="152"/>
      <c r="U34" s="153"/>
    </row>
    <row r="35" spans="1:32" ht="18.75" customHeight="1" x14ac:dyDescent="0.25">
      <c r="B35" s="136"/>
      <c r="C35" s="107"/>
      <c r="D35" s="107"/>
      <c r="E35" s="107"/>
      <c r="F35" s="107"/>
      <c r="G35" s="114" t="s">
        <v>375</v>
      </c>
      <c r="H35" s="114"/>
      <c r="I35" s="114"/>
      <c r="J35" s="168"/>
      <c r="K35" s="168"/>
      <c r="L35" s="168"/>
      <c r="M35" s="168"/>
      <c r="N35" s="168"/>
      <c r="O35" s="168"/>
      <c r="P35" s="168"/>
      <c r="Q35" s="168"/>
      <c r="R35" s="168"/>
      <c r="S35" s="168"/>
      <c r="T35" s="168"/>
      <c r="U35" s="169"/>
    </row>
    <row r="36" spans="1:32" ht="18.75" customHeight="1" thickBot="1" x14ac:dyDescent="0.3">
      <c r="B36" s="159"/>
      <c r="C36" s="129" t="s">
        <v>10</v>
      </c>
      <c r="D36" s="129"/>
      <c r="E36" s="129"/>
      <c r="F36" s="129"/>
      <c r="G36" s="170"/>
      <c r="H36" s="170"/>
      <c r="I36" s="170"/>
      <c r="J36" s="170"/>
      <c r="K36" s="170"/>
      <c r="L36" s="170"/>
      <c r="M36" s="170"/>
      <c r="N36" s="170"/>
      <c r="O36" s="170"/>
      <c r="P36" s="170"/>
      <c r="Q36" s="170"/>
      <c r="R36" s="170"/>
      <c r="S36" s="170"/>
      <c r="T36" s="170"/>
      <c r="U36" s="171"/>
      <c r="V36" s="3" t="s">
        <v>588</v>
      </c>
    </row>
    <row r="37" spans="1:32" ht="18.75" customHeight="1" x14ac:dyDescent="0.25">
      <c r="Q37"/>
      <c r="R37"/>
      <c r="S37"/>
      <c r="T37"/>
      <c r="U37"/>
    </row>
    <row r="39" spans="1:32" ht="18.75" customHeight="1" thickBot="1" x14ac:dyDescent="0.3">
      <c r="A39" s="5" t="s">
        <v>560</v>
      </c>
      <c r="B39" s="4"/>
      <c r="C39" s="4"/>
      <c r="D39" s="4"/>
      <c r="E39" s="4"/>
      <c r="F39" s="4"/>
      <c r="G39" s="4"/>
      <c r="H39" s="4"/>
      <c r="I39"/>
      <c r="J39"/>
      <c r="K39"/>
      <c r="L39"/>
      <c r="AC39" s="6"/>
    </row>
    <row r="40" spans="1:32" ht="8.25" customHeight="1" thickTop="1" thickBot="1" x14ac:dyDescent="0.3"/>
    <row r="41" spans="1:32" ht="18.75" customHeight="1" x14ac:dyDescent="0.25">
      <c r="B41" s="172" t="s">
        <v>433</v>
      </c>
      <c r="C41" s="137"/>
      <c r="D41" s="137"/>
      <c r="E41" s="137"/>
      <c r="F41" s="137"/>
      <c r="G41" s="174" t="str">
        <f>IF(J41="","令和又は西暦",IF(J41&lt;20,"令和","西暦"))</f>
        <v>令和又は西暦</v>
      </c>
      <c r="H41" s="175"/>
      <c r="I41" s="176"/>
      <c r="J41" s="177"/>
      <c r="K41" s="178"/>
      <c r="L41" s="137" t="s">
        <v>5</v>
      </c>
      <c r="M41" s="137"/>
      <c r="N41" s="130"/>
      <c r="O41" s="130"/>
      <c r="P41" s="137" t="s">
        <v>6</v>
      </c>
      <c r="Q41" s="137"/>
      <c r="R41" s="130"/>
      <c r="S41" s="130"/>
      <c r="T41" s="137" t="s">
        <v>7</v>
      </c>
      <c r="U41" s="179"/>
      <c r="V41" s="3" t="s">
        <v>434</v>
      </c>
    </row>
    <row r="42" spans="1:32" ht="18.75" customHeight="1" thickBot="1" x14ac:dyDescent="0.3">
      <c r="B42" s="173" t="s">
        <v>1</v>
      </c>
      <c r="C42" s="129"/>
      <c r="D42" s="129"/>
      <c r="E42" s="129"/>
      <c r="F42" s="129"/>
      <c r="G42" s="154"/>
      <c r="H42" s="154"/>
      <c r="I42" s="154"/>
      <c r="J42" s="154"/>
      <c r="K42" s="154"/>
      <c r="L42" s="154"/>
      <c r="M42" s="154"/>
      <c r="N42" s="154"/>
      <c r="O42" s="154"/>
      <c r="P42" s="154"/>
      <c r="Q42" s="154"/>
      <c r="R42" s="154"/>
      <c r="S42" s="154"/>
      <c r="T42" s="154"/>
      <c r="U42" s="155"/>
      <c r="V42" s="3" t="s">
        <v>559</v>
      </c>
    </row>
    <row r="44" spans="1:32" ht="18.75" customHeight="1" thickBot="1" x14ac:dyDescent="0.3"/>
    <row r="45" spans="1:32" ht="18.75" customHeight="1" thickTop="1" x14ac:dyDescent="0.25">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1"/>
    </row>
    <row r="46" spans="1:32" ht="18.75" customHeight="1" x14ac:dyDescent="0.25">
      <c r="B46" s="12" t="s">
        <v>435</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13"/>
    </row>
    <row r="47" spans="1:32" ht="18.75" customHeight="1" x14ac:dyDescent="0.25">
      <c r="B47" s="12" t="s">
        <v>436</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13"/>
    </row>
    <row r="48" spans="1:32" ht="18.75" customHeight="1" x14ac:dyDescent="0.25">
      <c r="B48" s="12" t="s">
        <v>555</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13"/>
    </row>
    <row r="49" spans="2:32" ht="18.75" customHeight="1" x14ac:dyDescent="0.25">
      <c r="B49" s="12"/>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13"/>
    </row>
    <row r="50" spans="2:32" ht="18.75" customHeight="1" x14ac:dyDescent="0.25">
      <c r="B50" s="12"/>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13"/>
    </row>
    <row r="51" spans="2:32" ht="18.75" customHeight="1" thickBot="1" x14ac:dyDescent="0.3">
      <c r="B51" s="14"/>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6"/>
    </row>
    <row r="52" spans="2:32" ht="18.75" customHeight="1" thickTop="1" x14ac:dyDescent="0.25"/>
  </sheetData>
  <sheetProtection algorithmName="SHA-512" hashValue="dBUCLzD8WIwknjhbQtJb2EChP4nQWR9nJEGgQBfbfwFaldQFhwZfnRv0NsUB+psc9n6JYcVa2BKUeTw68VlMHg==" saltValue="uctJ4KJUoaLhtVlDMgMaMw==" spinCount="100000" sheet="1" selectLockedCells="1"/>
  <mergeCells count="77">
    <mergeCell ref="G42:U42"/>
    <mergeCell ref="B41:F41"/>
    <mergeCell ref="B42:F42"/>
    <mergeCell ref="L41:M41"/>
    <mergeCell ref="N41:O41"/>
    <mergeCell ref="G41:I41"/>
    <mergeCell ref="J41:K41"/>
    <mergeCell ref="P41:Q41"/>
    <mergeCell ref="R41:S41"/>
    <mergeCell ref="T41:U41"/>
    <mergeCell ref="B29:B36"/>
    <mergeCell ref="C29:P29"/>
    <mergeCell ref="G21:U21"/>
    <mergeCell ref="B14:B21"/>
    <mergeCell ref="C14:F14"/>
    <mergeCell ref="C15:F15"/>
    <mergeCell ref="C17:F17"/>
    <mergeCell ref="C18:F18"/>
    <mergeCell ref="C19:F20"/>
    <mergeCell ref="C21:F21"/>
    <mergeCell ref="G33:U33"/>
    <mergeCell ref="G35:I35"/>
    <mergeCell ref="J35:U35"/>
    <mergeCell ref="C33:F33"/>
    <mergeCell ref="C34:F35"/>
    <mergeCell ref="G36:U36"/>
    <mergeCell ref="G24:U24"/>
    <mergeCell ref="K23:M23"/>
    <mergeCell ref="G23:J23"/>
    <mergeCell ref="G34:I34"/>
    <mergeCell ref="J34:U34"/>
    <mergeCell ref="Q29:U29"/>
    <mergeCell ref="Q25:U25"/>
    <mergeCell ref="Q32:U32"/>
    <mergeCell ref="C32:P32"/>
    <mergeCell ref="G30:L30"/>
    <mergeCell ref="M30:O30"/>
    <mergeCell ref="P30:U30"/>
    <mergeCell ref="C36:F36"/>
    <mergeCell ref="G22:M22"/>
    <mergeCell ref="T17:U17"/>
    <mergeCell ref="B25:P25"/>
    <mergeCell ref="B22:B24"/>
    <mergeCell ref="C24:F24"/>
    <mergeCell ref="N22:S22"/>
    <mergeCell ref="C22:F22"/>
    <mergeCell ref="C23:F23"/>
    <mergeCell ref="T22:U22"/>
    <mergeCell ref="N23:U23"/>
    <mergeCell ref="C30:F30"/>
    <mergeCell ref="C31:F31"/>
    <mergeCell ref="G31:L31"/>
    <mergeCell ref="M31:O31"/>
    <mergeCell ref="P31:U31"/>
    <mergeCell ref="B9:F9"/>
    <mergeCell ref="G9:L9"/>
    <mergeCell ref="L17:M17"/>
    <mergeCell ref="J19:U19"/>
    <mergeCell ref="G20:I20"/>
    <mergeCell ref="G19:I19"/>
    <mergeCell ref="J20:U20"/>
    <mergeCell ref="G14:L14"/>
    <mergeCell ref="M14:O14"/>
    <mergeCell ref="P14:U14"/>
    <mergeCell ref="B10:P10"/>
    <mergeCell ref="Q10:U10"/>
    <mergeCell ref="G15:L15"/>
    <mergeCell ref="M15:O15"/>
    <mergeCell ref="P15:U15"/>
    <mergeCell ref="G18:U18"/>
    <mergeCell ref="C16:F16"/>
    <mergeCell ref="G16:U16"/>
    <mergeCell ref="G17:H17"/>
    <mergeCell ref="I17:K17"/>
    <mergeCell ref="N17:O17"/>
    <mergeCell ref="R17:S17"/>
    <mergeCell ref="P17:Q17"/>
  </mergeCells>
  <phoneticPr fontId="2"/>
  <conditionalFormatting sqref="G30:G31 P30:P31 G32:U32">
    <cfRule type="expression" dxfId="2" priority="18">
      <formula>$Q$29="異なる"</formula>
    </cfRule>
  </conditionalFormatting>
  <conditionalFormatting sqref="G33:U33 J34:U35 G36:U36">
    <cfRule type="expression" dxfId="1" priority="21">
      <formula>$Q$32="異なる"</formula>
    </cfRule>
  </conditionalFormatting>
  <conditionalFormatting sqref="Q25:U25 Q29:U29 Q32:U36">
    <cfRule type="expression" dxfId="0" priority="6">
      <formula>$G$22="後期高齢"</formula>
    </cfRule>
  </conditionalFormatting>
  <dataValidations count="19">
    <dataValidation type="list" showInputMessage="1" showErrorMessage="1" sqref="G17:H17" xr:uid="{00000000-0002-0000-0100-000000000000}">
      <formula1>$AU$17:$AY$17</formula1>
    </dataValidation>
    <dataValidation type="list" allowBlank="1" showInputMessage="1" showErrorMessage="1" sqref="G22:M22" xr:uid="{00000000-0002-0000-0100-000001000000}">
      <formula1>$AU$22:$BD$22</formula1>
    </dataValidation>
    <dataValidation type="list" allowBlank="1" showInputMessage="1" showErrorMessage="1" sqref="Q33:U36" xr:uid="{00000000-0002-0000-0100-000002000000}">
      <formula1>$AU$25:$AW$25</formula1>
    </dataValidation>
    <dataValidation type="whole" imeMode="disabled" allowBlank="1" showInputMessage="1" showErrorMessage="1" sqref="N41:O41 N17:O17" xr:uid="{00000000-0002-0000-0100-000003000000}">
      <formula1>1</formula1>
      <formula2>12</formula2>
    </dataValidation>
    <dataValidation type="whole" imeMode="disabled" allowBlank="1" showInputMessage="1" showErrorMessage="1" sqref="R41:S41 R17:S17" xr:uid="{00000000-0002-0000-0100-000004000000}">
      <formula1>1</formula1>
      <formula2>31</formula2>
    </dataValidation>
    <dataValidation type="textLength" imeMode="disabled" allowBlank="1" showInputMessage="1" showErrorMessage="1" sqref="G21:U21 G36:U36" xr:uid="{00000000-0002-0000-0100-000005000000}">
      <formula1>8</formula1>
      <formula2>20</formula2>
    </dataValidation>
    <dataValidation imeMode="fullKatakana" allowBlank="1" showInputMessage="1" showErrorMessage="1" sqref="N32:O32 P15 G15 M15 G31:G32 H32:L32 P30:P32 M31:M32" xr:uid="{00000000-0002-0000-0100-000006000000}"/>
    <dataValidation type="textLength" imeMode="disabled" allowBlank="1" showInputMessage="1" showErrorMessage="1" sqref="G18:U18 G33:U33" xr:uid="{00000000-0002-0000-0100-000007000000}">
      <formula1>8</formula1>
      <formula2>8</formula2>
    </dataValidation>
    <dataValidation type="whole" imeMode="disabled" allowBlank="1" showInputMessage="1" showErrorMessage="1" sqref="I17:K17" xr:uid="{00000000-0002-0000-0100-000008000000}">
      <formula1>1</formula1>
      <formula2>64</formula2>
    </dataValidation>
    <dataValidation type="whole" imeMode="disabled" operator="notBetween" allowBlank="1" showInputMessage="1" showErrorMessage="1" sqref="J41:K41" xr:uid="{00000000-0002-0000-0100-000009000000}">
      <formula1>20</formula1>
      <formula2>2020</formula2>
    </dataValidation>
    <dataValidation type="textLength" imeMode="disabled" operator="equal" allowBlank="1" showInputMessage="1" showErrorMessage="1" sqref="G9:L9" xr:uid="{00000000-0002-0000-0100-00000A000000}">
      <formula1>7</formula1>
    </dataValidation>
    <dataValidation type="textLength" imeMode="disabled" operator="equal" allowBlank="1" showInputMessage="1" showErrorMessage="1" sqref="G24:U24" xr:uid="{00000000-0002-0000-0100-00000B000000}">
      <formula1>8</formula1>
    </dataValidation>
    <dataValidation type="list" allowBlank="1" showInputMessage="1" showErrorMessage="1" sqref="G16:U16" xr:uid="{00000000-0002-0000-0100-00000C000000}">
      <formula1>$AU$16:$AV$16</formula1>
    </dataValidation>
    <dataValidation type="list" allowBlank="1" showInputMessage="1" showErrorMessage="1" sqref="Q29:U29 Q32:U32" xr:uid="{00000000-0002-0000-0100-00000D000000}">
      <formula1>$AU$29:$AV$29</formula1>
    </dataValidation>
    <dataValidation type="list" allowBlank="1" showInputMessage="1" showErrorMessage="1" sqref="Q25:U25" xr:uid="{00000000-0002-0000-0100-00000E000000}">
      <formula1>$AU$25:$AV$25</formula1>
    </dataValidation>
    <dataValidation type="list" allowBlank="1" showInputMessage="1" showErrorMessage="1" sqref="Q32:U32" xr:uid="{00000000-0002-0000-0100-00000F000000}">
      <formula1>$AU$32:$AV$32</formula1>
    </dataValidation>
    <dataValidation type="list" imeMode="fullKatakana" allowBlank="1" showInputMessage="1" showErrorMessage="1" sqref="Q32:U32" xr:uid="{00000000-0002-0000-0100-000010000000}">
      <formula1>$AU$32:$AV$32</formula1>
    </dataValidation>
    <dataValidation type="list" showInputMessage="1" showErrorMessage="1" sqref="Q10:U10" xr:uid="{00000000-0002-0000-0100-000011000000}">
      <formula1>$AU$10:$AW$10</formula1>
    </dataValidation>
    <dataValidation type="list" allowBlank="1" showInputMessage="1" showErrorMessage="1" sqref="T22:U22" xr:uid="{00000000-0002-0000-0100-000012000000}">
      <formula1>$AU$23:$AV$23</formula1>
    </dataValidation>
  </dataValidations>
  <pageMargins left="0.7" right="0.7"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workbookViewId="0">
      <selection activeCell="D1" sqref="D1:E7"/>
    </sheetView>
  </sheetViews>
  <sheetFormatPr defaultRowHeight="13.2" x14ac:dyDescent="0.25"/>
  <cols>
    <col min="1" max="1" width="11.44140625" bestFit="1" customWidth="1"/>
    <col min="4" max="4" width="19.44140625" bestFit="1" customWidth="1"/>
  </cols>
  <sheetData>
    <row r="1" spans="1:5" x14ac:dyDescent="0.25">
      <c r="A1" s="18" t="s">
        <v>441</v>
      </c>
      <c r="B1" s="24">
        <v>0</v>
      </c>
      <c r="D1" s="18" t="s">
        <v>441</v>
      </c>
      <c r="E1">
        <v>0</v>
      </c>
    </row>
    <row r="2" spans="1:5" x14ac:dyDescent="0.25">
      <c r="A2" s="18" t="s">
        <v>442</v>
      </c>
      <c r="B2" s="24">
        <v>6</v>
      </c>
      <c r="D2" s="18" t="s">
        <v>449</v>
      </c>
      <c r="E2">
        <v>1</v>
      </c>
    </row>
    <row r="3" spans="1:5" x14ac:dyDescent="0.25">
      <c r="A3" s="18" t="s">
        <v>443</v>
      </c>
      <c r="B3" s="24">
        <v>6</v>
      </c>
      <c r="D3" s="18" t="s">
        <v>450</v>
      </c>
      <c r="E3">
        <v>2</v>
      </c>
    </row>
    <row r="4" spans="1:5" x14ac:dyDescent="0.25">
      <c r="A4" s="18" t="s">
        <v>444</v>
      </c>
      <c r="B4" s="24">
        <v>1</v>
      </c>
      <c r="D4" s="18" t="s">
        <v>451</v>
      </c>
      <c r="E4">
        <v>3</v>
      </c>
    </row>
    <row r="5" spans="1:5" x14ac:dyDescent="0.25">
      <c r="A5" s="18" t="s">
        <v>445</v>
      </c>
      <c r="B5" s="24">
        <v>2</v>
      </c>
      <c r="D5" s="18" t="s">
        <v>452</v>
      </c>
      <c r="E5">
        <v>4</v>
      </c>
    </row>
    <row r="6" spans="1:5" x14ac:dyDescent="0.25">
      <c r="A6" s="18" t="s">
        <v>446</v>
      </c>
      <c r="B6" s="24">
        <v>3</v>
      </c>
      <c r="D6" s="18" t="s">
        <v>453</v>
      </c>
      <c r="E6">
        <v>5</v>
      </c>
    </row>
    <row r="7" spans="1:5" x14ac:dyDescent="0.25">
      <c r="A7" s="18" t="s">
        <v>447</v>
      </c>
      <c r="B7" s="24">
        <v>4</v>
      </c>
      <c r="D7" s="18" t="s">
        <v>454</v>
      </c>
      <c r="E7">
        <v>6</v>
      </c>
    </row>
    <row r="8" spans="1:5" x14ac:dyDescent="0.25">
      <c r="A8" s="18" t="s">
        <v>448</v>
      </c>
      <c r="B8" s="24">
        <v>5</v>
      </c>
      <c r="D8" s="18"/>
    </row>
    <row r="9" spans="1:5" x14ac:dyDescent="0.25">
      <c r="D9" s="18"/>
    </row>
    <row r="10" spans="1:5" x14ac:dyDescent="0.25">
      <c r="D10" s="18"/>
    </row>
    <row r="11" spans="1:5" x14ac:dyDescent="0.25">
      <c r="D11" s="18"/>
    </row>
    <row r="12" spans="1:5" x14ac:dyDescent="0.25">
      <c r="D12" s="18"/>
    </row>
    <row r="13" spans="1:5" x14ac:dyDescent="0.25">
      <c r="D13" s="18"/>
    </row>
    <row r="14" spans="1:5" x14ac:dyDescent="0.25">
      <c r="D14" s="18"/>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CE152"/>
  <sheetViews>
    <sheetView showGridLines="0" view="pageBreakPreview" topLeftCell="A70" zoomScale="188" zoomScaleNormal="120" zoomScaleSheetLayoutView="130" workbookViewId="0">
      <selection activeCell="C38" sqref="C38"/>
    </sheetView>
  </sheetViews>
  <sheetFormatPr defaultColWidth="2.77734375" defaultRowHeight="12.75" customHeight="1" x14ac:dyDescent="0.25"/>
  <cols>
    <col min="1" max="1" width="2.77734375" style="17"/>
    <col min="2" max="2" width="2.77734375" style="17" customWidth="1"/>
    <col min="3" max="3" width="3.6640625" style="17" customWidth="1"/>
    <col min="4" max="9" width="2.77734375" style="17"/>
    <col min="10" max="10" width="2.77734375" style="17" customWidth="1"/>
    <col min="11" max="14" width="2.77734375" style="17"/>
    <col min="15" max="15" width="2.77734375" style="17" customWidth="1"/>
    <col min="16" max="19" width="2.77734375" style="17"/>
    <col min="20" max="25" width="2.77734375" style="17" customWidth="1"/>
    <col min="26" max="36" width="2.77734375" style="17"/>
    <col min="37" max="37" width="2.77734375" style="17" customWidth="1"/>
    <col min="38" max="38" width="1" style="17" customWidth="1"/>
    <col min="39" max="70" width="2.77734375" style="17"/>
    <col min="71" max="71" width="14.77734375" style="17" customWidth="1"/>
    <col min="72" max="74" width="2.77734375" style="17"/>
    <col min="75" max="78" width="3.109375" style="17" customWidth="1"/>
    <col min="79" max="16384" width="2.77734375" style="17"/>
  </cols>
  <sheetData>
    <row r="1" spans="1:82" ht="12.75" customHeigh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74" t="s">
        <v>584</v>
      </c>
      <c r="BW1" s="250" t="s">
        <v>583</v>
      </c>
      <c r="BX1" s="250"/>
      <c r="BY1" s="250"/>
      <c r="BZ1" s="250"/>
      <c r="CA1" s="63"/>
    </row>
    <row r="2" spans="1:82" ht="11.25" customHeight="1" x14ac:dyDescent="0.25">
      <c r="A2"/>
      <c r="B2" s="19"/>
      <c r="C2" s="23"/>
      <c r="D2" s="23"/>
      <c r="E2" s="23"/>
      <c r="F2" s="23"/>
      <c r="G2" s="23"/>
      <c r="H2" s="23"/>
      <c r="I2" s="26"/>
      <c r="J2" s="26"/>
      <c r="K2" s="26"/>
      <c r="L2" s="26"/>
      <c r="M2" s="26"/>
      <c r="N2" s="26"/>
      <c r="O2" s="26"/>
      <c r="P2" s="19"/>
      <c r="Q2" s="19"/>
      <c r="R2" s="19"/>
      <c r="S2" s="19"/>
      <c r="T2" s="19"/>
      <c r="U2" s="19"/>
      <c r="V2" s="19"/>
      <c r="W2" s="19"/>
      <c r="X2" s="19"/>
      <c r="Y2"/>
      <c r="Z2"/>
      <c r="AA2"/>
      <c r="AB2"/>
      <c r="AC2"/>
      <c r="AD2"/>
      <c r="AE2"/>
      <c r="AF2"/>
      <c r="AG2"/>
      <c r="AH2"/>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S2" s="69"/>
      <c r="BT2" s="68"/>
      <c r="BU2" s="68"/>
      <c r="BV2" s="68"/>
      <c r="BW2" s="250"/>
      <c r="BX2" s="250"/>
      <c r="BY2" s="250"/>
      <c r="BZ2" s="250"/>
      <c r="CA2" s="71"/>
      <c r="CB2" s="68"/>
      <c r="CC2" s="68"/>
      <c r="CD2" s="72"/>
    </row>
    <row r="3" spans="1:82" ht="18" customHeight="1" x14ac:dyDescent="0.25">
      <c r="A3"/>
      <c r="B3" s="19"/>
      <c r="C3" s="23"/>
      <c r="D3" s="23"/>
      <c r="E3" s="23"/>
      <c r="F3" s="23"/>
      <c r="G3" s="23"/>
      <c r="H3" s="23"/>
      <c r="I3" s="26"/>
      <c r="J3" s="26"/>
      <c r="K3" s="26"/>
      <c r="L3" s="26"/>
      <c r="M3" s="26"/>
      <c r="N3" s="26"/>
      <c r="O3" s="26"/>
      <c r="P3" s="19"/>
      <c r="Q3" s="19"/>
      <c r="R3" s="19"/>
      <c r="S3" s="19"/>
      <c r="T3" s="19"/>
      <c r="U3" s="19"/>
      <c r="V3" s="19"/>
      <c r="W3" s="19"/>
      <c r="Y3" s="205" t="s">
        <v>432</v>
      </c>
      <c r="Z3" s="206"/>
      <c r="AA3" s="206"/>
      <c r="AB3" s="207"/>
      <c r="AC3" s="28" t="str">
        <f>MID(入力してください!G9,1,1)</f>
        <v/>
      </c>
      <c r="AD3" s="28" t="str">
        <f>MID(入力してください!G9,2,1)</f>
        <v/>
      </c>
      <c r="AE3" s="28" t="str">
        <f>MID(入力してください!G9,3,1)</f>
        <v/>
      </c>
      <c r="AF3" s="28" t="str">
        <f>MID(入力してください!G9,4,1)</f>
        <v/>
      </c>
      <c r="AG3" s="28" t="str">
        <f>MID(入力してください!G9,5,1)</f>
        <v/>
      </c>
      <c r="AH3" s="28" t="str">
        <f>MID(入力してください!G9,6,1)</f>
        <v/>
      </c>
      <c r="AI3" s="29" t="str">
        <f>MID(入力してください!G9,7,1)</f>
        <v/>
      </c>
      <c r="AM3" s="27"/>
      <c r="AN3" s="251" t="s">
        <v>593</v>
      </c>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T3" s="70"/>
      <c r="BU3" s="70"/>
      <c r="BV3" s="70"/>
      <c r="BW3" s="70"/>
      <c r="BX3" s="70"/>
      <c r="BY3" s="70"/>
      <c r="BZ3" s="70"/>
      <c r="CA3" s="70"/>
      <c r="CB3" s="70"/>
      <c r="CC3" s="70"/>
      <c r="CD3" s="73"/>
    </row>
    <row r="4" spans="1:82" ht="9" customHeight="1" x14ac:dyDescent="0.25">
      <c r="A4"/>
      <c r="B4" s="19"/>
      <c r="C4" s="23"/>
      <c r="D4" s="23"/>
      <c r="E4" s="23"/>
      <c r="F4" s="23"/>
      <c r="G4" s="23"/>
      <c r="H4" s="23"/>
      <c r="I4" s="26"/>
      <c r="J4" s="26"/>
      <c r="K4" s="26"/>
      <c r="L4" s="26"/>
      <c r="M4" s="26"/>
      <c r="N4" s="26"/>
      <c r="O4" s="26"/>
      <c r="P4" s="19"/>
      <c r="Q4" s="19"/>
      <c r="R4" s="19"/>
      <c r="S4" s="19"/>
      <c r="T4" s="19"/>
      <c r="U4" s="19"/>
      <c r="V4" s="19"/>
      <c r="W4" s="19"/>
      <c r="Y4" s="65"/>
      <c r="Z4" s="65"/>
      <c r="AA4" s="65"/>
      <c r="AB4" s="65"/>
      <c r="AC4" s="66"/>
      <c r="AD4" s="66"/>
      <c r="AE4" s="66"/>
      <c r="AF4" s="66"/>
      <c r="AG4" s="66"/>
      <c r="AH4" s="66"/>
      <c r="AI4" s="66"/>
      <c r="AM4" s="27"/>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S4" s="83" t="str">
        <f>IF(AND(入力してください!Q10=入力してください!$AU$10),"〇","")</f>
        <v>〇</v>
      </c>
    </row>
    <row r="5" spans="1:82" ht="14.25" customHeight="1" x14ac:dyDescent="0.25">
      <c r="A5"/>
      <c r="B5" s="19" t="s">
        <v>569</v>
      </c>
      <c r="C5" s="23"/>
      <c r="D5" s="23"/>
      <c r="E5" s="23"/>
      <c r="F5" s="23"/>
      <c r="G5" s="23"/>
      <c r="H5" s="23"/>
      <c r="I5" s="26"/>
      <c r="J5" s="26"/>
      <c r="K5" s="26"/>
      <c r="L5" s="26"/>
      <c r="M5" s="26"/>
      <c r="N5" s="26"/>
      <c r="O5" s="26"/>
      <c r="P5" s="19"/>
      <c r="Q5" s="19"/>
      <c r="R5" s="19"/>
      <c r="S5" s="19"/>
      <c r="T5" s="19"/>
      <c r="U5" s="19"/>
      <c r="V5" s="19"/>
      <c r="W5" s="19"/>
      <c r="X5" s="19"/>
      <c r="Y5"/>
      <c r="Z5"/>
      <c r="AA5"/>
      <c r="AB5"/>
      <c r="AC5"/>
      <c r="AD5"/>
      <c r="AE5"/>
      <c r="AF5"/>
      <c r="AG5"/>
      <c r="AH5"/>
      <c r="AK5" s="67" t="s">
        <v>568</v>
      </c>
      <c r="AM5" s="27"/>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S5" s="83" t="str">
        <f>IF(AND(入力してください!Q10=入力してください!$AV$10),"〇","")</f>
        <v/>
      </c>
    </row>
    <row r="6" spans="1:82" ht="6" customHeight="1" x14ac:dyDescent="0.25">
      <c r="A6"/>
      <c r="B6" s="34"/>
      <c r="C6" s="35"/>
      <c r="D6" s="35"/>
      <c r="E6" s="35"/>
      <c r="F6" s="35"/>
      <c r="G6" s="35"/>
      <c r="H6" s="35"/>
      <c r="I6" s="43"/>
      <c r="J6" s="43"/>
      <c r="K6" s="43"/>
      <c r="L6" s="43"/>
      <c r="M6" s="43"/>
      <c r="N6" s="43"/>
      <c r="O6" s="43"/>
      <c r="P6" s="44"/>
      <c r="Q6" s="44"/>
      <c r="R6" s="44"/>
      <c r="S6" s="44"/>
      <c r="T6" s="44"/>
      <c r="U6" s="44"/>
      <c r="V6" s="44"/>
      <c r="W6" s="44"/>
      <c r="X6" s="44"/>
      <c r="Y6" s="45"/>
      <c r="Z6" s="45"/>
      <c r="AA6" s="45"/>
      <c r="AB6" s="45"/>
      <c r="AC6" s="45"/>
      <c r="AD6" s="45"/>
      <c r="AE6" s="45"/>
      <c r="AF6" s="45"/>
      <c r="AG6" s="45"/>
      <c r="AH6" s="45"/>
      <c r="AI6" s="46"/>
      <c r="AJ6" s="46"/>
      <c r="AK6" s="47"/>
      <c r="AM6" s="27"/>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S6" s="83" t="str">
        <f>IF(AND(入力してください!Q10=入力してください!$AW$10),"〇","")</f>
        <v/>
      </c>
    </row>
    <row r="7" spans="1:82" ht="21" customHeight="1" x14ac:dyDescent="0.25">
      <c r="A7" s="19"/>
      <c r="B7" s="208" t="str">
        <f>"肝がん・重度肝硬変治療研究促進事業医療券（" &amp; 入力してください!Q10 &amp; "）交付申請書"</f>
        <v>肝がん・重度肝硬変治療研究促進事業医療券（新規）交付申請書</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10"/>
      <c r="AM7" s="27"/>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row>
    <row r="8" spans="1:82" ht="5.25" customHeight="1" x14ac:dyDescent="0.25">
      <c r="A8" s="19"/>
      <c r="B8" s="3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K8" s="48"/>
      <c r="AM8" s="27"/>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row>
    <row r="9" spans="1:82" ht="12.75" customHeight="1" x14ac:dyDescent="0.15">
      <c r="A9" s="19"/>
      <c r="B9" s="31"/>
      <c r="C9" s="225" t="s">
        <v>561</v>
      </c>
      <c r="D9" s="230" t="s">
        <v>2</v>
      </c>
      <c r="E9" s="230"/>
      <c r="F9" s="230"/>
      <c r="G9" s="230"/>
      <c r="H9" s="215" t="str">
        <f>入力してください!G15 &amp; ""</f>
        <v/>
      </c>
      <c r="I9" s="216"/>
      <c r="J9" s="216"/>
      <c r="K9" s="216"/>
      <c r="L9" s="216"/>
      <c r="M9" s="217"/>
      <c r="N9" s="215" t="str">
        <f>入力してください!P15 &amp; ""</f>
        <v/>
      </c>
      <c r="O9" s="216"/>
      <c r="P9" s="216"/>
      <c r="Q9" s="216"/>
      <c r="R9" s="216"/>
      <c r="S9" s="216"/>
      <c r="T9" s="217"/>
      <c r="U9" s="191" t="s">
        <v>564</v>
      </c>
      <c r="V9" s="191"/>
      <c r="W9" s="191"/>
      <c r="X9" s="192" t="str">
        <f>入力してください!G16&amp;""</f>
        <v/>
      </c>
      <c r="Y9" s="192"/>
      <c r="Z9" s="180" t="s">
        <v>570</v>
      </c>
      <c r="AA9" s="180"/>
      <c r="AB9" s="180"/>
      <c r="AC9" s="226" t="str">
        <f>IF(入力してください!I17&lt;&gt;"",入力してください!G17 &amp; 入力してください!I17 &amp; "年" &amp; 入力してください!N17 &amp; "月" &amp; 入力してください!R17 &amp; "日","年　　月　　日")</f>
        <v>年　　月　　日</v>
      </c>
      <c r="AD9" s="227"/>
      <c r="AE9" s="227"/>
      <c r="AF9" s="227"/>
      <c r="AG9" s="227"/>
      <c r="AH9" s="227"/>
      <c r="AI9" s="227"/>
      <c r="AJ9" s="228"/>
      <c r="AK9" s="48"/>
      <c r="AM9" s="27"/>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row>
    <row r="10" spans="1:82" ht="35.25" customHeight="1" x14ac:dyDescent="0.25">
      <c r="A10" s="19"/>
      <c r="B10" s="31"/>
      <c r="C10" s="225"/>
      <c r="D10" s="229" t="s">
        <v>1</v>
      </c>
      <c r="E10" s="229"/>
      <c r="F10" s="229"/>
      <c r="G10" s="229"/>
      <c r="H10" s="218" t="str">
        <f>入力してください!G14 &amp; ""</f>
        <v/>
      </c>
      <c r="I10" s="219"/>
      <c r="J10" s="219"/>
      <c r="K10" s="219"/>
      <c r="L10" s="219"/>
      <c r="M10" s="220"/>
      <c r="N10" s="218" t="str">
        <f>入力してください!P14 &amp; ""</f>
        <v/>
      </c>
      <c r="O10" s="219"/>
      <c r="P10" s="219"/>
      <c r="Q10" s="219"/>
      <c r="R10" s="219"/>
      <c r="S10" s="219"/>
      <c r="T10" s="220"/>
      <c r="U10" s="191"/>
      <c r="V10" s="191"/>
      <c r="W10" s="191"/>
      <c r="X10" s="192"/>
      <c r="Y10" s="192"/>
      <c r="Z10" s="180"/>
      <c r="AA10" s="180"/>
      <c r="AB10" s="180"/>
      <c r="AC10" s="247" t="str">
        <f ca="1" xml:space="preserve"> IFERROR(INT(_xlfn.DAYS(NOW(),DATEVALUE(AC9))/365.25),"")</f>
        <v/>
      </c>
      <c r="AD10" s="248"/>
      <c r="AE10" s="248"/>
      <c r="AF10" s="248"/>
      <c r="AG10" s="248"/>
      <c r="AH10" s="248"/>
      <c r="AI10" s="248"/>
      <c r="AJ10" s="249"/>
      <c r="AK10" s="48"/>
      <c r="AM10" s="27"/>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row>
    <row r="11" spans="1:82" ht="21" customHeight="1" x14ac:dyDescent="0.25">
      <c r="A11" s="19"/>
      <c r="B11" s="31"/>
      <c r="C11" s="225"/>
      <c r="D11" s="191" t="s">
        <v>437</v>
      </c>
      <c r="E11" s="191"/>
      <c r="F11" s="191"/>
      <c r="G11" s="191"/>
      <c r="H11" s="192" t="str">
        <f>入力してください!G18 &amp; ""</f>
        <v/>
      </c>
      <c r="I11" s="192"/>
      <c r="J11" s="192"/>
      <c r="K11" s="192"/>
      <c r="L11" s="192"/>
      <c r="M11" s="192"/>
      <c r="N11" s="192"/>
      <c r="O11" s="192"/>
      <c r="P11" s="192"/>
      <c r="Q11" s="192"/>
      <c r="R11" s="192"/>
      <c r="S11" s="192"/>
      <c r="T11" s="192"/>
      <c r="U11" s="191" t="s">
        <v>439</v>
      </c>
      <c r="V11" s="191"/>
      <c r="W11" s="191"/>
      <c r="X11" s="191"/>
      <c r="Y11" s="191"/>
      <c r="Z11" s="192" t="str">
        <f>入力してください!G21 &amp; ""</f>
        <v/>
      </c>
      <c r="AA11" s="192"/>
      <c r="AB11" s="192"/>
      <c r="AC11" s="192"/>
      <c r="AD11" s="192"/>
      <c r="AE11" s="192"/>
      <c r="AF11" s="192"/>
      <c r="AG11" s="192"/>
      <c r="AH11" s="192"/>
      <c r="AI11" s="192"/>
      <c r="AJ11" s="192"/>
      <c r="AK11" s="48"/>
      <c r="AM11" s="27"/>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row>
    <row r="12" spans="1:82" ht="32.25" customHeight="1" x14ac:dyDescent="0.25">
      <c r="A12" s="19"/>
      <c r="B12" s="31"/>
      <c r="C12" s="225"/>
      <c r="D12" s="191" t="s">
        <v>361</v>
      </c>
      <c r="E12" s="191"/>
      <c r="F12" s="191"/>
      <c r="G12" s="191"/>
      <c r="H12" s="181" t="str">
        <f>入力してください!G19 &amp;入力してください!J19&amp;""</f>
        <v>東京都</v>
      </c>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3"/>
      <c r="AK12" s="48"/>
      <c r="AM12" s="27"/>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row>
    <row r="13" spans="1:82" ht="32.25" customHeight="1" x14ac:dyDescent="0.25">
      <c r="A13" s="19"/>
      <c r="B13" s="31"/>
      <c r="C13" s="225"/>
      <c r="D13" s="191"/>
      <c r="E13" s="191"/>
      <c r="F13" s="191"/>
      <c r="G13" s="191"/>
      <c r="H13" s="184" t="s">
        <v>375</v>
      </c>
      <c r="I13" s="185"/>
      <c r="J13" s="185"/>
      <c r="K13" s="185"/>
      <c r="L13" s="185"/>
      <c r="M13" s="185"/>
      <c r="N13" s="186" t="str">
        <f>入力してください!J20 &amp; ""</f>
        <v/>
      </c>
      <c r="O13" s="186"/>
      <c r="P13" s="186"/>
      <c r="Q13" s="186"/>
      <c r="R13" s="186"/>
      <c r="S13" s="186"/>
      <c r="T13" s="186"/>
      <c r="U13" s="186"/>
      <c r="V13" s="186"/>
      <c r="W13" s="186"/>
      <c r="X13" s="186"/>
      <c r="Y13" s="186"/>
      <c r="Z13" s="186"/>
      <c r="AA13" s="186"/>
      <c r="AB13" s="186"/>
      <c r="AC13" s="186"/>
      <c r="AD13" s="186"/>
      <c r="AE13" s="186"/>
      <c r="AF13" s="186"/>
      <c r="AG13" s="186"/>
      <c r="AH13" s="186"/>
      <c r="AI13" s="186"/>
      <c r="AJ13" s="187"/>
      <c r="AK13" s="48"/>
      <c r="AM13" s="27"/>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row>
    <row r="14" spans="1:82" ht="21" customHeight="1" x14ac:dyDescent="0.25">
      <c r="A14" s="19"/>
      <c r="B14" s="31"/>
      <c r="C14" s="225" t="s">
        <v>556</v>
      </c>
      <c r="D14" s="246" t="s">
        <v>358</v>
      </c>
      <c r="E14" s="246"/>
      <c r="F14" s="246"/>
      <c r="G14" s="246"/>
      <c r="H14" s="192" t="str">
        <f>入力してください!G22 &amp; ""</f>
        <v/>
      </c>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t="str">
        <f>入力してください!T22 &amp; ""</f>
        <v/>
      </c>
      <c r="AG14" s="192"/>
      <c r="AH14" s="192"/>
      <c r="AI14" s="192"/>
      <c r="AJ14" s="192"/>
      <c r="AK14" s="48"/>
      <c r="AM14" s="27"/>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row>
    <row r="15" spans="1:82" ht="21" customHeight="1" x14ac:dyDescent="0.25">
      <c r="A15" s="19"/>
      <c r="B15" s="31"/>
      <c r="C15" s="225"/>
      <c r="D15" s="246" t="s">
        <v>359</v>
      </c>
      <c r="E15" s="246"/>
      <c r="F15" s="246"/>
      <c r="G15" s="246"/>
      <c r="H15" s="192" t="str">
        <f>入力してください!G23 &amp; ""</f>
        <v/>
      </c>
      <c r="I15" s="192"/>
      <c r="J15" s="192"/>
      <c r="K15" s="192"/>
      <c r="L15" s="192"/>
      <c r="M15" s="192"/>
      <c r="N15" s="191" t="s">
        <v>360</v>
      </c>
      <c r="O15" s="191"/>
      <c r="P15" s="191"/>
      <c r="Q15" s="192" t="str">
        <f>入力してください!N23&amp; ""</f>
        <v/>
      </c>
      <c r="R15" s="192"/>
      <c r="S15" s="192"/>
      <c r="T15" s="192"/>
      <c r="U15" s="192"/>
      <c r="V15" s="192"/>
      <c r="W15" s="192"/>
      <c r="X15" s="192"/>
      <c r="Y15" s="191" t="s">
        <v>438</v>
      </c>
      <c r="Z15" s="191"/>
      <c r="AA15" s="191"/>
      <c r="AB15" s="191"/>
      <c r="AC15" s="64" t="str">
        <f>LEFT(入力してください!G24,1)</f>
        <v/>
      </c>
      <c r="AD15" s="64" t="str">
        <f>MID(入力してください!G24,2,1)</f>
        <v/>
      </c>
      <c r="AE15" s="64" t="str">
        <f>MID(入力してください!G24,3,1)</f>
        <v/>
      </c>
      <c r="AF15" s="64" t="str">
        <f>MID(入力してください!G24,4,1)</f>
        <v/>
      </c>
      <c r="AG15" s="64" t="str">
        <f>MID(入力してください!G24,5,1)</f>
        <v/>
      </c>
      <c r="AH15" s="64" t="str">
        <f>MID(入力してください!G24,6,1)</f>
        <v/>
      </c>
      <c r="AI15" s="64" t="str">
        <f>MID(入力してください!G24,7,1)</f>
        <v/>
      </c>
      <c r="AJ15" s="64" t="str">
        <f>MID(入力してください!G24,8,1)</f>
        <v/>
      </c>
      <c r="AK15" s="48"/>
      <c r="AM15" s="27"/>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row>
    <row r="16" spans="1:82" ht="14.25" customHeight="1" x14ac:dyDescent="0.25">
      <c r="A16" s="19"/>
      <c r="B16" s="31"/>
      <c r="C16" s="232" t="s">
        <v>574</v>
      </c>
      <c r="D16" s="233"/>
      <c r="E16" s="233"/>
      <c r="F16" s="233"/>
      <c r="G16" s="233"/>
      <c r="H16" s="233"/>
      <c r="I16" s="233"/>
      <c r="J16" s="233"/>
      <c r="K16" s="233"/>
      <c r="L16" s="233"/>
      <c r="M16" s="234"/>
      <c r="N16" s="34" t="s">
        <v>571</v>
      </c>
      <c r="O16" s="35"/>
      <c r="P16" s="35"/>
      <c r="Q16" s="35"/>
      <c r="R16" s="35"/>
      <c r="S16" s="35"/>
      <c r="T16" s="35"/>
      <c r="U16" s="35"/>
      <c r="V16" s="35"/>
      <c r="W16" s="35"/>
      <c r="X16" s="35"/>
      <c r="Y16" s="35"/>
      <c r="Z16" s="35"/>
      <c r="AA16" s="35"/>
      <c r="AB16" s="35"/>
      <c r="AC16" s="35"/>
      <c r="AD16" s="35"/>
      <c r="AE16" s="35"/>
      <c r="AF16" s="35"/>
      <c r="AG16" s="35"/>
      <c r="AH16" s="35"/>
      <c r="AI16" s="35"/>
      <c r="AJ16" s="36"/>
      <c r="AK16" s="48"/>
      <c r="AM16" s="27"/>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row>
    <row r="17" spans="1:79" ht="14.25" customHeight="1" x14ac:dyDescent="0.25">
      <c r="A17" s="19"/>
      <c r="B17" s="31"/>
      <c r="C17" s="235"/>
      <c r="D17" s="236"/>
      <c r="E17" s="236"/>
      <c r="F17" s="236"/>
      <c r="G17" s="236"/>
      <c r="H17" s="236"/>
      <c r="I17" s="236"/>
      <c r="J17" s="236"/>
      <c r="K17" s="236"/>
      <c r="L17" s="236"/>
      <c r="M17" s="237"/>
      <c r="N17" s="32"/>
      <c r="O17" s="200" t="s">
        <v>573</v>
      </c>
      <c r="P17" s="200"/>
      <c r="Q17" s="200"/>
      <c r="R17" s="200"/>
      <c r="S17" s="200"/>
      <c r="T17" s="200"/>
      <c r="U17" s="23"/>
      <c r="V17" s="241" t="s">
        <v>628</v>
      </c>
      <c r="W17" s="241"/>
      <c r="X17" s="241"/>
      <c r="Y17" s="241"/>
      <c r="Z17" s="241"/>
      <c r="AA17" s="241"/>
      <c r="AB17" s="241"/>
      <c r="AC17" s="241"/>
      <c r="AD17" s="241"/>
      <c r="AE17" s="241"/>
      <c r="AF17" s="241"/>
      <c r="AG17" s="241"/>
      <c r="AH17" s="241"/>
      <c r="AI17" s="23"/>
      <c r="AJ17" s="37"/>
      <c r="AK17" s="48"/>
      <c r="AM17" s="27"/>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X17" s="199" t="str">
        <f>IF(RIGHT(入力してください!Q25,1)="る","〇","")</f>
        <v/>
      </c>
      <c r="BY17" s="199"/>
      <c r="BZ17" s="199" t="str">
        <f>IF(RIGHT(入力してください!Q25,1)="い","〇","")</f>
        <v/>
      </c>
      <c r="CA17" s="199"/>
    </row>
    <row r="18" spans="1:79" ht="14.25" customHeight="1" x14ac:dyDescent="0.25">
      <c r="A18" s="19"/>
      <c r="B18" s="31"/>
      <c r="C18" s="235"/>
      <c r="D18" s="236"/>
      <c r="E18" s="236"/>
      <c r="F18" s="236"/>
      <c r="G18" s="236"/>
      <c r="H18" s="236"/>
      <c r="I18" s="236"/>
      <c r="J18" s="236"/>
      <c r="K18" s="236"/>
      <c r="L18" s="236"/>
      <c r="M18" s="237"/>
      <c r="N18" s="32"/>
      <c r="O18" s="200" t="s">
        <v>572</v>
      </c>
      <c r="P18" s="200"/>
      <c r="Q18" s="200"/>
      <c r="R18" s="200"/>
      <c r="S18" s="200"/>
      <c r="T18" s="200"/>
      <c r="U18" s="23"/>
      <c r="V18" s="241"/>
      <c r="W18" s="241"/>
      <c r="X18" s="241"/>
      <c r="Y18" s="241"/>
      <c r="Z18" s="241"/>
      <c r="AA18" s="241"/>
      <c r="AB18" s="241"/>
      <c r="AC18" s="241"/>
      <c r="AD18" s="241"/>
      <c r="AE18" s="241"/>
      <c r="AF18" s="241"/>
      <c r="AG18" s="241"/>
      <c r="AH18" s="241"/>
      <c r="AI18" s="23"/>
      <c r="AJ18" s="37"/>
      <c r="AK18" s="48"/>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X18" s="199"/>
      <c r="BY18" s="199"/>
      <c r="BZ18" s="199"/>
      <c r="CA18" s="199"/>
    </row>
    <row r="19" spans="1:79" ht="3.75" customHeight="1" x14ac:dyDescent="0.25">
      <c r="A19" s="19"/>
      <c r="B19" s="31"/>
      <c r="C19" s="238"/>
      <c r="D19" s="239"/>
      <c r="E19" s="239"/>
      <c r="F19" s="239"/>
      <c r="G19" s="239"/>
      <c r="H19" s="239"/>
      <c r="I19" s="239"/>
      <c r="J19" s="239"/>
      <c r="K19" s="239"/>
      <c r="L19" s="239"/>
      <c r="M19" s="240"/>
      <c r="N19" s="38"/>
      <c r="O19" s="39"/>
      <c r="P19" s="39"/>
      <c r="Q19" s="39"/>
      <c r="R19" s="39"/>
      <c r="S19" s="39"/>
      <c r="T19" s="39"/>
      <c r="U19" s="39"/>
      <c r="V19" s="242"/>
      <c r="W19" s="242"/>
      <c r="X19" s="242"/>
      <c r="Y19" s="242"/>
      <c r="Z19" s="242"/>
      <c r="AA19" s="242"/>
      <c r="AB19" s="242"/>
      <c r="AC19" s="242"/>
      <c r="AD19" s="242"/>
      <c r="AE19" s="242"/>
      <c r="AF19" s="242"/>
      <c r="AG19" s="242"/>
      <c r="AH19" s="242"/>
      <c r="AI19" s="39"/>
      <c r="AJ19" s="40"/>
      <c r="AK19" s="48"/>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row>
    <row r="20" spans="1:79" ht="9" customHeight="1" x14ac:dyDescent="0.25">
      <c r="A20" s="19"/>
      <c r="B20" s="31"/>
      <c r="C20" s="30"/>
      <c r="D20" s="30"/>
      <c r="E20" s="30"/>
      <c r="F20" s="30"/>
      <c r="G20" s="30"/>
      <c r="H20" s="30"/>
      <c r="I20" s="30"/>
      <c r="J20" s="30"/>
      <c r="K20" s="30"/>
      <c r="L20" s="30"/>
      <c r="M20" s="30"/>
      <c r="N20" s="23"/>
      <c r="O20" s="23"/>
      <c r="P20" s="23"/>
      <c r="Q20" s="23"/>
      <c r="R20" s="23"/>
      <c r="S20" s="23"/>
      <c r="T20" s="23"/>
      <c r="U20" s="23"/>
      <c r="V20" s="33"/>
      <c r="W20" s="33"/>
      <c r="X20" s="33"/>
      <c r="Y20" s="33"/>
      <c r="Z20" s="33"/>
      <c r="AA20" s="33"/>
      <c r="AB20" s="33"/>
      <c r="AC20" s="33"/>
      <c r="AD20" s="33"/>
      <c r="AE20" s="33"/>
      <c r="AF20" s="33"/>
      <c r="AG20" s="33"/>
      <c r="AH20" s="33"/>
      <c r="AI20" s="23"/>
      <c r="AJ20" s="23"/>
      <c r="AK20" s="48"/>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row>
    <row r="21" spans="1:79" ht="20.25" customHeight="1" x14ac:dyDescent="0.25">
      <c r="A21" s="19"/>
      <c r="B21" s="31"/>
      <c r="C21" s="224" t="s">
        <v>575</v>
      </c>
      <c r="D21" s="42"/>
      <c r="E21" s="201" t="s">
        <v>576</v>
      </c>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2"/>
      <c r="AK21" s="48"/>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X21" s="199" t="str">
        <f>IF(RIGHT(入力してください!Q29,1)="じ","〇","")</f>
        <v/>
      </c>
      <c r="BY21" s="199"/>
    </row>
    <row r="22" spans="1:79" ht="20.25" customHeight="1" x14ac:dyDescent="0.25">
      <c r="A22" s="19"/>
      <c r="B22" s="31"/>
      <c r="C22" s="224"/>
      <c r="D22" s="203" t="s">
        <v>2</v>
      </c>
      <c r="E22" s="203"/>
      <c r="F22" s="203"/>
      <c r="G22" s="203"/>
      <c r="H22" s="243" t="str">
        <f>入力してください!G31&amp;""</f>
        <v/>
      </c>
      <c r="I22" s="244"/>
      <c r="J22" s="244"/>
      <c r="K22" s="244"/>
      <c r="L22" s="244"/>
      <c r="M22" s="244"/>
      <c r="N22" s="244"/>
      <c r="O22" s="244"/>
      <c r="P22" s="244"/>
      <c r="Q22" s="244"/>
      <c r="R22" s="244"/>
      <c r="S22" s="244"/>
      <c r="T22" s="244"/>
      <c r="U22" s="244"/>
      <c r="V22" s="245"/>
      <c r="W22" s="243" t="str">
        <f>入力してください!P31&amp;""</f>
        <v/>
      </c>
      <c r="X22" s="244"/>
      <c r="Y22" s="244"/>
      <c r="Z22" s="244"/>
      <c r="AA22" s="244"/>
      <c r="AB22" s="244"/>
      <c r="AC22" s="244"/>
      <c r="AD22" s="244"/>
      <c r="AE22" s="244"/>
      <c r="AF22" s="244"/>
      <c r="AG22" s="244"/>
      <c r="AH22" s="244"/>
      <c r="AI22" s="244"/>
      <c r="AJ22" s="245"/>
      <c r="AK22" s="48"/>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X22" s="199"/>
      <c r="BY22" s="199"/>
    </row>
    <row r="23" spans="1:79" ht="32.25" customHeight="1" x14ac:dyDescent="0.25">
      <c r="A23" s="19"/>
      <c r="B23" s="31"/>
      <c r="C23" s="224"/>
      <c r="D23" s="231" t="s">
        <v>1</v>
      </c>
      <c r="E23" s="231"/>
      <c r="F23" s="231"/>
      <c r="G23" s="231"/>
      <c r="H23" s="218" t="str">
        <f>入力してください!G30&amp;""</f>
        <v>1</v>
      </c>
      <c r="I23" s="219"/>
      <c r="J23" s="219"/>
      <c r="K23" s="219"/>
      <c r="L23" s="219"/>
      <c r="M23" s="219"/>
      <c r="N23" s="219"/>
      <c r="O23" s="219"/>
      <c r="P23" s="219"/>
      <c r="Q23" s="219"/>
      <c r="R23" s="219"/>
      <c r="S23" s="219"/>
      <c r="T23" s="219"/>
      <c r="U23" s="219"/>
      <c r="V23" s="219"/>
      <c r="W23" s="218" t="str">
        <f>入力してください!P30&amp;""</f>
        <v/>
      </c>
      <c r="X23" s="219"/>
      <c r="Y23" s="219"/>
      <c r="Z23" s="219"/>
      <c r="AA23" s="219"/>
      <c r="AB23" s="219"/>
      <c r="AC23" s="219"/>
      <c r="AD23" s="219"/>
      <c r="AE23" s="219"/>
      <c r="AF23" s="219"/>
      <c r="AG23" s="219"/>
      <c r="AH23" s="219"/>
      <c r="AI23" s="219"/>
      <c r="AJ23" s="220"/>
      <c r="AK23" s="48"/>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X23" s="199" t="str">
        <f>IF(RIGHT(入力してください!Q32,1)="じ","〇","")</f>
        <v/>
      </c>
      <c r="BY23" s="199"/>
    </row>
    <row r="24" spans="1:79" ht="20.25" customHeight="1" x14ac:dyDescent="0.25">
      <c r="A24" s="19"/>
      <c r="B24" s="31"/>
      <c r="C24" s="224"/>
      <c r="D24" s="25"/>
      <c r="E24" s="201" t="s">
        <v>577</v>
      </c>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2"/>
      <c r="AK24" s="48"/>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X24" s="199"/>
      <c r="BY24" s="199"/>
    </row>
    <row r="25" spans="1:79" ht="22.5" customHeight="1" x14ac:dyDescent="0.25">
      <c r="A25" s="19"/>
      <c r="B25" s="31"/>
      <c r="C25" s="224"/>
      <c r="D25" s="191" t="s">
        <v>437</v>
      </c>
      <c r="E25" s="191"/>
      <c r="F25" s="191"/>
      <c r="G25" s="191"/>
      <c r="H25" s="193" t="str">
        <f>IF(入力してください!Q32="同じ",入力してください!G18,入力してください!G33) &amp; ""</f>
        <v/>
      </c>
      <c r="I25" s="194"/>
      <c r="J25" s="194"/>
      <c r="K25" s="194"/>
      <c r="L25" s="194"/>
      <c r="M25" s="194"/>
      <c r="N25" s="194"/>
      <c r="O25" s="194"/>
      <c r="P25" s="194"/>
      <c r="Q25" s="194"/>
      <c r="R25" s="194"/>
      <c r="S25" s="194"/>
      <c r="T25" s="195"/>
      <c r="U25" s="196" t="s">
        <v>439</v>
      </c>
      <c r="V25" s="197"/>
      <c r="W25" s="197"/>
      <c r="X25" s="197"/>
      <c r="Y25" s="198"/>
      <c r="Z25" s="193" t="str">
        <f>IF(入力してください!Q32="同じ",入力してください!G21,入力してください!G36) &amp; ""</f>
        <v/>
      </c>
      <c r="AA25" s="194"/>
      <c r="AB25" s="194"/>
      <c r="AC25" s="194"/>
      <c r="AD25" s="194"/>
      <c r="AE25" s="194"/>
      <c r="AF25" s="194"/>
      <c r="AG25" s="194"/>
      <c r="AH25" s="194"/>
      <c r="AI25" s="194"/>
      <c r="AJ25" s="195"/>
      <c r="AK25" s="48"/>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row>
    <row r="26" spans="1:79" ht="32.25" customHeight="1" x14ac:dyDescent="0.25">
      <c r="A26" s="19"/>
      <c r="B26" s="31"/>
      <c r="C26" s="224"/>
      <c r="D26" s="191" t="s">
        <v>361</v>
      </c>
      <c r="E26" s="191"/>
      <c r="F26" s="191"/>
      <c r="G26" s="191"/>
      <c r="H26" s="181" t="str">
        <f>IF(入力してください!Q32="同じ",入力してください!G19&amp;入力してください!J19,入力してください!G34 &amp;入力してください!J34) &amp; ""</f>
        <v>東京都</v>
      </c>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3"/>
      <c r="AK26" s="48"/>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row>
    <row r="27" spans="1:79" ht="32.25" customHeight="1" x14ac:dyDescent="0.25">
      <c r="A27" s="19"/>
      <c r="B27" s="31"/>
      <c r="C27" s="224"/>
      <c r="D27" s="191"/>
      <c r="E27" s="191"/>
      <c r="F27" s="191"/>
      <c r="G27" s="191"/>
      <c r="H27" s="184" t="s">
        <v>375</v>
      </c>
      <c r="I27" s="185"/>
      <c r="J27" s="185"/>
      <c r="K27" s="185"/>
      <c r="L27" s="185"/>
      <c r="M27" s="185"/>
      <c r="N27" s="186" t="str">
        <f>IF(入力してください!Q32="同じ",入力してください!J20,入力してください!J35) &amp; ""</f>
        <v/>
      </c>
      <c r="O27" s="186"/>
      <c r="P27" s="186"/>
      <c r="Q27" s="186"/>
      <c r="R27" s="186"/>
      <c r="S27" s="186"/>
      <c r="T27" s="186"/>
      <c r="U27" s="186"/>
      <c r="V27" s="186"/>
      <c r="W27" s="186"/>
      <c r="X27" s="186"/>
      <c r="Y27" s="186"/>
      <c r="Z27" s="186"/>
      <c r="AA27" s="186"/>
      <c r="AB27" s="186"/>
      <c r="AC27" s="186"/>
      <c r="AD27" s="186"/>
      <c r="AE27" s="186"/>
      <c r="AF27" s="186"/>
      <c r="AG27" s="186"/>
      <c r="AH27" s="186"/>
      <c r="AI27" s="186"/>
      <c r="AJ27" s="187"/>
      <c r="AK27" s="48"/>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row>
    <row r="28" spans="1:79" ht="4.5" customHeight="1" x14ac:dyDescent="0.25">
      <c r="A28" s="19"/>
      <c r="B28" s="31"/>
      <c r="C28" s="49"/>
      <c r="D28" s="23"/>
      <c r="E28" s="23"/>
      <c r="F28" s="23"/>
      <c r="G28" s="23"/>
      <c r="H28" s="50"/>
      <c r="I28" s="50"/>
      <c r="J28" s="50"/>
      <c r="K28" s="50"/>
      <c r="L28" s="50"/>
      <c r="M28" s="50"/>
      <c r="N28" s="3"/>
      <c r="O28" s="3"/>
      <c r="P28" s="3"/>
      <c r="Q28" s="3"/>
      <c r="R28" s="3"/>
      <c r="S28" s="3"/>
      <c r="T28" s="3"/>
      <c r="U28" s="3"/>
      <c r="V28" s="3"/>
      <c r="W28" s="3"/>
      <c r="X28" s="3"/>
      <c r="Y28" s="3"/>
      <c r="Z28" s="3"/>
      <c r="AA28" s="3"/>
      <c r="AB28" s="3"/>
      <c r="AC28" s="3"/>
      <c r="AD28" s="3"/>
      <c r="AE28" s="3"/>
      <c r="AF28" s="3"/>
      <c r="AG28" s="3"/>
      <c r="AH28" s="3"/>
      <c r="AI28" s="3"/>
      <c r="AJ28" s="3"/>
      <c r="AK28" s="48"/>
    </row>
    <row r="29" spans="1:79" ht="54.75" customHeight="1" x14ac:dyDescent="0.25">
      <c r="A29" s="19"/>
      <c r="B29" s="31"/>
      <c r="C29" s="188" t="s">
        <v>581</v>
      </c>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51"/>
    </row>
    <row r="30" spans="1:79" ht="3" customHeight="1" x14ac:dyDescent="0.25">
      <c r="B30" s="5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53"/>
    </row>
    <row r="31" spans="1:79" ht="13.5" customHeight="1" x14ac:dyDescent="0.25">
      <c r="B31" s="52"/>
      <c r="C31" s="41"/>
      <c r="D31" s="41"/>
      <c r="E31" s="189" t="str">
        <f>IF(入力してください!J41&lt;&gt;"","令和" &amp; IF(入力してください!J41&gt;2020,入力してください!J41-2018,入力してください!J41) &amp;"年"&amp;入力してください!N41&amp;"月"&amp;入力してください!R41&amp;"日","年      月      日")</f>
        <v>年      月      日</v>
      </c>
      <c r="F31" s="189"/>
      <c r="G31" s="189"/>
      <c r="H31" s="189"/>
      <c r="I31" s="189"/>
      <c r="J31" s="189"/>
      <c r="K31" s="189"/>
      <c r="L31" s="189"/>
      <c r="M31" s="189"/>
      <c r="N31" s="189"/>
      <c r="O31" s="54"/>
      <c r="P31" s="41"/>
      <c r="Q31" s="41"/>
      <c r="R31" s="41"/>
      <c r="S31" s="41"/>
      <c r="T31" s="41"/>
      <c r="U31" s="41"/>
      <c r="V31" s="41"/>
      <c r="W31" s="41"/>
      <c r="X31" s="41"/>
      <c r="Y31" s="41"/>
      <c r="Z31" s="41"/>
      <c r="AA31" s="41"/>
      <c r="AB31" s="41"/>
      <c r="AC31" s="41"/>
      <c r="AD31" s="41"/>
      <c r="AE31" s="41"/>
      <c r="AF31" s="41"/>
      <c r="AG31" s="41"/>
      <c r="AH31" s="41"/>
      <c r="AI31" s="41"/>
      <c r="AJ31" s="41"/>
      <c r="AK31" s="53"/>
    </row>
    <row r="32" spans="1:79" ht="20.25" customHeight="1" x14ac:dyDescent="0.25">
      <c r="B32" s="52"/>
      <c r="C32" s="41"/>
      <c r="D32" s="41"/>
      <c r="F32" s="55"/>
      <c r="G32" s="55"/>
      <c r="H32" s="55"/>
      <c r="I32" s="55"/>
      <c r="J32" s="55"/>
      <c r="K32" s="41"/>
      <c r="L32" s="41"/>
      <c r="M32" s="41"/>
      <c r="N32" s="41"/>
      <c r="O32" s="41"/>
      <c r="P32" s="190" t="s">
        <v>440</v>
      </c>
      <c r="Q32" s="190"/>
      <c r="R32" s="190"/>
      <c r="S32" s="190"/>
      <c r="T32" s="190"/>
      <c r="U32" s="56"/>
      <c r="V32" s="57" t="str">
        <f>入力してください!G42 &amp; ""</f>
        <v/>
      </c>
      <c r="W32" s="19"/>
      <c r="X32" s="19"/>
      <c r="Y32" s="19"/>
      <c r="Z32" s="19"/>
      <c r="AA32" s="41"/>
      <c r="AB32" s="41"/>
      <c r="AC32" s="41"/>
      <c r="AD32" s="41"/>
      <c r="AE32" s="41"/>
      <c r="AF32" s="41"/>
      <c r="AG32" s="41"/>
      <c r="AH32" s="41"/>
      <c r="AI32" s="41"/>
      <c r="AJ32" s="41"/>
      <c r="AK32" s="53"/>
    </row>
    <row r="33" spans="1:83" ht="24" customHeight="1" x14ac:dyDescent="0.25">
      <c r="B33" s="52"/>
      <c r="C33" s="41"/>
      <c r="D33" s="41"/>
      <c r="E33" s="41"/>
      <c r="F33" s="55" t="s">
        <v>582</v>
      </c>
      <c r="G33" s="41"/>
      <c r="H33" s="41"/>
      <c r="I33" s="41"/>
      <c r="J33" s="41"/>
      <c r="K33" s="41"/>
      <c r="L33" s="41"/>
      <c r="M33" s="41"/>
      <c r="N33" s="41"/>
      <c r="O33" s="41"/>
      <c r="P33" s="41"/>
      <c r="Q33" s="41"/>
      <c r="R33" s="41"/>
      <c r="S33" s="41"/>
      <c r="T33" s="41"/>
      <c r="U33" s="58"/>
      <c r="V33" s="58"/>
      <c r="W33" s="58"/>
      <c r="X33" s="58"/>
      <c r="Y33" s="58"/>
      <c r="Z33" s="58"/>
      <c r="AA33" s="58"/>
      <c r="AB33" s="58"/>
      <c r="AC33" s="58"/>
      <c r="AD33" s="58"/>
      <c r="AE33" s="58"/>
      <c r="AF33" s="58"/>
      <c r="AG33" s="58"/>
      <c r="AH33" s="58"/>
      <c r="AI33" s="58"/>
      <c r="AJ33" s="58"/>
      <c r="AK33" s="53"/>
    </row>
    <row r="34" spans="1:83" ht="30.75" customHeight="1" x14ac:dyDescent="0.25">
      <c r="B34" s="52"/>
      <c r="E34" s="204" t="s">
        <v>562</v>
      </c>
      <c r="F34" s="204"/>
      <c r="G34" s="204"/>
      <c r="H34" s="204"/>
      <c r="I34" s="204"/>
      <c r="J34" s="221" t="str">
        <f>IF(入力してください!K44&lt;&gt;"","令和" &amp; IF(入力してください!K44&gt;2020,入力してください!K44-2018,入力してください!K44) &amp;"年"&amp;入力してください!O44&amp;"月"&amp;入力してください!S44&amp;"日","年      月      日")</f>
        <v>年      月      日</v>
      </c>
      <c r="K34" s="222"/>
      <c r="L34" s="222"/>
      <c r="M34" s="222"/>
      <c r="N34" s="222"/>
      <c r="O34" s="222"/>
      <c r="P34" s="222"/>
      <c r="Q34" s="222"/>
      <c r="R34" s="222"/>
      <c r="S34" s="223"/>
      <c r="T34" s="180" t="s">
        <v>563</v>
      </c>
      <c r="U34" s="180"/>
      <c r="V34" s="180"/>
      <c r="W34" s="180"/>
      <c r="X34" s="212"/>
      <c r="Y34" s="213"/>
      <c r="Z34" s="213"/>
      <c r="AA34" s="213"/>
      <c r="AB34" s="213"/>
      <c r="AC34" s="213"/>
      <c r="AD34" s="213"/>
      <c r="AE34" s="213"/>
      <c r="AF34" s="213"/>
      <c r="AG34" s="213"/>
      <c r="AH34" s="213"/>
      <c r="AI34" s="214"/>
      <c r="AJ34"/>
      <c r="AK34" s="59"/>
      <c r="AL34"/>
      <c r="AM34"/>
    </row>
    <row r="35" spans="1:83" ht="7.5" customHeight="1" x14ac:dyDescent="0.25">
      <c r="A35" s="19"/>
      <c r="B35" s="60"/>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row>
    <row r="36" spans="1:83" ht="5.2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83" ht="122.25" customHeight="1" x14ac:dyDescent="0.25">
      <c r="A37" s="19"/>
      <c r="B37" s="211" t="s">
        <v>629</v>
      </c>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19"/>
    </row>
    <row r="38" spans="1:83" ht="10.5" customHeight="1" x14ac:dyDescent="0.25">
      <c r="A38" s="19"/>
      <c r="B38" s="75" t="s">
        <v>631</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83" ht="12.7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74" t="s">
        <v>590</v>
      </c>
      <c r="BR39"/>
      <c r="BS39"/>
      <c r="BT39"/>
      <c r="BU39"/>
      <c r="BV39"/>
      <c r="BW39"/>
      <c r="BX39"/>
      <c r="BY39"/>
      <c r="BZ39"/>
      <c r="CA39"/>
      <c r="CB39"/>
      <c r="CC39"/>
      <c r="CD39"/>
      <c r="CE39"/>
    </row>
    <row r="40" spans="1:83" ht="11.25" customHeight="1" x14ac:dyDescent="0.25">
      <c r="A40"/>
      <c r="B40" s="19"/>
      <c r="C40" s="23"/>
      <c r="D40" s="23"/>
      <c r="E40" s="23"/>
      <c r="F40" s="23"/>
      <c r="G40" s="23"/>
      <c r="H40" s="23"/>
      <c r="I40" s="26"/>
      <c r="J40" s="26"/>
      <c r="K40" s="26"/>
      <c r="L40" s="26"/>
      <c r="M40" s="26"/>
      <c r="N40" s="26"/>
      <c r="O40" s="26"/>
      <c r="P40" s="19"/>
      <c r="Q40" s="19"/>
      <c r="R40" s="19"/>
      <c r="S40" s="19"/>
      <c r="T40" s="19"/>
      <c r="U40" s="19"/>
      <c r="V40" s="19"/>
      <c r="W40" s="19"/>
      <c r="X40" s="19"/>
      <c r="Y40"/>
      <c r="Z40"/>
      <c r="AA40"/>
      <c r="AB40"/>
      <c r="AC40"/>
      <c r="AD40"/>
      <c r="AE40"/>
      <c r="AF40"/>
      <c r="AG40"/>
      <c r="AH40"/>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R40"/>
      <c r="BS40"/>
      <c r="BT40"/>
      <c r="BU40"/>
      <c r="BV40"/>
      <c r="BW40"/>
      <c r="BX40"/>
      <c r="BY40"/>
      <c r="BZ40"/>
      <c r="CA40"/>
      <c r="CB40"/>
      <c r="CC40"/>
      <c r="CD40"/>
      <c r="CE40"/>
    </row>
    <row r="41" spans="1:83" ht="18" customHeight="1" x14ac:dyDescent="0.25">
      <c r="A41"/>
      <c r="B41" s="19"/>
      <c r="C41" s="23"/>
      <c r="D41" s="23"/>
      <c r="E41" s="23"/>
      <c r="F41" s="23"/>
      <c r="G41" s="23"/>
      <c r="H41" s="23"/>
      <c r="I41" s="26"/>
      <c r="J41" s="26"/>
      <c r="K41" s="26"/>
      <c r="L41" s="26"/>
      <c r="M41" s="26"/>
      <c r="N41" s="26"/>
      <c r="O41" s="26"/>
      <c r="P41" s="19"/>
      <c r="Q41" s="19"/>
      <c r="R41" s="19"/>
      <c r="S41" s="19"/>
      <c r="T41" s="19"/>
      <c r="U41" s="19"/>
      <c r="V41" s="19"/>
      <c r="W41" s="19"/>
      <c r="Y41" s="205" t="s">
        <v>432</v>
      </c>
      <c r="Z41" s="206"/>
      <c r="AA41" s="206"/>
      <c r="AB41" s="207"/>
      <c r="AC41" s="28" t="str">
        <f>MID(入力してください!G9,1,1)</f>
        <v/>
      </c>
      <c r="AD41" s="28" t="str">
        <f>MID(入力してください!G9,2,1)</f>
        <v/>
      </c>
      <c r="AE41" s="28" t="str">
        <f>MID(入力してください!G9,3,1)</f>
        <v/>
      </c>
      <c r="AF41" s="28" t="str">
        <f>MID(入力してください!G9,4,1)</f>
        <v/>
      </c>
      <c r="AG41" s="28" t="str">
        <f>MID(入力してください!G9,5,1)</f>
        <v/>
      </c>
      <c r="AH41" s="28" t="str">
        <f>MID(入力してください!G9,6,1)</f>
        <v/>
      </c>
      <c r="AI41" s="29" t="str">
        <f>MID(入力してください!G9,7,1)</f>
        <v/>
      </c>
      <c r="AM41" s="27"/>
      <c r="AN41"/>
      <c r="AO41"/>
      <c r="AP41"/>
      <c r="AQ41"/>
      <c r="AR41"/>
      <c r="AS41"/>
      <c r="AT41"/>
      <c r="AU41"/>
      <c r="AV41"/>
      <c r="AW41"/>
      <c r="AX41"/>
      <c r="AY41"/>
      <c r="AZ41"/>
      <c r="BA41"/>
      <c r="BB41"/>
      <c r="BC41"/>
      <c r="BD41"/>
      <c r="BE41"/>
      <c r="BF41"/>
      <c r="BG41"/>
      <c r="BH41"/>
      <c r="BI41"/>
      <c r="BJ41"/>
      <c r="BK41"/>
      <c r="BL41"/>
      <c r="BM41"/>
      <c r="BN41"/>
      <c r="BO41"/>
      <c r="BP41"/>
      <c r="BR41"/>
      <c r="BS41"/>
      <c r="BT41"/>
      <c r="BU41"/>
      <c r="BV41"/>
      <c r="BW41"/>
      <c r="BX41"/>
      <c r="BY41"/>
      <c r="BZ41"/>
      <c r="CA41"/>
      <c r="CB41"/>
      <c r="CC41"/>
      <c r="CD41"/>
      <c r="CE41"/>
    </row>
    <row r="42" spans="1:83" ht="9" customHeight="1" x14ac:dyDescent="0.25">
      <c r="A42"/>
      <c r="B42" s="19"/>
      <c r="C42" s="23"/>
      <c r="D42" s="23"/>
      <c r="E42" s="23"/>
      <c r="F42" s="23"/>
      <c r="G42" s="23"/>
      <c r="H42" s="23"/>
      <c r="I42" s="26"/>
      <c r="J42" s="26"/>
      <c r="K42" s="26"/>
      <c r="L42" s="26"/>
      <c r="M42" s="26"/>
      <c r="N42" s="26"/>
      <c r="O42" s="26"/>
      <c r="P42" s="19"/>
      <c r="Q42" s="19"/>
      <c r="R42" s="19"/>
      <c r="S42" s="19"/>
      <c r="T42" s="19"/>
      <c r="U42" s="19"/>
      <c r="V42" s="19"/>
      <c r="W42" s="19"/>
      <c r="Y42" s="65"/>
      <c r="Z42" s="65"/>
      <c r="AA42" s="65"/>
      <c r="AB42" s="65"/>
      <c r="AC42" s="66"/>
      <c r="AD42" s="66"/>
      <c r="AE42" s="66"/>
      <c r="AF42" s="66"/>
      <c r="AG42" s="66"/>
      <c r="AH42" s="66"/>
      <c r="AI42" s="66"/>
      <c r="AM42" s="27"/>
      <c r="AN42"/>
      <c r="AO42"/>
      <c r="AP42"/>
      <c r="AQ42"/>
      <c r="AR42"/>
      <c r="AS42"/>
      <c r="AT42"/>
      <c r="AU42"/>
      <c r="AV42"/>
      <c r="AW42"/>
      <c r="AX42"/>
      <c r="AY42"/>
      <c r="AZ42"/>
      <c r="BA42"/>
      <c r="BB42"/>
      <c r="BC42"/>
      <c r="BD42"/>
      <c r="BE42"/>
      <c r="BF42"/>
      <c r="BG42"/>
      <c r="BH42"/>
      <c r="BI42"/>
      <c r="BJ42"/>
      <c r="BK42"/>
      <c r="BL42"/>
      <c r="BM42"/>
      <c r="BN42"/>
      <c r="BO42"/>
      <c r="BP42"/>
      <c r="BR42"/>
      <c r="BS42"/>
      <c r="BT42"/>
      <c r="BU42"/>
      <c r="BV42"/>
      <c r="BW42"/>
      <c r="BX42"/>
      <c r="BY42"/>
      <c r="BZ42"/>
      <c r="CA42"/>
      <c r="CB42"/>
      <c r="CC42"/>
      <c r="CD42"/>
      <c r="CE42"/>
    </row>
    <row r="43" spans="1:83" ht="14.25" customHeight="1" x14ac:dyDescent="0.25">
      <c r="A43"/>
      <c r="B43" s="19" t="s">
        <v>569</v>
      </c>
      <c r="C43" s="23"/>
      <c r="D43" s="23"/>
      <c r="E43" s="23"/>
      <c r="F43" s="23"/>
      <c r="G43" s="23"/>
      <c r="H43" s="23"/>
      <c r="I43" s="26"/>
      <c r="J43" s="26"/>
      <c r="K43" s="26"/>
      <c r="L43" s="26"/>
      <c r="M43" s="26"/>
      <c r="N43" s="26"/>
      <c r="O43" s="26"/>
      <c r="P43" s="19"/>
      <c r="Q43" s="19"/>
      <c r="R43" s="19"/>
      <c r="S43" s="19"/>
      <c r="T43" s="19"/>
      <c r="U43" s="19"/>
      <c r="V43" s="19"/>
      <c r="W43" s="19"/>
      <c r="X43" s="19"/>
      <c r="Y43"/>
      <c r="Z43"/>
      <c r="AA43"/>
      <c r="AB43"/>
      <c r="AC43"/>
      <c r="AD43"/>
      <c r="AE43"/>
      <c r="AF43"/>
      <c r="AG43"/>
      <c r="AH43"/>
      <c r="AK43" s="67" t="s">
        <v>568</v>
      </c>
      <c r="AM43" s="27"/>
      <c r="AN43"/>
      <c r="AO43"/>
      <c r="AP43"/>
      <c r="AQ43"/>
      <c r="AR43"/>
      <c r="AS43"/>
      <c r="AT43"/>
      <c r="AU43"/>
      <c r="AV43"/>
      <c r="AW43"/>
      <c r="AX43"/>
      <c r="AY43"/>
      <c r="AZ43"/>
      <c r="BA43"/>
      <c r="BB43"/>
      <c r="BC43"/>
      <c r="BD43"/>
      <c r="BE43"/>
      <c r="BF43"/>
      <c r="BG43"/>
      <c r="BH43"/>
      <c r="BI43"/>
      <c r="BJ43"/>
      <c r="BK43"/>
      <c r="BL43"/>
      <c r="BM43"/>
      <c r="BN43"/>
      <c r="BO43"/>
      <c r="BP43"/>
      <c r="BR43"/>
      <c r="BS43"/>
      <c r="BT43"/>
      <c r="BU43"/>
      <c r="BV43"/>
      <c r="BW43"/>
      <c r="BX43"/>
      <c r="BY43"/>
      <c r="BZ43"/>
      <c r="CA43"/>
      <c r="CB43"/>
      <c r="CC43"/>
      <c r="CD43"/>
      <c r="CE43"/>
    </row>
    <row r="44" spans="1:83" ht="6" customHeight="1" x14ac:dyDescent="0.25">
      <c r="A44"/>
      <c r="B44" s="34"/>
      <c r="C44" s="35"/>
      <c r="D44" s="35"/>
      <c r="E44" s="35"/>
      <c r="F44" s="35"/>
      <c r="G44" s="35"/>
      <c r="H44" s="35"/>
      <c r="I44" s="43"/>
      <c r="J44" s="43"/>
      <c r="K44" s="43"/>
      <c r="L44" s="43"/>
      <c r="M44" s="43"/>
      <c r="N44" s="43"/>
      <c r="O44" s="43"/>
      <c r="P44" s="44"/>
      <c r="Q44" s="44"/>
      <c r="R44" s="44"/>
      <c r="S44" s="44"/>
      <c r="T44" s="44"/>
      <c r="U44" s="44"/>
      <c r="V44" s="44"/>
      <c r="W44" s="44"/>
      <c r="X44" s="44"/>
      <c r="Y44" s="45"/>
      <c r="Z44" s="45"/>
      <c r="AA44" s="45"/>
      <c r="AB44" s="45"/>
      <c r="AC44" s="45"/>
      <c r="AD44" s="45"/>
      <c r="AE44" s="45"/>
      <c r="AF44" s="45"/>
      <c r="AG44" s="45"/>
      <c r="AH44" s="45"/>
      <c r="AI44" s="46"/>
      <c r="AJ44" s="46"/>
      <c r="AK44" s="47"/>
      <c r="AM44" s="27"/>
      <c r="AN44"/>
      <c r="AO44"/>
      <c r="AP44"/>
      <c r="AQ44"/>
      <c r="AR44"/>
      <c r="AS44"/>
      <c r="AT44"/>
      <c r="AU44"/>
      <c r="AV44"/>
      <c r="AW44"/>
      <c r="AX44"/>
      <c r="AY44"/>
      <c r="AZ44"/>
      <c r="BA44"/>
      <c r="BB44"/>
      <c r="BC44"/>
      <c r="BD44"/>
      <c r="BE44"/>
      <c r="BF44"/>
      <c r="BG44"/>
      <c r="BH44"/>
      <c r="BI44"/>
      <c r="BJ44"/>
      <c r="BK44"/>
      <c r="BL44"/>
      <c r="BM44"/>
      <c r="BN44"/>
      <c r="BO44"/>
      <c r="BP44"/>
    </row>
    <row r="45" spans="1:83" ht="21" customHeight="1" x14ac:dyDescent="0.25">
      <c r="A45" s="19"/>
      <c r="B45" s="208" t="str">
        <f>"肝がん・重度肝硬変治療研究促進事業医療券（" &amp; 入力してください!Q10 &amp; "）交付申請書"</f>
        <v>肝がん・重度肝硬変治療研究促進事業医療券（新規）交付申請書</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c r="AM45" s="27"/>
      <c r="AN45"/>
      <c r="AO45"/>
      <c r="AP45"/>
      <c r="AQ45"/>
      <c r="AR45"/>
      <c r="AS45"/>
      <c r="AT45"/>
      <c r="AU45"/>
      <c r="AV45"/>
      <c r="AW45"/>
      <c r="AX45"/>
      <c r="AY45"/>
      <c r="AZ45"/>
      <c r="BA45"/>
      <c r="BB45"/>
      <c r="BC45"/>
      <c r="BD45"/>
      <c r="BE45"/>
      <c r="BF45"/>
      <c r="BG45"/>
      <c r="BH45"/>
      <c r="BI45"/>
      <c r="BJ45"/>
      <c r="BK45"/>
      <c r="BL45"/>
      <c r="BM45"/>
      <c r="BN45"/>
      <c r="BO45"/>
      <c r="BP45"/>
    </row>
    <row r="46" spans="1:83" ht="5.25" customHeight="1" x14ac:dyDescent="0.25">
      <c r="A46" s="19"/>
      <c r="B46" s="3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K46" s="48"/>
      <c r="AM46" s="27"/>
      <c r="AN46"/>
      <c r="AO46"/>
      <c r="AP46"/>
      <c r="AQ46"/>
      <c r="AR46"/>
      <c r="AS46"/>
      <c r="AT46"/>
      <c r="AU46"/>
      <c r="AV46"/>
      <c r="AW46"/>
      <c r="AX46"/>
      <c r="AY46"/>
      <c r="AZ46"/>
      <c r="BA46"/>
      <c r="BB46"/>
      <c r="BC46"/>
      <c r="BD46"/>
      <c r="BE46"/>
      <c r="BF46"/>
      <c r="BG46"/>
      <c r="BH46"/>
      <c r="BI46"/>
      <c r="BJ46"/>
      <c r="BK46"/>
      <c r="BL46"/>
      <c r="BM46"/>
      <c r="BN46"/>
      <c r="BO46"/>
      <c r="BP46"/>
    </row>
    <row r="47" spans="1:83" ht="12.75" customHeight="1" x14ac:dyDescent="0.15">
      <c r="A47" s="19"/>
      <c r="B47" s="31"/>
      <c r="C47" s="225" t="s">
        <v>561</v>
      </c>
      <c r="D47" s="230" t="s">
        <v>2</v>
      </c>
      <c r="E47" s="230"/>
      <c r="F47" s="230"/>
      <c r="G47" s="230"/>
      <c r="H47" s="215" t="str">
        <f>入力してください!G15&amp; ""</f>
        <v/>
      </c>
      <c r="I47" s="216"/>
      <c r="J47" s="216"/>
      <c r="K47" s="216"/>
      <c r="L47" s="216"/>
      <c r="M47" s="217"/>
      <c r="N47" s="215" t="str">
        <f>入力してください!P15 &amp; ""</f>
        <v/>
      </c>
      <c r="O47" s="216"/>
      <c r="P47" s="216"/>
      <c r="Q47" s="216"/>
      <c r="R47" s="216"/>
      <c r="S47" s="216"/>
      <c r="T47" s="217"/>
      <c r="U47" s="191" t="s">
        <v>564</v>
      </c>
      <c r="V47" s="191"/>
      <c r="W47" s="191"/>
      <c r="X47" s="192" t="str">
        <f>入力してください!G16&amp;""</f>
        <v/>
      </c>
      <c r="Y47" s="192"/>
      <c r="Z47" s="180" t="s">
        <v>570</v>
      </c>
      <c r="AA47" s="180"/>
      <c r="AB47" s="180"/>
      <c r="AC47" s="226" t="str">
        <f>IF(入力してください!I17&lt;&gt;"",入力してください!G17 &amp; 入力してください!I17 &amp; "年" &amp; 入力してください!N17 &amp; "月" &amp; 入力してください!R17 &amp; "日","年　　月　　日")</f>
        <v>年　　月　　日</v>
      </c>
      <c r="AD47" s="227"/>
      <c r="AE47" s="227"/>
      <c r="AF47" s="227"/>
      <c r="AG47" s="227"/>
      <c r="AH47" s="227"/>
      <c r="AI47" s="227"/>
      <c r="AJ47" s="228"/>
      <c r="AK47" s="48"/>
      <c r="AM47" s="27"/>
      <c r="AN47"/>
      <c r="AO47"/>
      <c r="AP47"/>
      <c r="AQ47"/>
      <c r="AR47"/>
      <c r="AS47"/>
      <c r="AT47"/>
      <c r="AU47"/>
      <c r="AV47"/>
      <c r="AW47"/>
      <c r="AX47"/>
      <c r="AY47"/>
      <c r="AZ47"/>
      <c r="BA47"/>
      <c r="BB47"/>
      <c r="BC47"/>
      <c r="BD47"/>
      <c r="BE47"/>
      <c r="BF47"/>
      <c r="BG47"/>
      <c r="BH47"/>
      <c r="BI47"/>
      <c r="BJ47"/>
      <c r="BK47"/>
      <c r="BL47"/>
      <c r="BM47"/>
      <c r="BN47"/>
      <c r="BO47"/>
      <c r="BP47"/>
    </row>
    <row r="48" spans="1:83" ht="35.25" customHeight="1" x14ac:dyDescent="0.25">
      <c r="A48" s="19"/>
      <c r="B48" s="31"/>
      <c r="C48" s="225"/>
      <c r="D48" s="229" t="s">
        <v>1</v>
      </c>
      <c r="E48" s="229"/>
      <c r="F48" s="229"/>
      <c r="G48" s="229"/>
      <c r="H48" s="218" t="str">
        <f>入力してください!G14&amp; ""</f>
        <v/>
      </c>
      <c r="I48" s="219"/>
      <c r="J48" s="219"/>
      <c r="K48" s="219"/>
      <c r="L48" s="219"/>
      <c r="M48" s="220"/>
      <c r="N48" s="218" t="str">
        <f>入力してください!P14&amp; ""</f>
        <v/>
      </c>
      <c r="O48" s="219"/>
      <c r="P48" s="219"/>
      <c r="Q48" s="219"/>
      <c r="R48" s="219"/>
      <c r="S48" s="219"/>
      <c r="T48" s="220"/>
      <c r="U48" s="191"/>
      <c r="V48" s="191"/>
      <c r="W48" s="191"/>
      <c r="X48" s="192"/>
      <c r="Y48" s="192"/>
      <c r="Z48" s="180"/>
      <c r="AA48" s="180"/>
      <c r="AB48" s="180"/>
      <c r="AC48" s="247" t="str">
        <f ca="1" xml:space="preserve"> IFERROR(INT(_xlfn.DAYS(NOW(),DATEVALUE(AC47))/365.25),"")</f>
        <v/>
      </c>
      <c r="AD48" s="248"/>
      <c r="AE48" s="248"/>
      <c r="AF48" s="248"/>
      <c r="AG48" s="248"/>
      <c r="AH48" s="248"/>
      <c r="AI48" s="248"/>
      <c r="AJ48" s="249"/>
      <c r="AK48" s="48"/>
      <c r="AM48" s="27"/>
      <c r="AN48"/>
      <c r="AO48"/>
      <c r="AP48"/>
      <c r="AQ48"/>
      <c r="AR48"/>
      <c r="AS48"/>
      <c r="AT48"/>
      <c r="AU48"/>
      <c r="AV48"/>
      <c r="AW48"/>
      <c r="AX48"/>
      <c r="AY48"/>
      <c r="AZ48"/>
      <c r="BA48"/>
      <c r="BB48"/>
      <c r="BC48"/>
      <c r="BD48"/>
      <c r="BE48"/>
      <c r="BF48"/>
      <c r="BG48"/>
      <c r="BH48"/>
      <c r="BI48"/>
      <c r="BJ48"/>
      <c r="BK48"/>
      <c r="BL48"/>
      <c r="BM48"/>
      <c r="BN48"/>
      <c r="BO48"/>
      <c r="BP48"/>
    </row>
    <row r="49" spans="1:79" ht="21" customHeight="1" x14ac:dyDescent="0.25">
      <c r="A49" s="19"/>
      <c r="B49" s="31"/>
      <c r="C49" s="225"/>
      <c r="D49" s="191" t="s">
        <v>437</v>
      </c>
      <c r="E49" s="191"/>
      <c r="F49" s="191"/>
      <c r="G49" s="191"/>
      <c r="H49" s="192" t="str">
        <f>入力してください!G18 &amp; ""</f>
        <v/>
      </c>
      <c r="I49" s="192"/>
      <c r="J49" s="192"/>
      <c r="K49" s="192"/>
      <c r="L49" s="192"/>
      <c r="M49" s="192"/>
      <c r="N49" s="192"/>
      <c r="O49" s="192"/>
      <c r="P49" s="192"/>
      <c r="Q49" s="192"/>
      <c r="R49" s="192"/>
      <c r="S49" s="192"/>
      <c r="T49" s="192"/>
      <c r="U49" s="191" t="s">
        <v>439</v>
      </c>
      <c r="V49" s="191"/>
      <c r="W49" s="191"/>
      <c r="X49" s="191"/>
      <c r="Y49" s="191"/>
      <c r="Z49" s="192" t="str">
        <f>入力してください!G21 &amp; ""</f>
        <v/>
      </c>
      <c r="AA49" s="192"/>
      <c r="AB49" s="192"/>
      <c r="AC49" s="192"/>
      <c r="AD49" s="192"/>
      <c r="AE49" s="192"/>
      <c r="AF49" s="192"/>
      <c r="AG49" s="192"/>
      <c r="AH49" s="192"/>
      <c r="AI49" s="192"/>
      <c r="AJ49" s="192"/>
      <c r="AK49" s="48"/>
      <c r="AM49" s="27"/>
      <c r="AN49"/>
      <c r="AO49"/>
      <c r="AP49"/>
      <c r="AQ49"/>
      <c r="AR49"/>
      <c r="AS49"/>
      <c r="AT49"/>
      <c r="AU49"/>
      <c r="AV49"/>
      <c r="AW49"/>
      <c r="AX49"/>
      <c r="AY49"/>
      <c r="AZ49"/>
      <c r="BA49"/>
      <c r="BB49"/>
      <c r="BC49"/>
      <c r="BD49"/>
      <c r="BE49"/>
      <c r="BF49"/>
      <c r="BG49"/>
      <c r="BH49"/>
      <c r="BI49"/>
      <c r="BJ49"/>
      <c r="BK49"/>
      <c r="BL49"/>
      <c r="BM49"/>
      <c r="BN49"/>
      <c r="BO49"/>
      <c r="BP49"/>
    </row>
    <row r="50" spans="1:79" ht="32.25" customHeight="1" x14ac:dyDescent="0.25">
      <c r="A50" s="19"/>
      <c r="B50" s="31"/>
      <c r="C50" s="225"/>
      <c r="D50" s="191" t="s">
        <v>361</v>
      </c>
      <c r="E50" s="191"/>
      <c r="F50" s="191"/>
      <c r="G50" s="191"/>
      <c r="H50" s="181" t="str">
        <f>入力してください!G19 &amp;入力してください!J19&amp;""</f>
        <v>東京都</v>
      </c>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3"/>
      <c r="AK50" s="48"/>
      <c r="AM50" s="27"/>
      <c r="AN50"/>
      <c r="AO50"/>
      <c r="AP50"/>
      <c r="AQ50"/>
      <c r="AR50"/>
      <c r="AS50"/>
      <c r="AT50"/>
      <c r="AU50"/>
      <c r="AV50"/>
      <c r="AW50"/>
      <c r="AX50"/>
      <c r="AY50"/>
      <c r="AZ50"/>
      <c r="BA50"/>
      <c r="BB50"/>
      <c r="BC50"/>
      <c r="BD50"/>
      <c r="BE50"/>
      <c r="BF50"/>
      <c r="BG50"/>
      <c r="BH50"/>
      <c r="BI50"/>
      <c r="BJ50"/>
      <c r="BK50"/>
      <c r="BL50"/>
      <c r="BM50"/>
      <c r="BN50"/>
      <c r="BO50"/>
      <c r="BP50"/>
    </row>
    <row r="51" spans="1:79" ht="32.25" customHeight="1" x14ac:dyDescent="0.25">
      <c r="A51" s="19"/>
      <c r="B51" s="31"/>
      <c r="C51" s="225"/>
      <c r="D51" s="191"/>
      <c r="E51" s="191"/>
      <c r="F51" s="191"/>
      <c r="G51" s="191"/>
      <c r="H51" s="184" t="s">
        <v>375</v>
      </c>
      <c r="I51" s="185"/>
      <c r="J51" s="185"/>
      <c r="K51" s="185"/>
      <c r="L51" s="185"/>
      <c r="M51" s="185"/>
      <c r="N51" s="186" t="str">
        <f>入力してください!J20 &amp; ""</f>
        <v/>
      </c>
      <c r="O51" s="186"/>
      <c r="P51" s="186"/>
      <c r="Q51" s="186"/>
      <c r="R51" s="186"/>
      <c r="S51" s="186"/>
      <c r="T51" s="186"/>
      <c r="U51" s="186"/>
      <c r="V51" s="186"/>
      <c r="W51" s="186"/>
      <c r="X51" s="186"/>
      <c r="Y51" s="186"/>
      <c r="Z51" s="186"/>
      <c r="AA51" s="186"/>
      <c r="AB51" s="186"/>
      <c r="AC51" s="186"/>
      <c r="AD51" s="186"/>
      <c r="AE51" s="186"/>
      <c r="AF51" s="186"/>
      <c r="AG51" s="186"/>
      <c r="AH51" s="186"/>
      <c r="AI51" s="186"/>
      <c r="AJ51" s="187"/>
      <c r="AK51" s="48"/>
      <c r="AM51" s="27"/>
      <c r="AN51"/>
      <c r="AO51"/>
      <c r="AP51"/>
      <c r="AQ51"/>
      <c r="AR51"/>
      <c r="AS51"/>
      <c r="AT51"/>
      <c r="AU51"/>
      <c r="AV51"/>
      <c r="AW51"/>
      <c r="AX51"/>
      <c r="AY51"/>
      <c r="AZ51"/>
      <c r="BA51"/>
      <c r="BB51"/>
      <c r="BC51"/>
      <c r="BD51"/>
      <c r="BE51"/>
      <c r="BF51"/>
      <c r="BG51"/>
      <c r="BH51"/>
      <c r="BI51"/>
      <c r="BJ51"/>
      <c r="BK51"/>
      <c r="BL51"/>
      <c r="BM51"/>
      <c r="BN51"/>
      <c r="BO51"/>
      <c r="BP51"/>
    </row>
    <row r="52" spans="1:79" ht="21" customHeight="1" x14ac:dyDescent="0.25">
      <c r="A52" s="19"/>
      <c r="B52" s="31"/>
      <c r="C52" s="225" t="s">
        <v>556</v>
      </c>
      <c r="D52" s="246" t="s">
        <v>358</v>
      </c>
      <c r="E52" s="246"/>
      <c r="F52" s="246"/>
      <c r="G52" s="246"/>
      <c r="H52" s="192" t="str">
        <f>入力してください!G22 &amp; ""</f>
        <v/>
      </c>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t="str">
        <f>入力してください!T22 &amp; ""</f>
        <v/>
      </c>
      <c r="AG52" s="192"/>
      <c r="AH52" s="192"/>
      <c r="AI52" s="192"/>
      <c r="AJ52" s="192"/>
      <c r="AK52" s="48"/>
      <c r="AM52" s="27"/>
      <c r="AN52"/>
      <c r="AO52"/>
      <c r="AP52"/>
      <c r="AQ52"/>
      <c r="AR52"/>
      <c r="AS52"/>
      <c r="AT52"/>
      <c r="AU52"/>
      <c r="AV52"/>
      <c r="AW52"/>
      <c r="AX52"/>
      <c r="AY52"/>
      <c r="AZ52"/>
      <c r="BA52"/>
      <c r="BB52"/>
      <c r="BC52"/>
      <c r="BD52"/>
      <c r="BE52"/>
      <c r="BF52"/>
      <c r="BG52"/>
      <c r="BH52"/>
      <c r="BI52"/>
      <c r="BJ52"/>
      <c r="BK52"/>
      <c r="BL52"/>
      <c r="BM52"/>
      <c r="BN52"/>
      <c r="BO52"/>
      <c r="BP52"/>
    </row>
    <row r="53" spans="1:79" ht="21" customHeight="1" x14ac:dyDescent="0.25">
      <c r="A53" s="19"/>
      <c r="B53" s="31"/>
      <c r="C53" s="225"/>
      <c r="D53" s="246" t="s">
        <v>359</v>
      </c>
      <c r="E53" s="246"/>
      <c r="F53" s="246"/>
      <c r="G53" s="246"/>
      <c r="H53" s="192" t="str">
        <f>入力してください!G23 &amp; ""</f>
        <v/>
      </c>
      <c r="I53" s="192"/>
      <c r="J53" s="192"/>
      <c r="K53" s="192"/>
      <c r="L53" s="192"/>
      <c r="M53" s="192"/>
      <c r="N53" s="191" t="s">
        <v>360</v>
      </c>
      <c r="O53" s="191"/>
      <c r="P53" s="191"/>
      <c r="Q53" s="192" t="str">
        <f>入力してください!N23 &amp; ""</f>
        <v/>
      </c>
      <c r="R53" s="192"/>
      <c r="S53" s="192"/>
      <c r="T53" s="192"/>
      <c r="U53" s="192"/>
      <c r="V53" s="192"/>
      <c r="W53" s="192"/>
      <c r="X53" s="192"/>
      <c r="Y53" s="191" t="s">
        <v>438</v>
      </c>
      <c r="Z53" s="191"/>
      <c r="AA53" s="191"/>
      <c r="AB53" s="191"/>
      <c r="AC53" s="64" t="str">
        <f>LEFT(入力してください!G24,1)</f>
        <v/>
      </c>
      <c r="AD53" s="64" t="str">
        <f>MID(入力してください!G24,2,1)</f>
        <v/>
      </c>
      <c r="AE53" s="64" t="str">
        <f>MID(入力してください!G24,3,1)</f>
        <v/>
      </c>
      <c r="AF53" s="64" t="str">
        <f>MID(入力してください!G24,4,1)</f>
        <v/>
      </c>
      <c r="AG53" s="64" t="str">
        <f>MID(入力してください!G24,5,1)</f>
        <v/>
      </c>
      <c r="AH53" s="64" t="str">
        <f>MID(入力してください!G24,6,1)</f>
        <v/>
      </c>
      <c r="AI53" s="64" t="str">
        <f>MID(入力してください!G24,7,1)</f>
        <v/>
      </c>
      <c r="AJ53" s="64" t="str">
        <f>MID(入力してください!G24,8,1)</f>
        <v/>
      </c>
      <c r="AK53" s="48"/>
      <c r="AM53" s="27"/>
      <c r="AN53"/>
      <c r="AO53"/>
      <c r="AP53"/>
      <c r="AQ53"/>
      <c r="AR53"/>
      <c r="AS53"/>
      <c r="AT53"/>
      <c r="AU53"/>
      <c r="AV53"/>
      <c r="AW53"/>
      <c r="AX53"/>
      <c r="AY53"/>
      <c r="AZ53"/>
      <c r="BA53"/>
      <c r="BB53"/>
      <c r="BC53"/>
      <c r="BD53"/>
      <c r="BE53"/>
      <c r="BF53"/>
      <c r="BG53"/>
      <c r="BH53"/>
      <c r="BI53"/>
      <c r="BJ53"/>
      <c r="BK53"/>
      <c r="BL53"/>
      <c r="BM53"/>
      <c r="BN53"/>
      <c r="BO53"/>
      <c r="BP53"/>
    </row>
    <row r="54" spans="1:79" ht="14.25" customHeight="1" x14ac:dyDescent="0.25">
      <c r="A54" s="19"/>
      <c r="B54" s="31"/>
      <c r="C54" s="232" t="s">
        <v>574</v>
      </c>
      <c r="D54" s="233"/>
      <c r="E54" s="233"/>
      <c r="F54" s="233"/>
      <c r="G54" s="233"/>
      <c r="H54" s="233"/>
      <c r="I54" s="233"/>
      <c r="J54" s="233"/>
      <c r="K54" s="233"/>
      <c r="L54" s="233"/>
      <c r="M54" s="234"/>
      <c r="N54" s="34" t="s">
        <v>571</v>
      </c>
      <c r="O54" s="35"/>
      <c r="P54" s="35"/>
      <c r="Q54" s="35"/>
      <c r="R54" s="35"/>
      <c r="S54" s="35"/>
      <c r="T54" s="35"/>
      <c r="U54" s="35"/>
      <c r="V54" s="35"/>
      <c r="W54" s="35"/>
      <c r="X54" s="35"/>
      <c r="Y54" s="35"/>
      <c r="Z54" s="35"/>
      <c r="AA54" s="35"/>
      <c r="AB54" s="35"/>
      <c r="AC54" s="35"/>
      <c r="AD54" s="35"/>
      <c r="AE54" s="35"/>
      <c r="AF54" s="35"/>
      <c r="AG54" s="35"/>
      <c r="AH54" s="35"/>
      <c r="AI54" s="35"/>
      <c r="AJ54" s="36"/>
      <c r="AK54" s="48"/>
      <c r="AM54" s="27"/>
      <c r="AN54"/>
      <c r="AO54"/>
      <c r="AP54"/>
      <c r="AQ54"/>
      <c r="AR54"/>
      <c r="AS54"/>
      <c r="AT54"/>
      <c r="AU54"/>
      <c r="AV54"/>
      <c r="AW54"/>
      <c r="AX54"/>
      <c r="AY54"/>
      <c r="AZ54"/>
      <c r="BA54"/>
      <c r="BB54"/>
      <c r="BC54"/>
      <c r="BD54"/>
      <c r="BE54"/>
      <c r="BF54"/>
      <c r="BG54"/>
      <c r="BH54"/>
      <c r="BI54"/>
      <c r="BJ54"/>
      <c r="BK54"/>
      <c r="BL54"/>
      <c r="BM54"/>
      <c r="BN54"/>
      <c r="BO54"/>
      <c r="BP54"/>
    </row>
    <row r="55" spans="1:79" ht="14.25" customHeight="1" x14ac:dyDescent="0.25">
      <c r="A55" s="19"/>
      <c r="B55" s="31"/>
      <c r="C55" s="235"/>
      <c r="D55" s="236"/>
      <c r="E55" s="236"/>
      <c r="F55" s="236"/>
      <c r="G55" s="236"/>
      <c r="H55" s="236"/>
      <c r="I55" s="236"/>
      <c r="J55" s="236"/>
      <c r="K55" s="236"/>
      <c r="L55" s="236"/>
      <c r="M55" s="237"/>
      <c r="N55" s="32"/>
      <c r="O55" s="200" t="s">
        <v>573</v>
      </c>
      <c r="P55" s="200"/>
      <c r="Q55" s="200"/>
      <c r="R55" s="200"/>
      <c r="S55" s="200"/>
      <c r="T55" s="200"/>
      <c r="U55" s="23"/>
      <c r="V55" s="241" t="s">
        <v>628</v>
      </c>
      <c r="W55" s="241"/>
      <c r="X55" s="241"/>
      <c r="Y55" s="241"/>
      <c r="Z55" s="241"/>
      <c r="AA55" s="241"/>
      <c r="AB55" s="241"/>
      <c r="AC55" s="241"/>
      <c r="AD55" s="241"/>
      <c r="AE55" s="241"/>
      <c r="AF55" s="241"/>
      <c r="AG55" s="241"/>
      <c r="AH55" s="241"/>
      <c r="AI55" s="23"/>
      <c r="AJ55" s="37"/>
      <c r="AK55" s="48"/>
      <c r="AM55" s="27"/>
      <c r="AN55"/>
      <c r="AO55"/>
      <c r="AP55"/>
      <c r="AQ55"/>
      <c r="AR55"/>
      <c r="AS55"/>
      <c r="AT55"/>
      <c r="AU55"/>
      <c r="AV55"/>
      <c r="AW55"/>
      <c r="AX55"/>
      <c r="AY55"/>
      <c r="AZ55"/>
      <c r="BA55"/>
      <c r="BB55"/>
      <c r="BC55"/>
      <c r="BD55"/>
      <c r="BE55"/>
      <c r="BF55"/>
      <c r="BG55"/>
      <c r="BH55"/>
      <c r="BI55"/>
      <c r="BJ55"/>
      <c r="BK55"/>
      <c r="BL55"/>
      <c r="BM55"/>
      <c r="BN55"/>
      <c r="BO55"/>
      <c r="BP55"/>
      <c r="BX55" s="199" t="str">
        <f>IF(RIGHT(入力してください!Q25,1)="る","〇","")</f>
        <v/>
      </c>
      <c r="BY55" s="199"/>
      <c r="BZ55" s="199" t="str">
        <f>IF(RIGHT(入力してください!Q25,1)="い","〇","")</f>
        <v/>
      </c>
      <c r="CA55" s="199"/>
    </row>
    <row r="56" spans="1:79" ht="14.25" customHeight="1" x14ac:dyDescent="0.25">
      <c r="A56" s="19"/>
      <c r="B56" s="31"/>
      <c r="C56" s="235"/>
      <c r="D56" s="236"/>
      <c r="E56" s="236"/>
      <c r="F56" s="236"/>
      <c r="G56" s="236"/>
      <c r="H56" s="236"/>
      <c r="I56" s="236"/>
      <c r="J56" s="236"/>
      <c r="K56" s="236"/>
      <c r="L56" s="236"/>
      <c r="M56" s="237"/>
      <c r="N56" s="32"/>
      <c r="O56" s="200" t="s">
        <v>572</v>
      </c>
      <c r="P56" s="200"/>
      <c r="Q56" s="200"/>
      <c r="R56" s="200"/>
      <c r="S56" s="200"/>
      <c r="T56" s="200"/>
      <c r="U56" s="23"/>
      <c r="V56" s="241"/>
      <c r="W56" s="241"/>
      <c r="X56" s="241"/>
      <c r="Y56" s="241"/>
      <c r="Z56" s="241"/>
      <c r="AA56" s="241"/>
      <c r="AB56" s="241"/>
      <c r="AC56" s="241"/>
      <c r="AD56" s="241"/>
      <c r="AE56" s="241"/>
      <c r="AF56" s="241"/>
      <c r="AG56" s="241"/>
      <c r="AH56" s="241"/>
      <c r="AI56" s="23"/>
      <c r="AJ56" s="37"/>
      <c r="AK56" s="48"/>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X56" s="199"/>
      <c r="BY56" s="199"/>
      <c r="BZ56" s="199"/>
      <c r="CA56" s="199"/>
    </row>
    <row r="57" spans="1:79" ht="3.75" customHeight="1" x14ac:dyDescent="0.25">
      <c r="A57" s="19"/>
      <c r="B57" s="31"/>
      <c r="C57" s="238"/>
      <c r="D57" s="239"/>
      <c r="E57" s="239"/>
      <c r="F57" s="239"/>
      <c r="G57" s="239"/>
      <c r="H57" s="239"/>
      <c r="I57" s="239"/>
      <c r="J57" s="239"/>
      <c r="K57" s="239"/>
      <c r="L57" s="239"/>
      <c r="M57" s="240"/>
      <c r="N57" s="38"/>
      <c r="O57" s="39"/>
      <c r="P57" s="39"/>
      <c r="Q57" s="39"/>
      <c r="R57" s="39"/>
      <c r="S57" s="39"/>
      <c r="T57" s="39"/>
      <c r="U57" s="39"/>
      <c r="V57" s="242"/>
      <c r="W57" s="242"/>
      <c r="X57" s="242"/>
      <c r="Y57" s="242"/>
      <c r="Z57" s="242"/>
      <c r="AA57" s="242"/>
      <c r="AB57" s="242"/>
      <c r="AC57" s="242"/>
      <c r="AD57" s="242"/>
      <c r="AE57" s="242"/>
      <c r="AF57" s="242"/>
      <c r="AG57" s="242"/>
      <c r="AH57" s="242"/>
      <c r="AI57" s="39"/>
      <c r="AJ57" s="40"/>
      <c r="AK57" s="48"/>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row>
    <row r="58" spans="1:79" ht="9" customHeight="1" x14ac:dyDescent="0.25">
      <c r="A58" s="19"/>
      <c r="B58" s="31"/>
      <c r="C58" s="30"/>
      <c r="D58" s="30"/>
      <c r="E58" s="30"/>
      <c r="F58" s="30"/>
      <c r="G58" s="30"/>
      <c r="H58" s="30"/>
      <c r="I58" s="30"/>
      <c r="J58" s="30"/>
      <c r="K58" s="30"/>
      <c r="L58" s="30"/>
      <c r="M58" s="30"/>
      <c r="N58" s="23"/>
      <c r="O58" s="23"/>
      <c r="P58" s="23"/>
      <c r="Q58" s="23"/>
      <c r="R58" s="23"/>
      <c r="S58" s="23"/>
      <c r="T58" s="23"/>
      <c r="U58" s="23"/>
      <c r="V58" s="33"/>
      <c r="W58" s="33"/>
      <c r="X58" s="33"/>
      <c r="Y58" s="33"/>
      <c r="Z58" s="33"/>
      <c r="AA58" s="33"/>
      <c r="AB58" s="33"/>
      <c r="AC58" s="33"/>
      <c r="AD58" s="33"/>
      <c r="AE58" s="33"/>
      <c r="AF58" s="33"/>
      <c r="AG58" s="33"/>
      <c r="AH58" s="33"/>
      <c r="AI58" s="23"/>
      <c r="AJ58" s="23"/>
      <c r="AK58" s="48"/>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row>
    <row r="59" spans="1:79" ht="20.25" customHeight="1" x14ac:dyDescent="0.25">
      <c r="A59" s="19"/>
      <c r="B59" s="31"/>
      <c r="C59" s="224" t="s">
        <v>575</v>
      </c>
      <c r="D59" s="42"/>
      <c r="E59" s="201" t="s">
        <v>576</v>
      </c>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2"/>
      <c r="AK59" s="48"/>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X59" s="199" t="str">
        <f>IF(RIGHT(入力してください!Q29,1)="じ","〇","")</f>
        <v/>
      </c>
      <c r="BY59" s="199"/>
    </row>
    <row r="60" spans="1:79" ht="20.25" customHeight="1" x14ac:dyDescent="0.25">
      <c r="A60" s="19"/>
      <c r="B60" s="31"/>
      <c r="C60" s="224"/>
      <c r="D60" s="203" t="s">
        <v>2</v>
      </c>
      <c r="E60" s="203"/>
      <c r="F60" s="203"/>
      <c r="G60" s="203"/>
      <c r="H60" s="243" t="str">
        <f>入力してください!G69&amp;""</f>
        <v/>
      </c>
      <c r="I60" s="244"/>
      <c r="J60" s="244"/>
      <c r="K60" s="244"/>
      <c r="L60" s="244"/>
      <c r="M60" s="244"/>
      <c r="N60" s="244"/>
      <c r="O60" s="244"/>
      <c r="P60" s="244"/>
      <c r="Q60" s="244"/>
      <c r="R60" s="244"/>
      <c r="S60" s="244"/>
      <c r="T60" s="244"/>
      <c r="U60" s="244"/>
      <c r="V60" s="245"/>
      <c r="W60" s="243" t="str">
        <f>入力してください!P69&amp;""</f>
        <v/>
      </c>
      <c r="X60" s="244"/>
      <c r="Y60" s="244"/>
      <c r="Z60" s="244"/>
      <c r="AA60" s="244"/>
      <c r="AB60" s="244"/>
      <c r="AC60" s="244"/>
      <c r="AD60" s="244"/>
      <c r="AE60" s="244"/>
      <c r="AF60" s="244"/>
      <c r="AG60" s="244"/>
      <c r="AH60" s="244"/>
      <c r="AI60" s="244"/>
      <c r="AJ60" s="245"/>
      <c r="AK60" s="48"/>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X60" s="199"/>
      <c r="BY60" s="199"/>
    </row>
    <row r="61" spans="1:79" ht="32.25" customHeight="1" x14ac:dyDescent="0.25">
      <c r="A61" s="19"/>
      <c r="B61" s="31"/>
      <c r="C61" s="224"/>
      <c r="D61" s="231" t="s">
        <v>1</v>
      </c>
      <c r="E61" s="231"/>
      <c r="F61" s="231"/>
      <c r="G61" s="231"/>
      <c r="H61" s="218" t="str">
        <f>入力してください!G68&amp;""</f>
        <v/>
      </c>
      <c r="I61" s="219"/>
      <c r="J61" s="219"/>
      <c r="K61" s="219"/>
      <c r="L61" s="219"/>
      <c r="M61" s="219"/>
      <c r="N61" s="219"/>
      <c r="O61" s="219"/>
      <c r="P61" s="219"/>
      <c r="Q61" s="219"/>
      <c r="R61" s="219"/>
      <c r="S61" s="219"/>
      <c r="T61" s="219"/>
      <c r="U61" s="219"/>
      <c r="V61" s="219"/>
      <c r="W61" s="218" t="str">
        <f>入力してください!P68&amp;""</f>
        <v/>
      </c>
      <c r="X61" s="219"/>
      <c r="Y61" s="219"/>
      <c r="Z61" s="219"/>
      <c r="AA61" s="219"/>
      <c r="AB61" s="219"/>
      <c r="AC61" s="219"/>
      <c r="AD61" s="219"/>
      <c r="AE61" s="219"/>
      <c r="AF61" s="219"/>
      <c r="AG61" s="219"/>
      <c r="AH61" s="219"/>
      <c r="AI61" s="219"/>
      <c r="AJ61" s="220"/>
      <c r="AK61" s="48"/>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X61" s="199" t="str">
        <f>IF(RIGHT(入力してください!Q32,1)="じ","〇","")</f>
        <v/>
      </c>
      <c r="BY61" s="199"/>
    </row>
    <row r="62" spans="1:79" ht="20.25" customHeight="1" x14ac:dyDescent="0.25">
      <c r="A62" s="19"/>
      <c r="B62" s="31"/>
      <c r="C62" s="224"/>
      <c r="D62" s="25"/>
      <c r="E62" s="201" t="s">
        <v>577</v>
      </c>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2"/>
      <c r="AK62" s="48"/>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X62" s="199"/>
      <c r="BY62" s="199"/>
    </row>
    <row r="63" spans="1:79" ht="22.5" customHeight="1" x14ac:dyDescent="0.25">
      <c r="A63" s="19"/>
      <c r="B63" s="31"/>
      <c r="C63" s="224"/>
      <c r="D63" s="191" t="s">
        <v>437</v>
      </c>
      <c r="E63" s="191"/>
      <c r="F63" s="191"/>
      <c r="G63" s="191"/>
      <c r="H63" s="193" t="str">
        <f>IF(入力してください!Q32="同じ",入力してください!G18,入力してください!G33) &amp; ""</f>
        <v/>
      </c>
      <c r="I63" s="194"/>
      <c r="J63" s="194"/>
      <c r="K63" s="194"/>
      <c r="L63" s="194"/>
      <c r="M63" s="194"/>
      <c r="N63" s="194"/>
      <c r="O63" s="194"/>
      <c r="P63" s="194"/>
      <c r="Q63" s="194"/>
      <c r="R63" s="194"/>
      <c r="S63" s="194"/>
      <c r="T63" s="195"/>
      <c r="U63" s="196" t="s">
        <v>439</v>
      </c>
      <c r="V63" s="197"/>
      <c r="W63" s="197"/>
      <c r="X63" s="197"/>
      <c r="Y63" s="198"/>
      <c r="Z63" s="193" t="str">
        <f>IF(入力してください!Q32="同じ",入力してください!G21,入力してください!G36) &amp; ""</f>
        <v/>
      </c>
      <c r="AA63" s="194"/>
      <c r="AB63" s="194"/>
      <c r="AC63" s="194"/>
      <c r="AD63" s="194"/>
      <c r="AE63" s="194"/>
      <c r="AF63" s="194"/>
      <c r="AG63" s="194"/>
      <c r="AH63" s="194"/>
      <c r="AI63" s="194"/>
      <c r="AJ63" s="195"/>
      <c r="AK63" s="48"/>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row>
    <row r="64" spans="1:79" ht="32.25" customHeight="1" x14ac:dyDescent="0.25">
      <c r="A64" s="19"/>
      <c r="B64" s="31"/>
      <c r="C64" s="224"/>
      <c r="D64" s="191" t="s">
        <v>361</v>
      </c>
      <c r="E64" s="191"/>
      <c r="F64" s="191"/>
      <c r="G64" s="191"/>
      <c r="H64" s="181" t="str">
        <f>IF(入力してください!Q32="同じ",入力してください!G19&amp;入力してください!J19,入力してください!G34 &amp;入力してください!J34) &amp; ""</f>
        <v>東京都</v>
      </c>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3"/>
      <c r="AK64" s="48"/>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row>
    <row r="65" spans="1:83" ht="32.25" customHeight="1" x14ac:dyDescent="0.25">
      <c r="A65" s="19"/>
      <c r="B65" s="31"/>
      <c r="C65" s="224"/>
      <c r="D65" s="191"/>
      <c r="E65" s="191"/>
      <c r="F65" s="191"/>
      <c r="G65" s="191"/>
      <c r="H65" s="184" t="s">
        <v>375</v>
      </c>
      <c r="I65" s="185"/>
      <c r="J65" s="185"/>
      <c r="K65" s="185"/>
      <c r="L65" s="185"/>
      <c r="M65" s="185"/>
      <c r="N65" s="186" t="str">
        <f>IF(入力してください!Q32="同じ",入力してください!J20,入力してください!J35) &amp; ""</f>
        <v/>
      </c>
      <c r="O65" s="186"/>
      <c r="P65" s="186"/>
      <c r="Q65" s="186"/>
      <c r="R65" s="186"/>
      <c r="S65" s="186"/>
      <c r="T65" s="186"/>
      <c r="U65" s="186"/>
      <c r="V65" s="186"/>
      <c r="W65" s="186"/>
      <c r="X65" s="186"/>
      <c r="Y65" s="186"/>
      <c r="Z65" s="186"/>
      <c r="AA65" s="186"/>
      <c r="AB65" s="186"/>
      <c r="AC65" s="186"/>
      <c r="AD65" s="186"/>
      <c r="AE65" s="186"/>
      <c r="AF65" s="186"/>
      <c r="AG65" s="186"/>
      <c r="AH65" s="186"/>
      <c r="AI65" s="186"/>
      <c r="AJ65" s="187"/>
      <c r="AK65" s="48"/>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1:83" ht="4.5" customHeight="1" x14ac:dyDescent="0.25">
      <c r="A66" s="19"/>
      <c r="B66" s="31"/>
      <c r="C66" s="49"/>
      <c r="D66" s="23"/>
      <c r="E66" s="23"/>
      <c r="F66" s="23"/>
      <c r="G66" s="23"/>
      <c r="H66" s="50"/>
      <c r="I66" s="50"/>
      <c r="J66" s="50"/>
      <c r="K66" s="50"/>
      <c r="L66" s="50"/>
      <c r="M66" s="50"/>
      <c r="N66" s="3"/>
      <c r="O66" s="3"/>
      <c r="P66" s="3"/>
      <c r="Q66" s="3"/>
      <c r="R66" s="3"/>
      <c r="S66" s="3"/>
      <c r="T66" s="3"/>
      <c r="U66" s="3"/>
      <c r="V66" s="3"/>
      <c r="W66" s="3"/>
      <c r="X66" s="3"/>
      <c r="Y66" s="3"/>
      <c r="Z66" s="3"/>
      <c r="AA66" s="3"/>
      <c r="AB66" s="3"/>
      <c r="AC66" s="3"/>
      <c r="AD66" s="3"/>
      <c r="AE66" s="3"/>
      <c r="AF66" s="3"/>
      <c r="AG66" s="3"/>
      <c r="AH66" s="3"/>
      <c r="AI66" s="3"/>
      <c r="AJ66" s="3"/>
      <c r="AK66" s="48"/>
    </row>
    <row r="67" spans="1:83" ht="54.75" customHeight="1" x14ac:dyDescent="0.25">
      <c r="A67" s="19"/>
      <c r="B67" s="31"/>
      <c r="C67" s="188" t="s">
        <v>581</v>
      </c>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51"/>
    </row>
    <row r="68" spans="1:83" ht="3" customHeight="1" x14ac:dyDescent="0.25">
      <c r="B68" s="52"/>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53"/>
    </row>
    <row r="69" spans="1:83" ht="13.5" customHeight="1" x14ac:dyDescent="0.25">
      <c r="B69" s="52"/>
      <c r="C69" s="41"/>
      <c r="D69" s="41"/>
      <c r="E69" s="189" t="str">
        <f>IF(入力してください!J41&lt;&gt;"","令和" &amp; IF(入力してください!J41&gt;2020,入力してください!J41-2018,入力してください!J41) &amp;"年"&amp;入力してください!N41&amp;"月"&amp;入力してください!R41&amp;"日","年      月      日")</f>
        <v>年      月      日</v>
      </c>
      <c r="F69" s="189"/>
      <c r="G69" s="189"/>
      <c r="H69" s="189"/>
      <c r="I69" s="189"/>
      <c r="J69" s="189"/>
      <c r="K69" s="189"/>
      <c r="L69" s="189"/>
      <c r="M69" s="189"/>
      <c r="N69" s="189"/>
      <c r="O69" s="54"/>
      <c r="P69" s="41"/>
      <c r="Q69" s="41"/>
      <c r="R69" s="41"/>
      <c r="S69" s="41"/>
      <c r="T69" s="41"/>
      <c r="U69" s="41"/>
      <c r="V69" s="41"/>
      <c r="W69" s="41"/>
      <c r="X69" s="41"/>
      <c r="Y69" s="41"/>
      <c r="Z69" s="41"/>
      <c r="AA69" s="41"/>
      <c r="AB69" s="41"/>
      <c r="AC69" s="41"/>
      <c r="AD69" s="41"/>
      <c r="AE69" s="41"/>
      <c r="AF69" s="41"/>
      <c r="AG69" s="41"/>
      <c r="AH69" s="41"/>
      <c r="AI69" s="41"/>
      <c r="AJ69" s="41"/>
      <c r="AK69" s="53"/>
    </row>
    <row r="70" spans="1:83" ht="20.25" customHeight="1" x14ac:dyDescent="0.25">
      <c r="B70" s="52"/>
      <c r="C70" s="41"/>
      <c r="D70" s="41"/>
      <c r="F70" s="55"/>
      <c r="G70" s="55"/>
      <c r="H70" s="55"/>
      <c r="I70" s="55"/>
      <c r="J70" s="55"/>
      <c r="K70" s="41"/>
      <c r="L70" s="41"/>
      <c r="M70" s="41"/>
      <c r="N70" s="41"/>
      <c r="O70" s="41"/>
      <c r="P70" s="190" t="s">
        <v>440</v>
      </c>
      <c r="Q70" s="190"/>
      <c r="R70" s="190"/>
      <c r="S70" s="190"/>
      <c r="T70" s="190"/>
      <c r="U70" s="56"/>
      <c r="V70" s="57" t="str">
        <f>入力してください!G42 &amp; ""</f>
        <v/>
      </c>
      <c r="W70" s="19"/>
      <c r="X70" s="19"/>
      <c r="Y70" s="19"/>
      <c r="Z70" s="19"/>
      <c r="AA70" s="41"/>
      <c r="AB70" s="41"/>
      <c r="AC70" s="41"/>
      <c r="AD70" s="41"/>
      <c r="AE70" s="41"/>
      <c r="AF70" s="41"/>
      <c r="AG70" s="41"/>
      <c r="AH70" s="41"/>
      <c r="AI70" s="41"/>
      <c r="AJ70" s="41"/>
      <c r="AK70" s="53"/>
    </row>
    <row r="71" spans="1:83" ht="24" customHeight="1" x14ac:dyDescent="0.25">
      <c r="B71" s="52"/>
      <c r="C71" s="41"/>
      <c r="D71" s="41"/>
      <c r="E71" s="41"/>
      <c r="F71" s="55" t="s">
        <v>582</v>
      </c>
      <c r="G71" s="41"/>
      <c r="H71" s="41"/>
      <c r="I71" s="41"/>
      <c r="J71" s="41"/>
      <c r="K71" s="41"/>
      <c r="L71" s="41"/>
      <c r="M71" s="41"/>
      <c r="N71" s="41"/>
      <c r="O71" s="41"/>
      <c r="P71" s="41"/>
      <c r="Q71" s="41"/>
      <c r="R71" s="41"/>
      <c r="S71" s="41"/>
      <c r="T71" s="41"/>
      <c r="U71" s="58"/>
      <c r="V71" s="58"/>
      <c r="W71" s="58"/>
      <c r="X71" s="58"/>
      <c r="Y71" s="58"/>
      <c r="Z71" s="58"/>
      <c r="AA71" s="58"/>
      <c r="AB71" s="58"/>
      <c r="AC71" s="58"/>
      <c r="AD71" s="58"/>
      <c r="AE71" s="58"/>
      <c r="AF71" s="58"/>
      <c r="AG71" s="58"/>
      <c r="AH71" s="58"/>
      <c r="AI71" s="58"/>
      <c r="AJ71" s="58"/>
      <c r="AK71" s="53"/>
    </row>
    <row r="72" spans="1:83" ht="30.75" customHeight="1" x14ac:dyDescent="0.25">
      <c r="B72" s="52"/>
      <c r="E72" s="204" t="s">
        <v>562</v>
      </c>
      <c r="F72" s="204"/>
      <c r="G72" s="204"/>
      <c r="H72" s="204"/>
      <c r="I72" s="204"/>
      <c r="J72" s="221" t="str">
        <f>IF(入力してください!K44&lt;&gt;"","令和" &amp; IF(入力してください!K44&gt;2020,入力してください!K44-2018,入力してください!K44) &amp;"年"&amp;入力してください!O44&amp;"月"&amp;入力してください!S44&amp;"日","年      月      日")</f>
        <v>年      月      日</v>
      </c>
      <c r="K72" s="222"/>
      <c r="L72" s="222"/>
      <c r="M72" s="222"/>
      <c r="N72" s="222"/>
      <c r="O72" s="222"/>
      <c r="P72" s="222"/>
      <c r="Q72" s="222"/>
      <c r="R72" s="222"/>
      <c r="S72" s="223"/>
      <c r="T72" s="180" t="s">
        <v>563</v>
      </c>
      <c r="U72" s="180"/>
      <c r="V72" s="180"/>
      <c r="W72" s="180"/>
      <c r="X72" s="212"/>
      <c r="Y72" s="213"/>
      <c r="Z72" s="213"/>
      <c r="AA72" s="213"/>
      <c r="AB72" s="213"/>
      <c r="AC72" s="213"/>
      <c r="AD72" s="213"/>
      <c r="AE72" s="213"/>
      <c r="AF72" s="213"/>
      <c r="AG72" s="213"/>
      <c r="AH72" s="213"/>
      <c r="AI72" s="214"/>
      <c r="AJ72"/>
      <c r="AK72" s="59"/>
      <c r="AL72"/>
      <c r="AM72"/>
    </row>
    <row r="73" spans="1:83" ht="7.5" customHeight="1" x14ac:dyDescent="0.25">
      <c r="A73" s="19"/>
      <c r="B73" s="60"/>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2"/>
    </row>
    <row r="74" spans="1:83" ht="5.2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83" ht="122.25" customHeight="1" x14ac:dyDescent="0.25">
      <c r="A75" s="19"/>
      <c r="B75"/>
      <c r="C75"/>
      <c r="D75"/>
      <c r="E75"/>
      <c r="F75"/>
      <c r="G75"/>
      <c r="H75"/>
      <c r="I75"/>
      <c r="J75"/>
      <c r="K75"/>
      <c r="L75"/>
      <c r="M75"/>
      <c r="N75"/>
      <c r="O75"/>
      <c r="P75"/>
      <c r="Q75"/>
      <c r="R75"/>
      <c r="S75"/>
      <c r="T75"/>
      <c r="U75"/>
      <c r="V75"/>
      <c r="W75"/>
      <c r="X75"/>
      <c r="Y75"/>
      <c r="Z75"/>
      <c r="AA75"/>
      <c r="AB75"/>
      <c r="AC75"/>
      <c r="AD75"/>
      <c r="AE75"/>
      <c r="AF75"/>
      <c r="AG75"/>
      <c r="AH75"/>
      <c r="AI75"/>
      <c r="AJ75"/>
      <c r="AK75" s="19"/>
    </row>
    <row r="76" spans="1:83" ht="10.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83" ht="12.7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74" t="s">
        <v>591</v>
      </c>
      <c r="BS77"/>
      <c r="BT77"/>
      <c r="BU77"/>
      <c r="BV77"/>
      <c r="BW77"/>
      <c r="BX77"/>
      <c r="BY77"/>
      <c r="BZ77"/>
      <c r="CA77"/>
      <c r="CB77"/>
      <c r="CC77"/>
      <c r="CD77"/>
      <c r="CE77"/>
    </row>
    <row r="78" spans="1:83" ht="11.25" customHeight="1" x14ac:dyDescent="0.25">
      <c r="A78"/>
      <c r="B78" s="19"/>
      <c r="C78" s="23"/>
      <c r="D78" s="23"/>
      <c r="E78" s="23"/>
      <c r="F78" s="23"/>
      <c r="G78" s="23"/>
      <c r="H78" s="23"/>
      <c r="I78" s="26"/>
      <c r="J78" s="26"/>
      <c r="K78" s="26"/>
      <c r="L78" s="26"/>
      <c r="M78" s="26"/>
      <c r="N78" s="26"/>
      <c r="O78" s="26"/>
      <c r="P78" s="19"/>
      <c r="Q78" s="19"/>
      <c r="R78" s="19"/>
      <c r="S78" s="19"/>
      <c r="T78" s="19"/>
      <c r="U78" s="19"/>
      <c r="V78" s="19"/>
      <c r="W78" s="19"/>
      <c r="X78" s="19"/>
      <c r="Y78"/>
      <c r="Z78"/>
      <c r="AA78"/>
      <c r="AB78"/>
      <c r="AC78"/>
      <c r="AD78"/>
      <c r="AE78"/>
      <c r="AF78"/>
      <c r="AG78"/>
      <c r="AH78"/>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S78"/>
      <c r="BT78"/>
      <c r="BU78"/>
      <c r="BV78"/>
      <c r="BW78"/>
      <c r="BX78"/>
      <c r="BY78"/>
      <c r="BZ78"/>
      <c r="CA78"/>
      <c r="CB78"/>
      <c r="CC78"/>
      <c r="CD78"/>
      <c r="CE78"/>
    </row>
    <row r="79" spans="1:83" ht="18" customHeight="1" x14ac:dyDescent="0.25">
      <c r="A79"/>
      <c r="B79" s="19"/>
      <c r="C79" s="23"/>
      <c r="D79" s="23"/>
      <c r="E79" s="23"/>
      <c r="F79" s="23"/>
      <c r="G79" s="23"/>
      <c r="H79" s="23"/>
      <c r="I79" s="26"/>
      <c r="J79" s="26"/>
      <c r="K79" s="26"/>
      <c r="L79" s="26"/>
      <c r="M79" s="26"/>
      <c r="N79" s="26"/>
      <c r="O79" s="26"/>
      <c r="P79" s="19"/>
      <c r="Q79" s="19"/>
      <c r="R79" s="19"/>
      <c r="S79" s="19"/>
      <c r="T79" s="19"/>
      <c r="U79" s="19"/>
      <c r="V79" s="19"/>
      <c r="W79" s="19"/>
      <c r="Y79" s="205" t="s">
        <v>432</v>
      </c>
      <c r="Z79" s="206"/>
      <c r="AA79" s="206"/>
      <c r="AB79" s="207"/>
      <c r="AC79" s="28" t="str">
        <f>MID(入力してください!G9,1,1)</f>
        <v/>
      </c>
      <c r="AD79" s="28" t="str">
        <f>MID(入力してください!G9,2,1)</f>
        <v/>
      </c>
      <c r="AE79" s="28" t="str">
        <f>MID(入力してください!G9,3,1)</f>
        <v/>
      </c>
      <c r="AF79" s="28" t="str">
        <f>MID(入力してください!G9,4,1)</f>
        <v/>
      </c>
      <c r="AG79" s="28" t="str">
        <f>MID(入力してください!G9,5,1)</f>
        <v/>
      </c>
      <c r="AH79" s="28" t="str">
        <f>MID(入力してください!G9,6,1)</f>
        <v/>
      </c>
      <c r="AI79" s="29" t="str">
        <f>MID(入力してください!G9,7,1)</f>
        <v/>
      </c>
      <c r="AM79" s="27"/>
      <c r="AN79"/>
      <c r="AO79"/>
      <c r="AP79"/>
      <c r="AQ79"/>
      <c r="AR79"/>
      <c r="AS79"/>
      <c r="AT79"/>
      <c r="AU79"/>
      <c r="AV79"/>
      <c r="AW79"/>
      <c r="AX79"/>
      <c r="AY79"/>
      <c r="AZ79"/>
      <c r="BA79"/>
      <c r="BB79"/>
      <c r="BC79"/>
      <c r="BD79"/>
      <c r="BE79"/>
      <c r="BF79"/>
      <c r="BG79"/>
      <c r="BH79"/>
      <c r="BI79"/>
      <c r="BJ79"/>
      <c r="BK79"/>
      <c r="BL79"/>
      <c r="BM79"/>
      <c r="BN79"/>
      <c r="BO79"/>
      <c r="BP79"/>
      <c r="BS79"/>
      <c r="BT79"/>
      <c r="BU79"/>
      <c r="BV79"/>
      <c r="BW79"/>
      <c r="BX79"/>
      <c r="BY79"/>
      <c r="BZ79"/>
      <c r="CA79"/>
      <c r="CB79"/>
      <c r="CC79"/>
      <c r="CD79"/>
      <c r="CE79"/>
    </row>
    <row r="80" spans="1:83" ht="9" customHeight="1" x14ac:dyDescent="0.25">
      <c r="A80"/>
      <c r="B80" s="19"/>
      <c r="C80" s="23"/>
      <c r="D80" s="23"/>
      <c r="E80" s="23"/>
      <c r="F80" s="23"/>
      <c r="G80" s="23"/>
      <c r="H80" s="23"/>
      <c r="I80" s="26"/>
      <c r="J80" s="26"/>
      <c r="K80" s="26"/>
      <c r="L80" s="26"/>
      <c r="M80" s="26"/>
      <c r="N80" s="26"/>
      <c r="O80" s="26"/>
      <c r="P80" s="19"/>
      <c r="Q80" s="19"/>
      <c r="R80" s="19"/>
      <c r="S80" s="19"/>
      <c r="T80" s="19"/>
      <c r="U80" s="19"/>
      <c r="V80" s="19"/>
      <c r="W80" s="19"/>
      <c r="Y80" s="65"/>
      <c r="Z80" s="65"/>
      <c r="AA80" s="65"/>
      <c r="AB80" s="65"/>
      <c r="AC80" s="66"/>
      <c r="AD80" s="66"/>
      <c r="AE80" s="66"/>
      <c r="AF80" s="66"/>
      <c r="AG80" s="66"/>
      <c r="AH80" s="66"/>
      <c r="AI80" s="66"/>
      <c r="AM80" s="27"/>
      <c r="AN80"/>
      <c r="AO80"/>
      <c r="AP80"/>
      <c r="AQ80"/>
      <c r="AR80"/>
      <c r="AS80"/>
      <c r="AT80"/>
      <c r="AU80"/>
      <c r="AV80"/>
      <c r="AW80"/>
      <c r="AX80"/>
      <c r="AY80"/>
      <c r="AZ80"/>
      <c r="BA80"/>
      <c r="BB80"/>
      <c r="BC80"/>
      <c r="BD80"/>
      <c r="BE80"/>
      <c r="BF80"/>
      <c r="BG80"/>
      <c r="BH80"/>
      <c r="BI80"/>
      <c r="BJ80"/>
      <c r="BK80"/>
      <c r="BL80"/>
      <c r="BM80"/>
      <c r="BN80"/>
      <c r="BO80"/>
      <c r="BP80"/>
    </row>
    <row r="81" spans="1:79" ht="14.25" customHeight="1" x14ac:dyDescent="0.25">
      <c r="A81"/>
      <c r="B81" s="19" t="s">
        <v>569</v>
      </c>
      <c r="C81" s="23"/>
      <c r="D81" s="23"/>
      <c r="E81" s="23"/>
      <c r="F81" s="23"/>
      <c r="G81" s="23"/>
      <c r="H81" s="23"/>
      <c r="I81" s="26"/>
      <c r="J81" s="26"/>
      <c r="K81" s="26"/>
      <c r="L81" s="26"/>
      <c r="M81" s="26"/>
      <c r="N81" s="26"/>
      <c r="O81" s="26"/>
      <c r="P81" s="19"/>
      <c r="Q81" s="19"/>
      <c r="R81" s="19"/>
      <c r="S81" s="19"/>
      <c r="T81" s="19"/>
      <c r="U81" s="19"/>
      <c r="V81" s="19"/>
      <c r="W81" s="19"/>
      <c r="X81" s="19"/>
      <c r="Y81"/>
      <c r="Z81"/>
      <c r="AA81"/>
      <c r="AB81"/>
      <c r="AC81"/>
      <c r="AD81"/>
      <c r="AE81"/>
      <c r="AF81"/>
      <c r="AG81"/>
      <c r="AH81"/>
      <c r="AK81" s="67" t="s">
        <v>568</v>
      </c>
      <c r="AM81" s="27"/>
      <c r="AN81"/>
      <c r="AO81"/>
      <c r="AP81"/>
      <c r="AQ81"/>
      <c r="AR81"/>
      <c r="AS81"/>
      <c r="AT81"/>
      <c r="AU81"/>
      <c r="AV81"/>
      <c r="AW81"/>
      <c r="AX81"/>
      <c r="AY81"/>
      <c r="AZ81"/>
      <c r="BA81"/>
      <c r="BB81"/>
      <c r="BC81"/>
      <c r="BD81"/>
      <c r="BE81"/>
      <c r="BF81"/>
      <c r="BG81"/>
      <c r="BH81"/>
      <c r="BI81"/>
      <c r="BJ81"/>
      <c r="BK81"/>
      <c r="BL81"/>
      <c r="BM81"/>
      <c r="BN81"/>
      <c r="BO81"/>
      <c r="BP81"/>
    </row>
    <row r="82" spans="1:79" ht="6" customHeight="1" x14ac:dyDescent="0.25">
      <c r="A82"/>
      <c r="B82" s="34"/>
      <c r="C82" s="35"/>
      <c r="D82" s="35"/>
      <c r="E82" s="35"/>
      <c r="F82" s="35"/>
      <c r="G82" s="35"/>
      <c r="H82" s="35"/>
      <c r="I82" s="43"/>
      <c r="J82" s="43"/>
      <c r="K82" s="43"/>
      <c r="L82" s="43"/>
      <c r="M82" s="43"/>
      <c r="N82" s="43"/>
      <c r="O82" s="43"/>
      <c r="P82" s="44"/>
      <c r="Q82" s="44"/>
      <c r="R82" s="44"/>
      <c r="S82" s="44"/>
      <c r="T82" s="44"/>
      <c r="U82" s="44"/>
      <c r="V82" s="44"/>
      <c r="W82" s="44"/>
      <c r="X82" s="44"/>
      <c r="Y82" s="45"/>
      <c r="Z82" s="45"/>
      <c r="AA82" s="45"/>
      <c r="AB82" s="45"/>
      <c r="AC82" s="45"/>
      <c r="AD82" s="45"/>
      <c r="AE82" s="45"/>
      <c r="AF82" s="45"/>
      <c r="AG82" s="45"/>
      <c r="AH82" s="45"/>
      <c r="AI82" s="46"/>
      <c r="AJ82" s="46"/>
      <c r="AK82" s="47"/>
      <c r="AM82" s="27"/>
      <c r="AN82"/>
      <c r="AO82"/>
      <c r="AP82"/>
      <c r="AQ82"/>
      <c r="AR82"/>
      <c r="AS82"/>
      <c r="AT82"/>
      <c r="AU82"/>
      <c r="AV82"/>
      <c r="AW82"/>
      <c r="AX82"/>
      <c r="AY82"/>
      <c r="AZ82"/>
      <c r="BA82"/>
      <c r="BB82"/>
      <c r="BC82"/>
      <c r="BD82"/>
      <c r="BE82"/>
      <c r="BF82"/>
      <c r="BG82"/>
      <c r="BH82"/>
      <c r="BI82"/>
      <c r="BJ82"/>
      <c r="BK82"/>
      <c r="BL82"/>
      <c r="BM82"/>
      <c r="BN82"/>
      <c r="BO82"/>
      <c r="BP82"/>
    </row>
    <row r="83" spans="1:79" ht="21" customHeight="1" x14ac:dyDescent="0.25">
      <c r="A83" s="19"/>
      <c r="B83" s="208" t="str">
        <f>"肝がん・重度肝硬変治療研究促進事業医療券（" &amp; 入力してください!Q10 &amp; "）交付申請書"</f>
        <v>肝がん・重度肝硬変治療研究促進事業医療券（新規）交付申請書</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10"/>
      <c r="AM83" s="27"/>
      <c r="AN83"/>
      <c r="AO83"/>
      <c r="AP83"/>
      <c r="AQ83"/>
      <c r="AR83"/>
      <c r="AS83"/>
      <c r="AT83"/>
      <c r="AU83"/>
      <c r="AV83"/>
      <c r="AW83"/>
      <c r="AX83"/>
      <c r="AY83"/>
      <c r="AZ83"/>
      <c r="BA83"/>
      <c r="BB83"/>
      <c r="BC83"/>
      <c r="BD83"/>
      <c r="BE83"/>
      <c r="BF83"/>
      <c r="BG83"/>
      <c r="BH83"/>
      <c r="BI83"/>
      <c r="BJ83"/>
      <c r="BK83"/>
      <c r="BL83"/>
      <c r="BM83"/>
      <c r="BN83"/>
      <c r="BO83"/>
      <c r="BP83"/>
    </row>
    <row r="84" spans="1:79" ht="5.25" customHeight="1" x14ac:dyDescent="0.25">
      <c r="A84" s="19"/>
      <c r="B84" s="31"/>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K84" s="48"/>
      <c r="AM84" s="27"/>
      <c r="AN84"/>
      <c r="AO84"/>
      <c r="AP84"/>
      <c r="AQ84"/>
      <c r="AR84"/>
      <c r="AS84"/>
      <c r="AT84"/>
      <c r="AU84"/>
      <c r="AV84"/>
      <c r="AW84"/>
      <c r="AX84"/>
      <c r="AY84"/>
      <c r="AZ84"/>
      <c r="BA84"/>
      <c r="BB84"/>
      <c r="BC84"/>
      <c r="BD84"/>
      <c r="BE84"/>
      <c r="BF84"/>
      <c r="BG84"/>
      <c r="BH84"/>
      <c r="BI84"/>
      <c r="BJ84"/>
      <c r="BK84"/>
      <c r="BL84"/>
      <c r="BM84"/>
      <c r="BN84"/>
      <c r="BO84"/>
      <c r="BP84"/>
    </row>
    <row r="85" spans="1:79" ht="12.75" customHeight="1" x14ac:dyDescent="0.15">
      <c r="A85" s="19"/>
      <c r="B85" s="31"/>
      <c r="C85" s="225" t="s">
        <v>561</v>
      </c>
      <c r="D85" s="230" t="s">
        <v>2</v>
      </c>
      <c r="E85" s="230"/>
      <c r="F85" s="230"/>
      <c r="G85" s="230"/>
      <c r="H85" s="215" t="str">
        <f>入力してください!G15 &amp; ""</f>
        <v/>
      </c>
      <c r="I85" s="216"/>
      <c r="J85" s="216"/>
      <c r="K85" s="216"/>
      <c r="L85" s="216"/>
      <c r="M85" s="217"/>
      <c r="N85" s="215" t="str">
        <f>入力してください!P15&amp; ""</f>
        <v/>
      </c>
      <c r="O85" s="216"/>
      <c r="P85" s="216"/>
      <c r="Q85" s="216"/>
      <c r="R85" s="216"/>
      <c r="S85" s="216"/>
      <c r="T85" s="217"/>
      <c r="U85" s="191" t="s">
        <v>564</v>
      </c>
      <c r="V85" s="191"/>
      <c r="W85" s="191"/>
      <c r="X85" s="192" t="str">
        <f>入力してください!G16&amp;""</f>
        <v/>
      </c>
      <c r="Y85" s="192"/>
      <c r="Z85" s="180" t="s">
        <v>570</v>
      </c>
      <c r="AA85" s="180"/>
      <c r="AB85" s="180"/>
      <c r="AC85" s="226" t="str">
        <f>IF(入力してください!I17&lt;&gt;"",入力してください!G17 &amp; 入力してください!I17 &amp; "年" &amp; 入力してください!N17 &amp; "月" &amp; 入力してください!R17 &amp; "日","年　　月　　日")</f>
        <v>年　　月　　日</v>
      </c>
      <c r="AD85" s="227"/>
      <c r="AE85" s="227"/>
      <c r="AF85" s="227"/>
      <c r="AG85" s="227"/>
      <c r="AH85" s="227"/>
      <c r="AI85" s="227"/>
      <c r="AJ85" s="228"/>
      <c r="AK85" s="48"/>
      <c r="AM85" s="27"/>
      <c r="AN85"/>
      <c r="AO85"/>
      <c r="AP85"/>
      <c r="AQ85"/>
      <c r="AR85"/>
      <c r="AS85"/>
      <c r="AT85"/>
      <c r="AU85"/>
      <c r="AV85"/>
      <c r="AW85"/>
      <c r="AX85"/>
      <c r="AY85"/>
      <c r="AZ85"/>
      <c r="BA85"/>
      <c r="BB85"/>
      <c r="BC85"/>
      <c r="BD85"/>
      <c r="BE85"/>
      <c r="BF85"/>
      <c r="BG85"/>
      <c r="BH85"/>
      <c r="BI85"/>
      <c r="BJ85"/>
      <c r="BK85"/>
      <c r="BL85"/>
      <c r="BM85"/>
      <c r="BN85"/>
      <c r="BO85"/>
      <c r="BP85"/>
    </row>
    <row r="86" spans="1:79" ht="35.25" customHeight="1" x14ac:dyDescent="0.25">
      <c r="A86" s="19"/>
      <c r="B86" s="31"/>
      <c r="C86" s="225"/>
      <c r="D86" s="229" t="s">
        <v>1</v>
      </c>
      <c r="E86" s="229"/>
      <c r="F86" s="229"/>
      <c r="G86" s="229"/>
      <c r="H86" s="218" t="str">
        <f>入力してください!G14&amp; ""</f>
        <v/>
      </c>
      <c r="I86" s="219"/>
      <c r="J86" s="219"/>
      <c r="K86" s="219"/>
      <c r="L86" s="219"/>
      <c r="M86" s="220"/>
      <c r="N86" s="218" t="str">
        <f>入力してください!P15&amp; ""</f>
        <v/>
      </c>
      <c r="O86" s="219"/>
      <c r="P86" s="219"/>
      <c r="Q86" s="219"/>
      <c r="R86" s="219"/>
      <c r="S86" s="219"/>
      <c r="T86" s="220"/>
      <c r="U86" s="191"/>
      <c r="V86" s="191"/>
      <c r="W86" s="191"/>
      <c r="X86" s="192"/>
      <c r="Y86" s="192"/>
      <c r="Z86" s="180"/>
      <c r="AA86" s="180"/>
      <c r="AB86" s="180"/>
      <c r="AC86" s="247" t="str">
        <f ca="1" xml:space="preserve"> IFERROR(INT(_xlfn.DAYS(NOW(),DATEVALUE(AC85))/365.25),"")</f>
        <v/>
      </c>
      <c r="AD86" s="248"/>
      <c r="AE86" s="248"/>
      <c r="AF86" s="248"/>
      <c r="AG86" s="248"/>
      <c r="AH86" s="248"/>
      <c r="AI86" s="248"/>
      <c r="AJ86" s="249"/>
      <c r="AK86" s="48"/>
      <c r="AM86" s="27"/>
      <c r="AN86"/>
      <c r="AO86"/>
      <c r="AP86"/>
      <c r="AQ86"/>
      <c r="AR86"/>
      <c r="AS86"/>
      <c r="AT86"/>
      <c r="AU86"/>
      <c r="AV86"/>
      <c r="AW86"/>
      <c r="AX86"/>
      <c r="AY86"/>
      <c r="AZ86"/>
      <c r="BA86"/>
      <c r="BB86"/>
      <c r="BC86"/>
      <c r="BD86"/>
      <c r="BE86"/>
      <c r="BF86"/>
      <c r="BG86"/>
      <c r="BH86"/>
      <c r="BI86"/>
      <c r="BJ86"/>
      <c r="BK86"/>
      <c r="BL86"/>
      <c r="BM86"/>
      <c r="BN86"/>
      <c r="BO86"/>
      <c r="BP86"/>
    </row>
    <row r="87" spans="1:79" ht="21" customHeight="1" x14ac:dyDescent="0.25">
      <c r="A87" s="19"/>
      <c r="B87" s="31"/>
      <c r="C87" s="225"/>
      <c r="D87" s="191" t="s">
        <v>437</v>
      </c>
      <c r="E87" s="191"/>
      <c r="F87" s="191"/>
      <c r="G87" s="191"/>
      <c r="H87" s="192" t="str">
        <f>入力してください!G18 &amp; ""</f>
        <v/>
      </c>
      <c r="I87" s="192"/>
      <c r="J87" s="192"/>
      <c r="K87" s="192"/>
      <c r="L87" s="192"/>
      <c r="M87" s="192"/>
      <c r="N87" s="192"/>
      <c r="O87" s="192"/>
      <c r="P87" s="192"/>
      <c r="Q87" s="192"/>
      <c r="R87" s="192"/>
      <c r="S87" s="192"/>
      <c r="T87" s="192"/>
      <c r="U87" s="191" t="s">
        <v>439</v>
      </c>
      <c r="V87" s="191"/>
      <c r="W87" s="191"/>
      <c r="X87" s="191"/>
      <c r="Y87" s="191"/>
      <c r="Z87" s="192" t="str">
        <f>入力してください!G21 &amp; ""</f>
        <v/>
      </c>
      <c r="AA87" s="192"/>
      <c r="AB87" s="192"/>
      <c r="AC87" s="192"/>
      <c r="AD87" s="192"/>
      <c r="AE87" s="192"/>
      <c r="AF87" s="192"/>
      <c r="AG87" s="192"/>
      <c r="AH87" s="192"/>
      <c r="AI87" s="192"/>
      <c r="AJ87" s="192"/>
      <c r="AK87" s="48"/>
      <c r="AM87" s="27"/>
      <c r="AN87"/>
      <c r="AO87"/>
      <c r="AP87"/>
      <c r="AQ87"/>
      <c r="AR87"/>
      <c r="AS87"/>
      <c r="AT87"/>
      <c r="AU87"/>
      <c r="AV87"/>
      <c r="AW87"/>
      <c r="AX87"/>
      <c r="AY87"/>
      <c r="AZ87"/>
      <c r="BA87"/>
      <c r="BB87"/>
      <c r="BC87"/>
      <c r="BD87"/>
      <c r="BE87"/>
      <c r="BF87"/>
      <c r="BG87"/>
      <c r="BH87"/>
      <c r="BI87"/>
      <c r="BJ87"/>
      <c r="BK87"/>
      <c r="BL87"/>
      <c r="BM87"/>
      <c r="BN87"/>
      <c r="BO87"/>
      <c r="BP87"/>
    </row>
    <row r="88" spans="1:79" ht="32.25" customHeight="1" x14ac:dyDescent="0.25">
      <c r="A88" s="19"/>
      <c r="B88" s="31"/>
      <c r="C88" s="225"/>
      <c r="D88" s="191" t="s">
        <v>361</v>
      </c>
      <c r="E88" s="191"/>
      <c r="F88" s="191"/>
      <c r="G88" s="191"/>
      <c r="H88" s="181" t="str">
        <f>入力してください!G19 &amp;入力してください!J19&amp;""</f>
        <v>東京都</v>
      </c>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3"/>
      <c r="AK88" s="48"/>
      <c r="AM88" s="27"/>
      <c r="AN88"/>
      <c r="AO88"/>
      <c r="AP88"/>
      <c r="AQ88"/>
      <c r="AR88"/>
      <c r="AS88"/>
      <c r="AT88"/>
      <c r="AU88"/>
      <c r="AV88"/>
      <c r="AW88"/>
      <c r="AX88"/>
      <c r="AY88"/>
      <c r="AZ88"/>
      <c r="BA88"/>
      <c r="BB88"/>
      <c r="BC88"/>
      <c r="BD88"/>
      <c r="BE88"/>
      <c r="BF88"/>
      <c r="BG88"/>
      <c r="BH88"/>
      <c r="BI88"/>
      <c r="BJ88"/>
      <c r="BK88"/>
      <c r="BL88"/>
      <c r="BM88"/>
      <c r="BN88"/>
      <c r="BO88"/>
      <c r="BP88"/>
    </row>
    <row r="89" spans="1:79" ht="32.25" customHeight="1" x14ac:dyDescent="0.25">
      <c r="A89" s="19"/>
      <c r="B89" s="31"/>
      <c r="C89" s="225"/>
      <c r="D89" s="191"/>
      <c r="E89" s="191"/>
      <c r="F89" s="191"/>
      <c r="G89" s="191"/>
      <c r="H89" s="184" t="s">
        <v>375</v>
      </c>
      <c r="I89" s="185"/>
      <c r="J89" s="185"/>
      <c r="K89" s="185"/>
      <c r="L89" s="185"/>
      <c r="M89" s="185"/>
      <c r="N89" s="186" t="str">
        <f>入力してください!J20 &amp; ""</f>
        <v/>
      </c>
      <c r="O89" s="186"/>
      <c r="P89" s="186"/>
      <c r="Q89" s="186"/>
      <c r="R89" s="186"/>
      <c r="S89" s="186"/>
      <c r="T89" s="186"/>
      <c r="U89" s="186"/>
      <c r="V89" s="186"/>
      <c r="W89" s="186"/>
      <c r="X89" s="186"/>
      <c r="Y89" s="186"/>
      <c r="Z89" s="186"/>
      <c r="AA89" s="186"/>
      <c r="AB89" s="186"/>
      <c r="AC89" s="186"/>
      <c r="AD89" s="186"/>
      <c r="AE89" s="186"/>
      <c r="AF89" s="186"/>
      <c r="AG89" s="186"/>
      <c r="AH89" s="186"/>
      <c r="AI89" s="186"/>
      <c r="AJ89" s="187"/>
      <c r="AK89" s="48"/>
      <c r="AM89" s="27"/>
      <c r="AN89"/>
      <c r="AO89"/>
      <c r="AP89"/>
      <c r="AQ89"/>
      <c r="AR89"/>
      <c r="AS89"/>
      <c r="AT89"/>
      <c r="AU89"/>
      <c r="AV89"/>
      <c r="AW89"/>
      <c r="AX89"/>
      <c r="AY89"/>
      <c r="AZ89"/>
      <c r="BA89"/>
      <c r="BB89"/>
      <c r="BC89"/>
      <c r="BD89"/>
      <c r="BE89"/>
      <c r="BF89"/>
      <c r="BG89"/>
      <c r="BH89"/>
      <c r="BI89"/>
      <c r="BJ89"/>
      <c r="BK89"/>
      <c r="BL89"/>
      <c r="BM89"/>
      <c r="BN89"/>
      <c r="BO89"/>
      <c r="BP89"/>
    </row>
    <row r="90" spans="1:79" ht="21" customHeight="1" x14ac:dyDescent="0.25">
      <c r="A90" s="19"/>
      <c r="B90" s="31"/>
      <c r="C90" s="225" t="s">
        <v>556</v>
      </c>
      <c r="D90" s="246" t="s">
        <v>358</v>
      </c>
      <c r="E90" s="246"/>
      <c r="F90" s="246"/>
      <c r="G90" s="246"/>
      <c r="H90" s="192" t="str">
        <f>入力してください!G22 &amp; ""</f>
        <v/>
      </c>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t="str">
        <f>入力してください!T22 &amp; ""</f>
        <v/>
      </c>
      <c r="AG90" s="192"/>
      <c r="AH90" s="192"/>
      <c r="AI90" s="192"/>
      <c r="AJ90" s="192"/>
      <c r="AK90" s="48"/>
      <c r="AM90" s="27"/>
      <c r="AN90"/>
      <c r="AO90"/>
      <c r="AP90"/>
      <c r="AQ90"/>
      <c r="AR90"/>
      <c r="AS90"/>
      <c r="AT90"/>
      <c r="AU90"/>
      <c r="AV90"/>
      <c r="AW90"/>
      <c r="AX90"/>
      <c r="AY90"/>
      <c r="AZ90"/>
      <c r="BA90"/>
      <c r="BB90"/>
      <c r="BC90"/>
      <c r="BD90"/>
      <c r="BE90"/>
      <c r="BF90"/>
      <c r="BG90"/>
      <c r="BH90"/>
      <c r="BI90"/>
      <c r="BJ90"/>
      <c r="BK90"/>
      <c r="BL90"/>
      <c r="BM90"/>
      <c r="BN90"/>
      <c r="BO90"/>
      <c r="BP90"/>
    </row>
    <row r="91" spans="1:79" ht="21" customHeight="1" x14ac:dyDescent="0.25">
      <c r="A91" s="19"/>
      <c r="B91" s="31"/>
      <c r="C91" s="225"/>
      <c r="D91" s="246" t="s">
        <v>359</v>
      </c>
      <c r="E91" s="246"/>
      <c r="F91" s="246"/>
      <c r="G91" s="246"/>
      <c r="H91" s="192" t="str">
        <f>入力してください!G23 &amp; ""</f>
        <v/>
      </c>
      <c r="I91" s="192"/>
      <c r="J91" s="192"/>
      <c r="K91" s="192"/>
      <c r="L91" s="192"/>
      <c r="M91" s="192"/>
      <c r="N91" s="191" t="s">
        <v>360</v>
      </c>
      <c r="O91" s="191"/>
      <c r="P91" s="191"/>
      <c r="Q91" s="192" t="str">
        <f>入力してください!N23 &amp; ""</f>
        <v/>
      </c>
      <c r="R91" s="192"/>
      <c r="S91" s="192"/>
      <c r="T91" s="192"/>
      <c r="U91" s="192"/>
      <c r="V91" s="192"/>
      <c r="W91" s="192"/>
      <c r="X91" s="192"/>
      <c r="Y91" s="191" t="s">
        <v>438</v>
      </c>
      <c r="Z91" s="191"/>
      <c r="AA91" s="191"/>
      <c r="AB91" s="191"/>
      <c r="AC91" s="64" t="str">
        <f>LEFT(入力してください!G24,1)</f>
        <v/>
      </c>
      <c r="AD91" s="64" t="str">
        <f>MID(入力してください!G24,2,1)</f>
        <v/>
      </c>
      <c r="AE91" s="64" t="str">
        <f>MID(入力してください!G24,3,1)</f>
        <v/>
      </c>
      <c r="AF91" s="64" t="str">
        <f>MID(入力してください!G24,4,1)</f>
        <v/>
      </c>
      <c r="AG91" s="64" t="str">
        <f>MID(入力してください!G24,5,1)</f>
        <v/>
      </c>
      <c r="AH91" s="64" t="str">
        <f>MID(入力してください!G24,6,1)</f>
        <v/>
      </c>
      <c r="AI91" s="64" t="str">
        <f>MID(入力してください!G24,7,1)</f>
        <v/>
      </c>
      <c r="AJ91" s="64" t="str">
        <f>MID(入力してください!G24,8,1)</f>
        <v/>
      </c>
      <c r="AK91" s="48"/>
      <c r="AM91" s="27"/>
      <c r="AN91"/>
      <c r="AO91"/>
      <c r="AP91"/>
      <c r="AQ91"/>
      <c r="AR91"/>
      <c r="AS91"/>
      <c r="AT91"/>
      <c r="AU91"/>
      <c r="AV91"/>
      <c r="AW91"/>
      <c r="AX91"/>
      <c r="AY91"/>
      <c r="AZ91"/>
      <c r="BA91"/>
      <c r="BB91"/>
      <c r="BC91"/>
      <c r="BD91"/>
      <c r="BE91"/>
      <c r="BF91"/>
      <c r="BG91"/>
      <c r="BH91"/>
      <c r="BI91"/>
      <c r="BJ91"/>
      <c r="BK91"/>
      <c r="BL91"/>
      <c r="BM91"/>
      <c r="BN91"/>
      <c r="BO91"/>
      <c r="BP91"/>
    </row>
    <row r="92" spans="1:79" ht="14.25" customHeight="1" x14ac:dyDescent="0.25">
      <c r="A92" s="19"/>
      <c r="B92" s="31"/>
      <c r="C92" s="232" t="s">
        <v>574</v>
      </c>
      <c r="D92" s="233"/>
      <c r="E92" s="233"/>
      <c r="F92" s="233"/>
      <c r="G92" s="233"/>
      <c r="H92" s="233"/>
      <c r="I92" s="233"/>
      <c r="J92" s="233"/>
      <c r="K92" s="233"/>
      <c r="L92" s="233"/>
      <c r="M92" s="234"/>
      <c r="N92" s="34" t="s">
        <v>571</v>
      </c>
      <c r="O92" s="35"/>
      <c r="P92" s="35"/>
      <c r="Q92" s="35"/>
      <c r="R92" s="35"/>
      <c r="S92" s="35"/>
      <c r="T92" s="35"/>
      <c r="U92" s="35"/>
      <c r="V92" s="35"/>
      <c r="W92" s="35"/>
      <c r="X92" s="35"/>
      <c r="Y92" s="35"/>
      <c r="Z92" s="35"/>
      <c r="AA92" s="35"/>
      <c r="AB92" s="35"/>
      <c r="AC92" s="35"/>
      <c r="AD92" s="35"/>
      <c r="AE92" s="35"/>
      <c r="AF92" s="35"/>
      <c r="AG92" s="35"/>
      <c r="AH92" s="35"/>
      <c r="AI92" s="35"/>
      <c r="AJ92" s="36"/>
      <c r="AK92" s="48"/>
      <c r="AM92" s="27"/>
      <c r="AN92"/>
      <c r="AO92"/>
      <c r="AP92"/>
      <c r="AQ92"/>
      <c r="AR92"/>
      <c r="AS92"/>
      <c r="AT92"/>
      <c r="AU92"/>
      <c r="AV92"/>
      <c r="AW92"/>
      <c r="AX92"/>
      <c r="AY92"/>
      <c r="AZ92"/>
      <c r="BA92"/>
      <c r="BB92"/>
      <c r="BC92"/>
      <c r="BD92"/>
      <c r="BE92"/>
      <c r="BF92"/>
      <c r="BG92"/>
      <c r="BH92"/>
      <c r="BI92"/>
      <c r="BJ92"/>
      <c r="BK92"/>
      <c r="BL92"/>
      <c r="BM92"/>
      <c r="BN92"/>
      <c r="BO92"/>
      <c r="BP92"/>
    </row>
    <row r="93" spans="1:79" ht="14.25" customHeight="1" x14ac:dyDescent="0.25">
      <c r="A93" s="19"/>
      <c r="B93" s="31"/>
      <c r="C93" s="235"/>
      <c r="D93" s="236"/>
      <c r="E93" s="236"/>
      <c r="F93" s="236"/>
      <c r="G93" s="236"/>
      <c r="H93" s="236"/>
      <c r="I93" s="236"/>
      <c r="J93" s="236"/>
      <c r="K93" s="236"/>
      <c r="L93" s="236"/>
      <c r="M93" s="237"/>
      <c r="N93" s="32"/>
      <c r="O93" s="200" t="s">
        <v>573</v>
      </c>
      <c r="P93" s="200"/>
      <c r="Q93" s="200"/>
      <c r="R93" s="200"/>
      <c r="S93" s="200"/>
      <c r="T93" s="200"/>
      <c r="U93" s="23"/>
      <c r="V93" s="241" t="s">
        <v>628</v>
      </c>
      <c r="W93" s="241"/>
      <c r="X93" s="241"/>
      <c r="Y93" s="241"/>
      <c r="Z93" s="241"/>
      <c r="AA93" s="241"/>
      <c r="AB93" s="241"/>
      <c r="AC93" s="241"/>
      <c r="AD93" s="241"/>
      <c r="AE93" s="241"/>
      <c r="AF93" s="241"/>
      <c r="AG93" s="241"/>
      <c r="AH93" s="241"/>
      <c r="AI93" s="23"/>
      <c r="AJ93" s="37"/>
      <c r="AK93" s="48"/>
      <c r="AM93" s="27"/>
      <c r="AN93"/>
      <c r="AO93"/>
      <c r="AP93"/>
      <c r="AQ93"/>
      <c r="AR93"/>
      <c r="AS93"/>
      <c r="AT93"/>
      <c r="AU93"/>
      <c r="AV93"/>
      <c r="AW93"/>
      <c r="AX93"/>
      <c r="AY93"/>
      <c r="AZ93"/>
      <c r="BA93"/>
      <c r="BB93"/>
      <c r="BC93"/>
      <c r="BD93"/>
      <c r="BE93"/>
      <c r="BF93"/>
      <c r="BG93"/>
      <c r="BH93"/>
      <c r="BI93"/>
      <c r="BJ93"/>
      <c r="BK93"/>
      <c r="BL93"/>
      <c r="BM93"/>
      <c r="BN93"/>
      <c r="BO93"/>
      <c r="BP93"/>
      <c r="BX93" s="199" t="str">
        <f>IF(RIGHT(入力してください!Q25,1)="る","〇","")</f>
        <v/>
      </c>
      <c r="BY93" s="199"/>
      <c r="BZ93" s="199" t="str">
        <f>IF(RIGHT(入力してください!Q25,1)="い","〇","")</f>
        <v/>
      </c>
      <c r="CA93" s="199"/>
    </row>
    <row r="94" spans="1:79" ht="14.25" customHeight="1" x14ac:dyDescent="0.25">
      <c r="A94" s="19"/>
      <c r="B94" s="31"/>
      <c r="C94" s="235"/>
      <c r="D94" s="236"/>
      <c r="E94" s="236"/>
      <c r="F94" s="236"/>
      <c r="G94" s="236"/>
      <c r="H94" s="236"/>
      <c r="I94" s="236"/>
      <c r="J94" s="236"/>
      <c r="K94" s="236"/>
      <c r="L94" s="236"/>
      <c r="M94" s="237"/>
      <c r="N94" s="32"/>
      <c r="O94" s="200" t="s">
        <v>572</v>
      </c>
      <c r="P94" s="200"/>
      <c r="Q94" s="200"/>
      <c r="R94" s="200"/>
      <c r="S94" s="200"/>
      <c r="T94" s="200"/>
      <c r="U94" s="23"/>
      <c r="V94" s="241"/>
      <c r="W94" s="241"/>
      <c r="X94" s="241"/>
      <c r="Y94" s="241"/>
      <c r="Z94" s="241"/>
      <c r="AA94" s="241"/>
      <c r="AB94" s="241"/>
      <c r="AC94" s="241"/>
      <c r="AD94" s="241"/>
      <c r="AE94" s="241"/>
      <c r="AF94" s="241"/>
      <c r="AG94" s="241"/>
      <c r="AH94" s="241"/>
      <c r="AI94" s="23"/>
      <c r="AJ94" s="37"/>
      <c r="AK94" s="48"/>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X94" s="199"/>
      <c r="BY94" s="199"/>
      <c r="BZ94" s="199"/>
      <c r="CA94" s="199"/>
    </row>
    <row r="95" spans="1:79" ht="3.75" customHeight="1" x14ac:dyDescent="0.25">
      <c r="A95" s="19"/>
      <c r="B95" s="31"/>
      <c r="C95" s="238"/>
      <c r="D95" s="239"/>
      <c r="E95" s="239"/>
      <c r="F95" s="239"/>
      <c r="G95" s="239"/>
      <c r="H95" s="239"/>
      <c r="I95" s="239"/>
      <c r="J95" s="239"/>
      <c r="K95" s="239"/>
      <c r="L95" s="239"/>
      <c r="M95" s="240"/>
      <c r="N95" s="38"/>
      <c r="O95" s="39"/>
      <c r="P95" s="39"/>
      <c r="Q95" s="39"/>
      <c r="R95" s="39"/>
      <c r="S95" s="39"/>
      <c r="T95" s="39"/>
      <c r="U95" s="39"/>
      <c r="V95" s="242"/>
      <c r="W95" s="242"/>
      <c r="X95" s="242"/>
      <c r="Y95" s="242"/>
      <c r="Z95" s="242"/>
      <c r="AA95" s="242"/>
      <c r="AB95" s="242"/>
      <c r="AC95" s="242"/>
      <c r="AD95" s="242"/>
      <c r="AE95" s="242"/>
      <c r="AF95" s="242"/>
      <c r="AG95" s="242"/>
      <c r="AH95" s="242"/>
      <c r="AI95" s="39"/>
      <c r="AJ95" s="40"/>
      <c r="AK95" s="48"/>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row>
    <row r="96" spans="1:79" ht="9" customHeight="1" x14ac:dyDescent="0.25">
      <c r="A96" s="19"/>
      <c r="B96" s="31"/>
      <c r="C96" s="30"/>
      <c r="D96" s="30"/>
      <c r="E96" s="30"/>
      <c r="F96" s="30"/>
      <c r="G96" s="30"/>
      <c r="H96" s="30"/>
      <c r="I96" s="30"/>
      <c r="J96" s="30"/>
      <c r="K96" s="30"/>
      <c r="L96" s="30"/>
      <c r="M96" s="30"/>
      <c r="N96" s="23"/>
      <c r="O96" s="23"/>
      <c r="P96" s="23"/>
      <c r="Q96" s="23"/>
      <c r="R96" s="23"/>
      <c r="S96" s="23"/>
      <c r="T96" s="23"/>
      <c r="U96" s="23"/>
      <c r="V96" s="33"/>
      <c r="W96" s="33"/>
      <c r="X96" s="33"/>
      <c r="Y96" s="33"/>
      <c r="Z96" s="33"/>
      <c r="AA96" s="33"/>
      <c r="AB96" s="33"/>
      <c r="AC96" s="33"/>
      <c r="AD96" s="33"/>
      <c r="AE96" s="33"/>
      <c r="AF96" s="33"/>
      <c r="AG96" s="33"/>
      <c r="AH96" s="33"/>
      <c r="AI96" s="23"/>
      <c r="AJ96" s="23"/>
      <c r="AK96" s="48"/>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row>
    <row r="97" spans="1:77" ht="20.25" customHeight="1" x14ac:dyDescent="0.25">
      <c r="A97" s="19"/>
      <c r="B97" s="31"/>
      <c r="C97" s="224" t="s">
        <v>575</v>
      </c>
      <c r="D97" s="42"/>
      <c r="E97" s="201" t="s">
        <v>576</v>
      </c>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c r="AI97" s="201"/>
      <c r="AJ97" s="202"/>
      <c r="AK97" s="48"/>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X97" s="199" t="str">
        <f>IF(RIGHT(入力してください!Q29,1)="じ","〇","")</f>
        <v/>
      </c>
      <c r="BY97" s="199"/>
    </row>
    <row r="98" spans="1:77" ht="20.25" customHeight="1" x14ac:dyDescent="0.25">
      <c r="A98" s="19"/>
      <c r="B98" s="31"/>
      <c r="C98" s="224"/>
      <c r="D98" s="203" t="s">
        <v>2</v>
      </c>
      <c r="E98" s="203"/>
      <c r="F98" s="203"/>
      <c r="G98" s="203"/>
      <c r="H98" s="243" t="str">
        <f>入力してください!G107&amp;""</f>
        <v/>
      </c>
      <c r="I98" s="244"/>
      <c r="J98" s="244"/>
      <c r="K98" s="244"/>
      <c r="L98" s="244"/>
      <c r="M98" s="244"/>
      <c r="N98" s="244"/>
      <c r="O98" s="244"/>
      <c r="P98" s="244"/>
      <c r="Q98" s="244"/>
      <c r="R98" s="244"/>
      <c r="S98" s="244"/>
      <c r="T98" s="244"/>
      <c r="U98" s="244"/>
      <c r="V98" s="245"/>
      <c r="W98" s="243" t="str">
        <f>入力してください!P107&amp;""</f>
        <v/>
      </c>
      <c r="X98" s="244"/>
      <c r="Y98" s="244"/>
      <c r="Z98" s="244"/>
      <c r="AA98" s="244"/>
      <c r="AB98" s="244"/>
      <c r="AC98" s="244"/>
      <c r="AD98" s="244"/>
      <c r="AE98" s="244"/>
      <c r="AF98" s="244"/>
      <c r="AG98" s="244"/>
      <c r="AH98" s="244"/>
      <c r="AI98" s="244"/>
      <c r="AJ98" s="245"/>
      <c r="AK98" s="48"/>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X98" s="199"/>
      <c r="BY98" s="199"/>
    </row>
    <row r="99" spans="1:77" ht="32.25" customHeight="1" x14ac:dyDescent="0.25">
      <c r="A99" s="19"/>
      <c r="B99" s="31"/>
      <c r="C99" s="224"/>
      <c r="D99" s="231" t="s">
        <v>1</v>
      </c>
      <c r="E99" s="231"/>
      <c r="F99" s="231"/>
      <c r="G99" s="231"/>
      <c r="H99" s="218" t="str">
        <f>入力してください!G106&amp;""</f>
        <v/>
      </c>
      <c r="I99" s="219"/>
      <c r="J99" s="219"/>
      <c r="K99" s="219"/>
      <c r="L99" s="219"/>
      <c r="M99" s="219"/>
      <c r="N99" s="219"/>
      <c r="O99" s="219"/>
      <c r="P99" s="219"/>
      <c r="Q99" s="219"/>
      <c r="R99" s="219"/>
      <c r="S99" s="219"/>
      <c r="T99" s="219"/>
      <c r="U99" s="219"/>
      <c r="V99" s="219"/>
      <c r="W99" s="218" t="str">
        <f>入力してください!P106&amp;""</f>
        <v/>
      </c>
      <c r="X99" s="219"/>
      <c r="Y99" s="219"/>
      <c r="Z99" s="219"/>
      <c r="AA99" s="219"/>
      <c r="AB99" s="219"/>
      <c r="AC99" s="219"/>
      <c r="AD99" s="219"/>
      <c r="AE99" s="219"/>
      <c r="AF99" s="219"/>
      <c r="AG99" s="219"/>
      <c r="AH99" s="219"/>
      <c r="AI99" s="219"/>
      <c r="AJ99" s="220"/>
      <c r="AK99" s="48"/>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X99" s="199" t="str">
        <f>IF(RIGHT(入力してください!Q32,1)="じ","〇","")</f>
        <v/>
      </c>
      <c r="BY99" s="199"/>
    </row>
    <row r="100" spans="1:77" ht="20.25" customHeight="1" x14ac:dyDescent="0.25">
      <c r="A100" s="19"/>
      <c r="B100" s="31"/>
      <c r="C100" s="224"/>
      <c r="D100" s="25"/>
      <c r="E100" s="201" t="s">
        <v>577</v>
      </c>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2"/>
      <c r="AK100" s="48"/>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X100" s="199"/>
      <c r="BY100" s="199"/>
    </row>
    <row r="101" spans="1:77" ht="22.5" customHeight="1" x14ac:dyDescent="0.25">
      <c r="A101" s="19"/>
      <c r="B101" s="31"/>
      <c r="C101" s="224"/>
      <c r="D101" s="191" t="s">
        <v>437</v>
      </c>
      <c r="E101" s="191"/>
      <c r="F101" s="191"/>
      <c r="G101" s="191"/>
      <c r="H101" s="193" t="str">
        <f>IF(入力してください!Q32="同じ",入力してください!G18,入力してください!G33) &amp; ""</f>
        <v/>
      </c>
      <c r="I101" s="194"/>
      <c r="J101" s="194"/>
      <c r="K101" s="194"/>
      <c r="L101" s="194"/>
      <c r="M101" s="194"/>
      <c r="N101" s="194"/>
      <c r="O101" s="194"/>
      <c r="P101" s="194"/>
      <c r="Q101" s="194"/>
      <c r="R101" s="194"/>
      <c r="S101" s="194"/>
      <c r="T101" s="195"/>
      <c r="U101" s="196" t="s">
        <v>439</v>
      </c>
      <c r="V101" s="197"/>
      <c r="W101" s="197"/>
      <c r="X101" s="197"/>
      <c r="Y101" s="198"/>
      <c r="Z101" s="193" t="str">
        <f>IF(入力してください!Q32="同じ",入力してください!G21,入力してください!G36) &amp; ""</f>
        <v/>
      </c>
      <c r="AA101" s="194"/>
      <c r="AB101" s="194"/>
      <c r="AC101" s="194"/>
      <c r="AD101" s="194"/>
      <c r="AE101" s="194"/>
      <c r="AF101" s="194"/>
      <c r="AG101" s="194"/>
      <c r="AH101" s="194"/>
      <c r="AI101" s="194"/>
      <c r="AJ101" s="195"/>
      <c r="AK101" s="48"/>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row>
    <row r="102" spans="1:77" ht="32.25" customHeight="1" x14ac:dyDescent="0.25">
      <c r="A102" s="19"/>
      <c r="B102" s="31"/>
      <c r="C102" s="224"/>
      <c r="D102" s="191" t="s">
        <v>361</v>
      </c>
      <c r="E102" s="191"/>
      <c r="F102" s="191"/>
      <c r="G102" s="191"/>
      <c r="H102" s="181" t="str">
        <f>IF(入力してください!Q32="同じ",入力してください!G19&amp;入力してください!J19,入力してください!G34 &amp;入力してください!J34) &amp; ""</f>
        <v>東京都</v>
      </c>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3"/>
      <c r="AK102" s="48"/>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row>
    <row r="103" spans="1:77" ht="32.25" customHeight="1" x14ac:dyDescent="0.25">
      <c r="A103" s="19"/>
      <c r="B103" s="31"/>
      <c r="C103" s="224"/>
      <c r="D103" s="191"/>
      <c r="E103" s="191"/>
      <c r="F103" s="191"/>
      <c r="G103" s="191"/>
      <c r="H103" s="184" t="s">
        <v>375</v>
      </c>
      <c r="I103" s="185"/>
      <c r="J103" s="185"/>
      <c r="K103" s="185"/>
      <c r="L103" s="185"/>
      <c r="M103" s="185"/>
      <c r="N103" s="186" t="str">
        <f>IF(入力してください!Q32="同じ",入力してください!J20,入力してください!J35) &amp; ""</f>
        <v/>
      </c>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7"/>
      <c r="AK103" s="48"/>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row>
    <row r="104" spans="1:77" ht="4.5" customHeight="1" x14ac:dyDescent="0.25">
      <c r="A104" s="19"/>
      <c r="B104" s="31"/>
      <c r="C104" s="49"/>
      <c r="D104" s="23"/>
      <c r="E104" s="23"/>
      <c r="F104" s="23"/>
      <c r="G104" s="23"/>
      <c r="H104" s="50"/>
      <c r="I104" s="50"/>
      <c r="J104" s="50"/>
      <c r="K104" s="50"/>
      <c r="L104" s="50"/>
      <c r="M104" s="50"/>
      <c r="N104" s="3"/>
      <c r="O104" s="3"/>
      <c r="P104" s="3"/>
      <c r="Q104" s="3"/>
      <c r="R104" s="3"/>
      <c r="S104" s="3"/>
      <c r="T104" s="3"/>
      <c r="U104" s="3"/>
      <c r="V104" s="3"/>
      <c r="W104" s="3"/>
      <c r="X104" s="3"/>
      <c r="Y104" s="3"/>
      <c r="Z104" s="3"/>
      <c r="AA104" s="3"/>
      <c r="AB104" s="3"/>
      <c r="AC104" s="3"/>
      <c r="AD104" s="3"/>
      <c r="AE104" s="3"/>
      <c r="AF104" s="3"/>
      <c r="AG104" s="3"/>
      <c r="AH104" s="3"/>
      <c r="AI104" s="3"/>
      <c r="AJ104" s="3"/>
      <c r="AK104" s="48"/>
    </row>
    <row r="105" spans="1:77" ht="54.75" customHeight="1" x14ac:dyDescent="0.25">
      <c r="A105" s="19"/>
      <c r="B105" s="31"/>
      <c r="C105" s="188" t="s">
        <v>581</v>
      </c>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51"/>
    </row>
    <row r="106" spans="1:77" ht="3" customHeight="1" x14ac:dyDescent="0.25">
      <c r="B106" s="52"/>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53"/>
    </row>
    <row r="107" spans="1:77" ht="13.5" customHeight="1" x14ac:dyDescent="0.25">
      <c r="B107" s="52"/>
      <c r="C107" s="41"/>
      <c r="D107" s="41"/>
      <c r="E107" s="189" t="str">
        <f>IF(入力してください!J41&lt;&gt;"","令和" &amp; IF(入力してください!J41&gt;2020,入力してください!J41-2018,入力してください!J41) &amp;"年"&amp;入力してください!N41&amp;"月"&amp;入力してください!R41&amp;"日","年      月      日")</f>
        <v>年      月      日</v>
      </c>
      <c r="F107" s="189"/>
      <c r="G107" s="189"/>
      <c r="H107" s="189"/>
      <c r="I107" s="189"/>
      <c r="J107" s="189"/>
      <c r="K107" s="189"/>
      <c r="L107" s="189"/>
      <c r="M107" s="189"/>
      <c r="N107" s="189"/>
      <c r="O107" s="54"/>
      <c r="P107" s="41"/>
      <c r="Q107" s="41"/>
      <c r="R107" s="41"/>
      <c r="S107" s="41"/>
      <c r="T107" s="41"/>
      <c r="U107" s="41"/>
      <c r="V107" s="41"/>
      <c r="W107" s="41"/>
      <c r="X107" s="41"/>
      <c r="Y107" s="41"/>
      <c r="Z107" s="41"/>
      <c r="AA107" s="41"/>
      <c r="AB107" s="41"/>
      <c r="AC107" s="41"/>
      <c r="AD107" s="41"/>
      <c r="AE107" s="41"/>
      <c r="AF107" s="41"/>
      <c r="AG107" s="41"/>
      <c r="AH107" s="41"/>
      <c r="AI107" s="41"/>
      <c r="AJ107" s="41"/>
      <c r="AK107" s="53"/>
    </row>
    <row r="108" spans="1:77" ht="20.25" customHeight="1" x14ac:dyDescent="0.25">
      <c r="B108" s="52"/>
      <c r="C108" s="41"/>
      <c r="D108" s="41"/>
      <c r="F108" s="55"/>
      <c r="G108" s="55"/>
      <c r="H108" s="55"/>
      <c r="I108" s="55"/>
      <c r="J108" s="55"/>
      <c r="K108" s="41"/>
      <c r="L108" s="41"/>
      <c r="M108" s="41"/>
      <c r="N108" s="41"/>
      <c r="O108" s="41"/>
      <c r="P108" s="190" t="s">
        <v>440</v>
      </c>
      <c r="Q108" s="190"/>
      <c r="R108" s="190"/>
      <c r="S108" s="190"/>
      <c r="T108" s="190"/>
      <c r="U108" s="56"/>
      <c r="V108" s="57" t="str">
        <f>入力してください!G42 &amp; ""</f>
        <v/>
      </c>
      <c r="W108" s="19"/>
      <c r="X108" s="19"/>
      <c r="Y108" s="19"/>
      <c r="Z108" s="19"/>
      <c r="AA108" s="41"/>
      <c r="AB108" s="41"/>
      <c r="AC108" s="41"/>
      <c r="AD108" s="41"/>
      <c r="AE108" s="41"/>
      <c r="AF108" s="41"/>
      <c r="AG108" s="41"/>
      <c r="AH108" s="41"/>
      <c r="AI108" s="41"/>
      <c r="AJ108" s="41"/>
      <c r="AK108" s="53"/>
    </row>
    <row r="109" spans="1:77" ht="24" customHeight="1" x14ac:dyDescent="0.25">
      <c r="B109" s="52"/>
      <c r="C109" s="41"/>
      <c r="D109" s="41"/>
      <c r="E109" s="41"/>
      <c r="F109" s="55" t="s">
        <v>582</v>
      </c>
      <c r="G109" s="41"/>
      <c r="H109" s="41"/>
      <c r="I109" s="41"/>
      <c r="J109" s="41"/>
      <c r="K109" s="41"/>
      <c r="L109" s="41"/>
      <c r="M109" s="41"/>
      <c r="N109" s="41"/>
      <c r="O109" s="41"/>
      <c r="P109" s="41"/>
      <c r="Q109" s="41"/>
      <c r="R109" s="41"/>
      <c r="S109" s="41"/>
      <c r="T109" s="41"/>
      <c r="U109" s="58"/>
      <c r="V109" s="58"/>
      <c r="W109" s="58"/>
      <c r="X109" s="58"/>
      <c r="Y109" s="58"/>
      <c r="Z109" s="58"/>
      <c r="AA109" s="58"/>
      <c r="AB109" s="58"/>
      <c r="AC109" s="58"/>
      <c r="AD109" s="58"/>
      <c r="AE109" s="58"/>
      <c r="AF109" s="58"/>
      <c r="AG109" s="58"/>
      <c r="AH109" s="58"/>
      <c r="AI109" s="58"/>
      <c r="AJ109" s="58"/>
      <c r="AK109" s="53"/>
    </row>
    <row r="110" spans="1:77" ht="30.75" customHeight="1" x14ac:dyDescent="0.25">
      <c r="B110" s="52"/>
      <c r="E110" s="204" t="s">
        <v>562</v>
      </c>
      <c r="F110" s="204"/>
      <c r="G110" s="204"/>
      <c r="H110" s="204"/>
      <c r="I110" s="204"/>
      <c r="J110" s="221" t="str">
        <f>IF(入力してください!K44&lt;&gt;"","令和" &amp; IF(入力してください!K44&gt;2020,入力してください!K44-2018,入力してください!K44) &amp;"年"&amp;入力してください!O44&amp;"月"&amp;入力してください!S44&amp;"日","年      月      日")</f>
        <v>年      月      日</v>
      </c>
      <c r="K110" s="222"/>
      <c r="L110" s="222"/>
      <c r="M110" s="222"/>
      <c r="N110" s="222"/>
      <c r="O110" s="222"/>
      <c r="P110" s="222"/>
      <c r="Q110" s="222"/>
      <c r="R110" s="222"/>
      <c r="S110" s="223"/>
      <c r="T110" s="180" t="s">
        <v>563</v>
      </c>
      <c r="U110" s="180"/>
      <c r="V110" s="180"/>
      <c r="W110" s="180"/>
      <c r="X110" s="212"/>
      <c r="Y110" s="213"/>
      <c r="Z110" s="213"/>
      <c r="AA110" s="213"/>
      <c r="AB110" s="213"/>
      <c r="AC110" s="213"/>
      <c r="AD110" s="213"/>
      <c r="AE110" s="213"/>
      <c r="AF110" s="213"/>
      <c r="AG110" s="213"/>
      <c r="AH110" s="213"/>
      <c r="AI110" s="214"/>
      <c r="AJ110"/>
      <c r="AK110" s="59"/>
      <c r="AL110"/>
      <c r="AM110"/>
    </row>
    <row r="111" spans="1:77" ht="7.5" customHeight="1" x14ac:dyDescent="0.25">
      <c r="A111" s="19"/>
      <c r="B111" s="60"/>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2"/>
    </row>
    <row r="112" spans="1:77" ht="5.2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83" ht="122.25" customHeight="1" x14ac:dyDescent="0.25">
      <c r="A113" s="19"/>
      <c r="B113" s="211" t="s">
        <v>629</v>
      </c>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19"/>
    </row>
    <row r="114" spans="1:83" ht="10.5" customHeight="1" x14ac:dyDescent="0.25">
      <c r="A114" s="19"/>
      <c r="B114" s="75" t="s">
        <v>631</v>
      </c>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83" ht="12.7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74" t="s">
        <v>592</v>
      </c>
      <c r="BR115"/>
      <c r="BS115"/>
      <c r="BT115"/>
      <c r="BU115"/>
      <c r="BV115"/>
      <c r="BW115"/>
      <c r="BX115"/>
      <c r="BY115"/>
      <c r="BZ115"/>
      <c r="CA115"/>
      <c r="CB115"/>
      <c r="CC115"/>
      <c r="CD115"/>
      <c r="CE115"/>
    </row>
    <row r="116" spans="1:83" ht="11.25" customHeight="1" x14ac:dyDescent="0.25">
      <c r="A116"/>
      <c r="B116" s="19"/>
      <c r="C116" s="23"/>
      <c r="D116" s="23"/>
      <c r="E116" s="23"/>
      <c r="F116" s="23"/>
      <c r="G116" s="23"/>
      <c r="H116" s="23"/>
      <c r="I116" s="26"/>
      <c r="J116" s="26"/>
      <c r="K116" s="26"/>
      <c r="L116" s="26"/>
      <c r="M116" s="26"/>
      <c r="N116" s="26"/>
      <c r="O116" s="26"/>
      <c r="P116" s="19"/>
      <c r="Q116" s="19"/>
      <c r="R116" s="19"/>
      <c r="S116" s="19"/>
      <c r="T116" s="19"/>
      <c r="U116" s="19"/>
      <c r="V116" s="19"/>
      <c r="W116" s="19"/>
      <c r="X116" s="19"/>
      <c r="Y116"/>
      <c r="Z116"/>
      <c r="AA116"/>
      <c r="AB116"/>
      <c r="AC116"/>
      <c r="AD116"/>
      <c r="AE116"/>
      <c r="AF116"/>
      <c r="AG116"/>
      <c r="AH116"/>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R116"/>
      <c r="BS116"/>
      <c r="BT116"/>
      <c r="BU116"/>
      <c r="BV116"/>
      <c r="BW116"/>
      <c r="BX116"/>
      <c r="BY116"/>
      <c r="BZ116"/>
      <c r="CA116"/>
      <c r="CB116"/>
      <c r="CC116"/>
      <c r="CD116"/>
      <c r="CE116"/>
    </row>
    <row r="117" spans="1:83" ht="18" customHeight="1" x14ac:dyDescent="0.25">
      <c r="A117"/>
      <c r="B117" s="19"/>
      <c r="C117" s="23"/>
      <c r="D117" s="23"/>
      <c r="E117" s="23"/>
      <c r="F117" s="23"/>
      <c r="G117" s="23"/>
      <c r="H117" s="23"/>
      <c r="I117" s="26"/>
      <c r="J117" s="26"/>
      <c r="K117" s="26"/>
      <c r="L117" s="26"/>
      <c r="M117" s="26"/>
      <c r="N117" s="26"/>
      <c r="O117" s="26"/>
      <c r="P117" s="19"/>
      <c r="Q117" s="19"/>
      <c r="R117" s="19"/>
      <c r="S117" s="19"/>
      <c r="T117" s="19"/>
      <c r="U117" s="19"/>
      <c r="V117" s="19"/>
      <c r="W117" s="19"/>
      <c r="Y117" s="205" t="s">
        <v>432</v>
      </c>
      <c r="Z117" s="206"/>
      <c r="AA117" s="206"/>
      <c r="AB117" s="207"/>
      <c r="AC117" s="28" t="str">
        <f>MID(入力してください!G9,1,1)</f>
        <v/>
      </c>
      <c r="AD117" s="28" t="str">
        <f>MID(入力してください!G9,2,1)</f>
        <v/>
      </c>
      <c r="AE117" s="28" t="str">
        <f>MID(入力してください!G9,3,1)</f>
        <v/>
      </c>
      <c r="AF117" s="28" t="str">
        <f>MID(入力してください!G9,4,1)</f>
        <v/>
      </c>
      <c r="AG117" s="28" t="str">
        <f>MID(入力してください!G9,5,1)</f>
        <v/>
      </c>
      <c r="AH117" s="28" t="str">
        <f>MID(入力してください!G9,6,1)</f>
        <v/>
      </c>
      <c r="AI117" s="29" t="str">
        <f>MID(入力してください!G9,7,1)</f>
        <v/>
      </c>
      <c r="AM117" s="27"/>
      <c r="AN117"/>
      <c r="AO117"/>
      <c r="AP117"/>
      <c r="AQ117"/>
      <c r="AR117"/>
      <c r="AS117"/>
      <c r="AT117"/>
      <c r="AU117"/>
      <c r="AV117"/>
      <c r="AW117"/>
      <c r="AX117"/>
      <c r="AY117"/>
      <c r="AZ117"/>
      <c r="BA117"/>
      <c r="BB117"/>
      <c r="BC117"/>
      <c r="BD117"/>
      <c r="BE117"/>
      <c r="BF117"/>
      <c r="BG117"/>
      <c r="BH117"/>
      <c r="BI117"/>
      <c r="BJ117"/>
      <c r="BK117"/>
      <c r="BL117"/>
      <c r="BM117"/>
      <c r="BN117"/>
      <c r="BO117"/>
      <c r="BP117"/>
      <c r="BR117"/>
      <c r="BS117"/>
      <c r="BT117"/>
      <c r="BU117"/>
      <c r="BV117"/>
      <c r="BW117"/>
      <c r="BX117"/>
      <c r="BY117"/>
      <c r="BZ117"/>
      <c r="CA117"/>
      <c r="CB117"/>
      <c r="CC117"/>
      <c r="CD117"/>
      <c r="CE117"/>
    </row>
    <row r="118" spans="1:83" ht="9" customHeight="1" x14ac:dyDescent="0.25">
      <c r="A118"/>
      <c r="B118" s="19"/>
      <c r="C118" s="23"/>
      <c r="D118" s="23"/>
      <c r="E118" s="23"/>
      <c r="F118" s="23"/>
      <c r="G118" s="23"/>
      <c r="H118" s="23"/>
      <c r="I118" s="26"/>
      <c r="J118" s="26"/>
      <c r="K118" s="26"/>
      <c r="L118" s="26"/>
      <c r="M118" s="26"/>
      <c r="N118" s="26"/>
      <c r="O118" s="26"/>
      <c r="P118" s="19"/>
      <c r="Q118" s="19"/>
      <c r="R118" s="19"/>
      <c r="S118" s="19"/>
      <c r="T118" s="19"/>
      <c r="U118" s="19"/>
      <c r="V118" s="19"/>
      <c r="W118" s="19"/>
      <c r="Y118" s="65"/>
      <c r="Z118" s="65"/>
      <c r="AA118" s="65"/>
      <c r="AB118" s="65"/>
      <c r="AC118" s="66"/>
      <c r="AD118" s="66"/>
      <c r="AE118" s="66"/>
      <c r="AF118" s="66"/>
      <c r="AG118" s="66"/>
      <c r="AH118" s="66"/>
      <c r="AI118" s="66"/>
      <c r="AM118" s="27"/>
      <c r="AN118"/>
      <c r="AO118"/>
      <c r="AP118"/>
      <c r="AQ118"/>
      <c r="AR118"/>
      <c r="AS118"/>
      <c r="AT118"/>
      <c r="AU118"/>
      <c r="AV118"/>
      <c r="AW118"/>
      <c r="AX118"/>
      <c r="AY118"/>
      <c r="AZ118"/>
      <c r="BA118"/>
      <c r="BB118"/>
      <c r="BC118"/>
      <c r="BD118"/>
      <c r="BE118"/>
      <c r="BF118"/>
      <c r="BG118"/>
      <c r="BH118"/>
      <c r="BI118"/>
      <c r="BJ118"/>
      <c r="BK118"/>
      <c r="BL118"/>
      <c r="BM118"/>
      <c r="BN118"/>
      <c r="BO118"/>
      <c r="BP118"/>
      <c r="BR118"/>
      <c r="BS118"/>
      <c r="BT118"/>
      <c r="BU118"/>
      <c r="BV118"/>
      <c r="BW118"/>
      <c r="BX118"/>
      <c r="BY118"/>
      <c r="BZ118"/>
      <c r="CA118"/>
      <c r="CB118"/>
      <c r="CC118"/>
      <c r="CD118"/>
      <c r="CE118"/>
    </row>
    <row r="119" spans="1:83" ht="14.25" customHeight="1" x14ac:dyDescent="0.25">
      <c r="A119"/>
      <c r="B119" s="19" t="s">
        <v>569</v>
      </c>
      <c r="C119" s="23"/>
      <c r="D119" s="23"/>
      <c r="E119" s="23"/>
      <c r="F119" s="23"/>
      <c r="G119" s="23"/>
      <c r="H119" s="23"/>
      <c r="I119" s="26"/>
      <c r="J119" s="26"/>
      <c r="K119" s="26"/>
      <c r="L119" s="26"/>
      <c r="M119" s="26"/>
      <c r="N119" s="26"/>
      <c r="O119" s="26"/>
      <c r="P119" s="19"/>
      <c r="Q119" s="19"/>
      <c r="R119" s="19"/>
      <c r="S119" s="19"/>
      <c r="T119" s="19"/>
      <c r="U119" s="19"/>
      <c r="V119" s="19"/>
      <c r="W119" s="19"/>
      <c r="X119" s="19"/>
      <c r="Y119"/>
      <c r="Z119"/>
      <c r="AA119"/>
      <c r="AB119"/>
      <c r="AC119"/>
      <c r="AD119"/>
      <c r="AE119"/>
      <c r="AF119"/>
      <c r="AG119"/>
      <c r="AH119"/>
      <c r="AK119" s="67" t="s">
        <v>568</v>
      </c>
      <c r="AM119" s="27"/>
      <c r="AN119"/>
      <c r="AO119"/>
      <c r="AP119"/>
      <c r="AQ119"/>
      <c r="AR119"/>
      <c r="AS119"/>
      <c r="AT119"/>
      <c r="AU119"/>
      <c r="AV119"/>
      <c r="AW119"/>
      <c r="AX119"/>
      <c r="AY119"/>
      <c r="AZ119"/>
      <c r="BA119"/>
      <c r="BB119"/>
      <c r="BC119"/>
      <c r="BD119"/>
      <c r="BE119"/>
      <c r="BF119"/>
      <c r="BG119"/>
      <c r="BH119"/>
      <c r="BI119"/>
      <c r="BJ119"/>
      <c r="BK119"/>
      <c r="BL119"/>
      <c r="BM119"/>
      <c r="BN119"/>
      <c r="BO119"/>
      <c r="BP119"/>
      <c r="BR119"/>
      <c r="BS119"/>
      <c r="BT119"/>
      <c r="BU119"/>
      <c r="BV119"/>
      <c r="BW119"/>
      <c r="BX119"/>
      <c r="BY119"/>
      <c r="BZ119"/>
      <c r="CA119"/>
      <c r="CB119"/>
      <c r="CC119"/>
      <c r="CD119"/>
      <c r="CE119"/>
    </row>
    <row r="120" spans="1:83" ht="6" customHeight="1" x14ac:dyDescent="0.25">
      <c r="A120"/>
      <c r="B120" s="34"/>
      <c r="C120" s="35"/>
      <c r="D120" s="35"/>
      <c r="E120" s="35"/>
      <c r="F120" s="35"/>
      <c r="G120" s="35"/>
      <c r="H120" s="35"/>
      <c r="I120" s="43"/>
      <c r="J120" s="43"/>
      <c r="K120" s="43"/>
      <c r="L120" s="43"/>
      <c r="M120" s="43"/>
      <c r="N120" s="43"/>
      <c r="O120" s="43"/>
      <c r="P120" s="44"/>
      <c r="Q120" s="44"/>
      <c r="R120" s="44"/>
      <c r="S120" s="44"/>
      <c r="T120" s="44"/>
      <c r="U120" s="44"/>
      <c r="V120" s="44"/>
      <c r="W120" s="44"/>
      <c r="X120" s="44"/>
      <c r="Y120" s="45"/>
      <c r="Z120" s="45"/>
      <c r="AA120" s="45"/>
      <c r="AB120" s="45"/>
      <c r="AC120" s="45"/>
      <c r="AD120" s="45"/>
      <c r="AE120" s="45"/>
      <c r="AF120" s="45"/>
      <c r="AG120" s="45"/>
      <c r="AH120" s="45"/>
      <c r="AI120" s="46"/>
      <c r="AJ120" s="46"/>
      <c r="AK120" s="47"/>
      <c r="AM120" s="27"/>
      <c r="AN120"/>
      <c r="AO120"/>
      <c r="AP120"/>
      <c r="AQ120"/>
      <c r="AR120"/>
      <c r="AS120"/>
      <c r="AT120"/>
      <c r="AU120"/>
      <c r="AV120"/>
      <c r="AW120"/>
      <c r="AX120"/>
      <c r="AY120"/>
      <c r="AZ120"/>
      <c r="BA120"/>
      <c r="BB120"/>
      <c r="BC120"/>
      <c r="BD120"/>
      <c r="BE120"/>
      <c r="BF120"/>
      <c r="BG120"/>
      <c r="BH120"/>
      <c r="BI120"/>
      <c r="BJ120"/>
      <c r="BK120"/>
      <c r="BL120"/>
      <c r="BM120"/>
      <c r="BN120"/>
      <c r="BO120"/>
      <c r="BP120"/>
    </row>
    <row r="121" spans="1:83" ht="21" customHeight="1" x14ac:dyDescent="0.25">
      <c r="A121" s="19"/>
      <c r="B121" s="208" t="str">
        <f>"肝がん・重度肝硬変治療研究促進事業医療券（" &amp; 入力してください!Q10 &amp; "）交付申請書"</f>
        <v>肝がん・重度肝硬変治療研究促進事業医療券（新規）交付申請書</v>
      </c>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10"/>
      <c r="AM121" s="27"/>
      <c r="AN121"/>
      <c r="AO121"/>
      <c r="AP121"/>
      <c r="AQ121"/>
      <c r="AR121"/>
      <c r="AS121"/>
      <c r="AT121"/>
      <c r="AU121"/>
      <c r="AV121"/>
      <c r="AW121"/>
      <c r="AX121"/>
      <c r="AY121"/>
      <c r="AZ121"/>
      <c r="BA121"/>
      <c r="BB121"/>
      <c r="BC121"/>
      <c r="BD121"/>
      <c r="BE121"/>
      <c r="BF121"/>
      <c r="BG121"/>
      <c r="BH121"/>
      <c r="BI121"/>
      <c r="BJ121"/>
      <c r="BK121"/>
      <c r="BL121"/>
      <c r="BM121"/>
      <c r="BN121"/>
      <c r="BO121"/>
      <c r="BP121"/>
    </row>
    <row r="122" spans="1:83" ht="5.25" customHeight="1" x14ac:dyDescent="0.25">
      <c r="A122" s="19"/>
      <c r="B122" s="31"/>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K122" s="48"/>
      <c r="AM122" s="27"/>
      <c r="AN122"/>
      <c r="AO122"/>
      <c r="AP122"/>
      <c r="AQ122"/>
      <c r="AR122"/>
      <c r="AS122"/>
      <c r="AT122"/>
      <c r="AU122"/>
      <c r="AV122"/>
      <c r="AW122"/>
      <c r="AX122"/>
      <c r="AY122"/>
      <c r="AZ122"/>
      <c r="BA122"/>
      <c r="BB122"/>
      <c r="BC122"/>
      <c r="BD122"/>
      <c r="BE122"/>
      <c r="BF122"/>
      <c r="BG122"/>
      <c r="BH122"/>
      <c r="BI122"/>
      <c r="BJ122"/>
      <c r="BK122"/>
      <c r="BL122"/>
      <c r="BM122"/>
      <c r="BN122"/>
      <c r="BO122"/>
      <c r="BP122"/>
    </row>
    <row r="123" spans="1:83" ht="12.75" customHeight="1" x14ac:dyDescent="0.15">
      <c r="A123" s="19"/>
      <c r="B123" s="31"/>
      <c r="C123" s="225" t="s">
        <v>561</v>
      </c>
      <c r="D123" s="230" t="s">
        <v>2</v>
      </c>
      <c r="E123" s="230"/>
      <c r="F123" s="230"/>
      <c r="G123" s="230"/>
      <c r="H123" s="215" t="str">
        <f>入力してください!G15 &amp; ""</f>
        <v/>
      </c>
      <c r="I123" s="216"/>
      <c r="J123" s="216"/>
      <c r="K123" s="216"/>
      <c r="L123" s="216"/>
      <c r="M123" s="217"/>
      <c r="N123" s="215" t="str">
        <f>入力してください!P15 &amp; ""</f>
        <v/>
      </c>
      <c r="O123" s="216"/>
      <c r="P123" s="216"/>
      <c r="Q123" s="216"/>
      <c r="R123" s="216"/>
      <c r="S123" s="216"/>
      <c r="T123" s="217"/>
      <c r="U123" s="191" t="s">
        <v>564</v>
      </c>
      <c r="V123" s="191"/>
      <c r="W123" s="191"/>
      <c r="X123" s="192" t="str">
        <f>入力してください!G16&amp;""</f>
        <v/>
      </c>
      <c r="Y123" s="192"/>
      <c r="Z123" s="180" t="s">
        <v>570</v>
      </c>
      <c r="AA123" s="180"/>
      <c r="AB123" s="180"/>
      <c r="AC123" s="226" t="str">
        <f>IF(入力してください!I17&lt;&gt;"",入力してください!G17 &amp; 入力してください!I17 &amp; "年" &amp; 入力してください!N17 &amp; "月" &amp; 入力してください!R17 &amp; "日","年　　月　　日")</f>
        <v>年　　月　　日</v>
      </c>
      <c r="AD123" s="227"/>
      <c r="AE123" s="227"/>
      <c r="AF123" s="227"/>
      <c r="AG123" s="227"/>
      <c r="AH123" s="227"/>
      <c r="AI123" s="227"/>
      <c r="AJ123" s="228"/>
      <c r="AK123" s="48"/>
      <c r="AM123" s="27"/>
      <c r="AN123"/>
      <c r="AO123"/>
      <c r="AP123"/>
      <c r="AQ123"/>
      <c r="AR123"/>
      <c r="AS123"/>
      <c r="AT123"/>
      <c r="AU123"/>
      <c r="AV123"/>
      <c r="AW123"/>
      <c r="AX123"/>
      <c r="AY123"/>
      <c r="AZ123"/>
      <c r="BA123"/>
      <c r="BB123"/>
      <c r="BC123"/>
      <c r="BD123"/>
      <c r="BE123"/>
      <c r="BF123"/>
      <c r="BG123"/>
      <c r="BH123"/>
      <c r="BI123"/>
      <c r="BJ123"/>
      <c r="BK123"/>
      <c r="BL123"/>
      <c r="BM123"/>
      <c r="BN123"/>
      <c r="BO123"/>
      <c r="BP123"/>
    </row>
    <row r="124" spans="1:83" ht="35.25" customHeight="1" x14ac:dyDescent="0.25">
      <c r="A124" s="19"/>
      <c r="B124" s="31"/>
      <c r="C124" s="225"/>
      <c r="D124" s="229" t="s">
        <v>1</v>
      </c>
      <c r="E124" s="229"/>
      <c r="F124" s="229"/>
      <c r="G124" s="229"/>
      <c r="H124" s="218" t="str">
        <f>入力してください!G14&amp; ""</f>
        <v/>
      </c>
      <c r="I124" s="219"/>
      <c r="J124" s="219"/>
      <c r="K124" s="219"/>
      <c r="L124" s="219"/>
      <c r="M124" s="220"/>
      <c r="N124" s="218" t="str">
        <f>入力してください!P14&amp; ""</f>
        <v/>
      </c>
      <c r="O124" s="219"/>
      <c r="P124" s="219"/>
      <c r="Q124" s="219"/>
      <c r="R124" s="219"/>
      <c r="S124" s="219"/>
      <c r="T124" s="220"/>
      <c r="U124" s="191"/>
      <c r="V124" s="191"/>
      <c r="W124" s="191"/>
      <c r="X124" s="192"/>
      <c r="Y124" s="192"/>
      <c r="Z124" s="180"/>
      <c r="AA124" s="180"/>
      <c r="AB124" s="180"/>
      <c r="AC124" s="247" t="str">
        <f ca="1" xml:space="preserve"> IFERROR(INT(_xlfn.DAYS(NOW(),DATEVALUE(AC123))/365.25),"")</f>
        <v/>
      </c>
      <c r="AD124" s="248"/>
      <c r="AE124" s="248"/>
      <c r="AF124" s="248"/>
      <c r="AG124" s="248"/>
      <c r="AH124" s="248"/>
      <c r="AI124" s="248"/>
      <c r="AJ124" s="249"/>
      <c r="AK124" s="48"/>
      <c r="AM124" s="27"/>
      <c r="AN124"/>
      <c r="AO124"/>
      <c r="AP124"/>
      <c r="AQ124"/>
      <c r="AR124"/>
      <c r="AS124"/>
      <c r="AT124"/>
      <c r="AU124"/>
      <c r="AV124"/>
      <c r="AW124"/>
      <c r="AX124"/>
      <c r="AY124"/>
      <c r="AZ124"/>
      <c r="BA124"/>
      <c r="BB124"/>
      <c r="BC124"/>
      <c r="BD124"/>
      <c r="BE124"/>
      <c r="BF124"/>
      <c r="BG124"/>
      <c r="BH124"/>
      <c r="BI124"/>
      <c r="BJ124"/>
      <c r="BK124"/>
      <c r="BL124"/>
      <c r="BM124"/>
      <c r="BN124"/>
      <c r="BO124"/>
      <c r="BP124"/>
    </row>
    <row r="125" spans="1:83" ht="21" customHeight="1" x14ac:dyDescent="0.25">
      <c r="A125" s="19"/>
      <c r="B125" s="31"/>
      <c r="C125" s="225"/>
      <c r="D125" s="191" t="s">
        <v>437</v>
      </c>
      <c r="E125" s="191"/>
      <c r="F125" s="191"/>
      <c r="G125" s="191"/>
      <c r="H125" s="192" t="str">
        <f>入力してください!G18 &amp; ""</f>
        <v/>
      </c>
      <c r="I125" s="192"/>
      <c r="J125" s="192"/>
      <c r="K125" s="192"/>
      <c r="L125" s="192"/>
      <c r="M125" s="192"/>
      <c r="N125" s="192"/>
      <c r="O125" s="192"/>
      <c r="P125" s="192"/>
      <c r="Q125" s="192"/>
      <c r="R125" s="192"/>
      <c r="S125" s="192"/>
      <c r="T125" s="192"/>
      <c r="U125" s="191" t="s">
        <v>439</v>
      </c>
      <c r="V125" s="191"/>
      <c r="W125" s="191"/>
      <c r="X125" s="191"/>
      <c r="Y125" s="191"/>
      <c r="Z125" s="192" t="str">
        <f>入力してください!G21 &amp; ""</f>
        <v/>
      </c>
      <c r="AA125" s="192"/>
      <c r="AB125" s="192"/>
      <c r="AC125" s="192"/>
      <c r="AD125" s="192"/>
      <c r="AE125" s="192"/>
      <c r="AF125" s="192"/>
      <c r="AG125" s="192"/>
      <c r="AH125" s="192"/>
      <c r="AI125" s="192"/>
      <c r="AJ125" s="192"/>
      <c r="AK125" s="48"/>
      <c r="AM125" s="27"/>
      <c r="AN125"/>
      <c r="AO125"/>
      <c r="AP125"/>
      <c r="AQ125"/>
      <c r="AR125"/>
      <c r="AS125"/>
      <c r="AT125"/>
      <c r="AU125"/>
      <c r="AV125"/>
      <c r="AW125"/>
      <c r="AX125"/>
      <c r="AY125"/>
      <c r="AZ125"/>
      <c r="BA125"/>
      <c r="BB125"/>
      <c r="BC125"/>
      <c r="BD125"/>
      <c r="BE125"/>
      <c r="BF125"/>
      <c r="BG125"/>
      <c r="BH125"/>
      <c r="BI125"/>
      <c r="BJ125"/>
      <c r="BK125"/>
      <c r="BL125"/>
      <c r="BM125"/>
      <c r="BN125"/>
      <c r="BO125"/>
      <c r="BP125"/>
    </row>
    <row r="126" spans="1:83" ht="32.25" customHeight="1" x14ac:dyDescent="0.25">
      <c r="A126" s="19"/>
      <c r="B126" s="31"/>
      <c r="C126" s="225"/>
      <c r="D126" s="191" t="s">
        <v>361</v>
      </c>
      <c r="E126" s="191"/>
      <c r="F126" s="191"/>
      <c r="G126" s="191"/>
      <c r="H126" s="181" t="str">
        <f>入力してください!G19 &amp;入力してください!J19&amp;""</f>
        <v>東京都</v>
      </c>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3"/>
      <c r="AK126" s="48"/>
      <c r="AM126" s="27"/>
      <c r="AN126"/>
      <c r="AO126"/>
      <c r="AP126"/>
      <c r="AQ126"/>
      <c r="AR126"/>
      <c r="AS126"/>
      <c r="AT126"/>
      <c r="AU126"/>
      <c r="AV126"/>
      <c r="AW126"/>
      <c r="AX126"/>
      <c r="AY126"/>
      <c r="AZ126"/>
      <c r="BA126"/>
      <c r="BB126"/>
      <c r="BC126"/>
      <c r="BD126"/>
      <c r="BE126"/>
      <c r="BF126"/>
      <c r="BG126"/>
      <c r="BH126"/>
      <c r="BI126"/>
      <c r="BJ126"/>
      <c r="BK126"/>
      <c r="BL126"/>
      <c r="BM126"/>
      <c r="BN126"/>
      <c r="BO126"/>
      <c r="BP126"/>
    </row>
    <row r="127" spans="1:83" ht="32.25" customHeight="1" x14ac:dyDescent="0.25">
      <c r="A127" s="19"/>
      <c r="B127" s="31"/>
      <c r="C127" s="225"/>
      <c r="D127" s="191"/>
      <c r="E127" s="191"/>
      <c r="F127" s="191"/>
      <c r="G127" s="191"/>
      <c r="H127" s="184" t="s">
        <v>375</v>
      </c>
      <c r="I127" s="185"/>
      <c r="J127" s="185"/>
      <c r="K127" s="185"/>
      <c r="L127" s="185"/>
      <c r="M127" s="185"/>
      <c r="N127" s="186" t="str">
        <f>入力してください!J20 &amp; ""</f>
        <v/>
      </c>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7"/>
      <c r="AK127" s="48"/>
      <c r="AM127" s="27"/>
      <c r="AN127"/>
      <c r="AO127"/>
      <c r="AP127"/>
      <c r="AQ127"/>
      <c r="AR127"/>
      <c r="AS127"/>
      <c r="AT127"/>
      <c r="AU127"/>
      <c r="AV127"/>
      <c r="AW127"/>
      <c r="AX127"/>
      <c r="AY127"/>
      <c r="AZ127"/>
      <c r="BA127"/>
      <c r="BB127"/>
      <c r="BC127"/>
      <c r="BD127"/>
      <c r="BE127"/>
      <c r="BF127"/>
      <c r="BG127"/>
      <c r="BH127"/>
      <c r="BI127"/>
      <c r="BJ127"/>
      <c r="BK127"/>
      <c r="BL127"/>
      <c r="BM127"/>
      <c r="BN127"/>
      <c r="BO127"/>
      <c r="BP127"/>
    </row>
    <row r="128" spans="1:83" ht="21" customHeight="1" x14ac:dyDescent="0.25">
      <c r="A128" s="19"/>
      <c r="B128" s="31"/>
      <c r="C128" s="225" t="s">
        <v>556</v>
      </c>
      <c r="D128" s="246" t="s">
        <v>358</v>
      </c>
      <c r="E128" s="246"/>
      <c r="F128" s="246"/>
      <c r="G128" s="246"/>
      <c r="H128" s="192" t="str">
        <f>入力してください!G22 &amp; ""</f>
        <v/>
      </c>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t="str">
        <f>入力してください!T22 &amp; ""</f>
        <v/>
      </c>
      <c r="AG128" s="192"/>
      <c r="AH128" s="192"/>
      <c r="AI128" s="192"/>
      <c r="AJ128" s="192"/>
      <c r="AK128" s="48"/>
      <c r="AM128" s="27"/>
      <c r="AN128"/>
      <c r="AO128"/>
      <c r="AP128"/>
      <c r="AQ128"/>
      <c r="AR128"/>
      <c r="AS128"/>
      <c r="AT128"/>
      <c r="AU128"/>
      <c r="AV128"/>
      <c r="AW128"/>
      <c r="AX128"/>
      <c r="AY128"/>
      <c r="AZ128"/>
      <c r="BA128"/>
      <c r="BB128"/>
      <c r="BC128"/>
      <c r="BD128"/>
      <c r="BE128"/>
      <c r="BF128"/>
      <c r="BG128"/>
      <c r="BH128"/>
      <c r="BI128"/>
      <c r="BJ128"/>
      <c r="BK128"/>
      <c r="BL128"/>
      <c r="BM128"/>
      <c r="BN128"/>
      <c r="BO128"/>
      <c r="BP128"/>
    </row>
    <row r="129" spans="1:79" ht="21" customHeight="1" x14ac:dyDescent="0.25">
      <c r="A129" s="19"/>
      <c r="B129" s="31"/>
      <c r="C129" s="225"/>
      <c r="D129" s="246" t="s">
        <v>359</v>
      </c>
      <c r="E129" s="246"/>
      <c r="F129" s="246"/>
      <c r="G129" s="246"/>
      <c r="H129" s="192" t="str">
        <f>入力してください!G23 &amp; ""</f>
        <v/>
      </c>
      <c r="I129" s="192"/>
      <c r="J129" s="192"/>
      <c r="K129" s="192"/>
      <c r="L129" s="192"/>
      <c r="M129" s="192"/>
      <c r="N129" s="191" t="s">
        <v>360</v>
      </c>
      <c r="O129" s="191"/>
      <c r="P129" s="191"/>
      <c r="Q129" s="192" t="str">
        <f>入力してください!N23 &amp; ""</f>
        <v/>
      </c>
      <c r="R129" s="192"/>
      <c r="S129" s="192"/>
      <c r="T129" s="192"/>
      <c r="U129" s="192"/>
      <c r="V129" s="192"/>
      <c r="W129" s="192"/>
      <c r="X129" s="192"/>
      <c r="Y129" s="191" t="s">
        <v>438</v>
      </c>
      <c r="Z129" s="191"/>
      <c r="AA129" s="191"/>
      <c r="AB129" s="191"/>
      <c r="AC129" s="64" t="str">
        <f>LEFT(入力してください!G24,1)</f>
        <v/>
      </c>
      <c r="AD129" s="64" t="str">
        <f>MID(入力してください!G24,2,1)</f>
        <v/>
      </c>
      <c r="AE129" s="64" t="str">
        <f>MID(入力してください!G24,3,1)</f>
        <v/>
      </c>
      <c r="AF129" s="64" t="str">
        <f>MID(入力してください!G24,4,1)</f>
        <v/>
      </c>
      <c r="AG129" s="64" t="str">
        <f>MID(入力してください!G24,5,1)</f>
        <v/>
      </c>
      <c r="AH129" s="64" t="str">
        <f>MID(入力してください!G24,6,1)</f>
        <v/>
      </c>
      <c r="AI129" s="64" t="str">
        <f>MID(入力してください!G24,7,1)</f>
        <v/>
      </c>
      <c r="AJ129" s="64" t="str">
        <f>MID(入力してください!G24,8,1)</f>
        <v/>
      </c>
      <c r="AK129" s="48"/>
      <c r="AM129" s="27"/>
      <c r="AN129"/>
      <c r="AO129"/>
      <c r="AP129"/>
      <c r="AQ129"/>
      <c r="AR129"/>
      <c r="AS129"/>
      <c r="AT129"/>
      <c r="AU129"/>
      <c r="AV129"/>
      <c r="AW129"/>
      <c r="AX129"/>
      <c r="AY129"/>
      <c r="AZ129"/>
      <c r="BA129"/>
      <c r="BB129"/>
      <c r="BC129"/>
      <c r="BD129"/>
      <c r="BE129"/>
      <c r="BF129"/>
      <c r="BG129"/>
      <c r="BH129"/>
      <c r="BI129"/>
      <c r="BJ129"/>
      <c r="BK129"/>
      <c r="BL129"/>
      <c r="BM129"/>
      <c r="BN129"/>
      <c r="BO129"/>
      <c r="BP129"/>
    </row>
    <row r="130" spans="1:79" ht="14.25" customHeight="1" x14ac:dyDescent="0.25">
      <c r="A130" s="19"/>
      <c r="B130" s="31"/>
      <c r="C130" s="232" t="s">
        <v>574</v>
      </c>
      <c r="D130" s="233"/>
      <c r="E130" s="233"/>
      <c r="F130" s="233"/>
      <c r="G130" s="233"/>
      <c r="H130" s="233"/>
      <c r="I130" s="233"/>
      <c r="J130" s="233"/>
      <c r="K130" s="233"/>
      <c r="L130" s="233"/>
      <c r="M130" s="234"/>
      <c r="N130" s="34" t="s">
        <v>571</v>
      </c>
      <c r="O130" s="35"/>
      <c r="P130" s="35"/>
      <c r="Q130" s="35"/>
      <c r="R130" s="35"/>
      <c r="S130" s="35"/>
      <c r="T130" s="35"/>
      <c r="U130" s="35"/>
      <c r="V130" s="35"/>
      <c r="W130" s="35"/>
      <c r="X130" s="35"/>
      <c r="Y130" s="35"/>
      <c r="Z130" s="35"/>
      <c r="AA130" s="35"/>
      <c r="AB130" s="35"/>
      <c r="AC130" s="35"/>
      <c r="AD130" s="35"/>
      <c r="AE130" s="35"/>
      <c r="AF130" s="35"/>
      <c r="AG130" s="35"/>
      <c r="AH130" s="35"/>
      <c r="AI130" s="35"/>
      <c r="AJ130" s="36"/>
      <c r="AK130" s="48"/>
      <c r="AM130" s="27"/>
      <c r="AN130"/>
      <c r="AO130"/>
      <c r="AP130"/>
      <c r="AQ130"/>
      <c r="AR130"/>
      <c r="AS130"/>
      <c r="AT130"/>
      <c r="AU130"/>
      <c r="AV130"/>
      <c r="AW130"/>
      <c r="AX130"/>
      <c r="AY130"/>
      <c r="AZ130"/>
      <c r="BA130"/>
      <c r="BB130"/>
      <c r="BC130"/>
      <c r="BD130"/>
      <c r="BE130"/>
      <c r="BF130"/>
      <c r="BG130"/>
      <c r="BH130"/>
      <c r="BI130"/>
      <c r="BJ130"/>
      <c r="BK130"/>
      <c r="BL130"/>
      <c r="BM130"/>
      <c r="BN130"/>
      <c r="BO130"/>
      <c r="BP130"/>
    </row>
    <row r="131" spans="1:79" ht="14.25" customHeight="1" x14ac:dyDescent="0.25">
      <c r="A131" s="19"/>
      <c r="B131" s="31"/>
      <c r="C131" s="235"/>
      <c r="D131" s="236"/>
      <c r="E131" s="236"/>
      <c r="F131" s="236"/>
      <c r="G131" s="236"/>
      <c r="H131" s="236"/>
      <c r="I131" s="236"/>
      <c r="J131" s="236"/>
      <c r="K131" s="236"/>
      <c r="L131" s="236"/>
      <c r="M131" s="237"/>
      <c r="N131" s="32"/>
      <c r="O131" s="200" t="s">
        <v>573</v>
      </c>
      <c r="P131" s="200"/>
      <c r="Q131" s="200"/>
      <c r="R131" s="200"/>
      <c r="S131" s="200"/>
      <c r="T131" s="200"/>
      <c r="U131" s="23"/>
      <c r="V131" s="241" t="s">
        <v>628</v>
      </c>
      <c r="W131" s="241"/>
      <c r="X131" s="241"/>
      <c r="Y131" s="241"/>
      <c r="Z131" s="241"/>
      <c r="AA131" s="241"/>
      <c r="AB131" s="241"/>
      <c r="AC131" s="241"/>
      <c r="AD131" s="241"/>
      <c r="AE131" s="241"/>
      <c r="AF131" s="241"/>
      <c r="AG131" s="241"/>
      <c r="AH131" s="241"/>
      <c r="AI131" s="23"/>
      <c r="AJ131" s="37"/>
      <c r="AK131" s="48"/>
      <c r="AM131" s="27"/>
      <c r="AN131"/>
      <c r="AO131"/>
      <c r="AP131"/>
      <c r="AQ131"/>
      <c r="AR131"/>
      <c r="AS131"/>
      <c r="AT131"/>
      <c r="AU131"/>
      <c r="AV131"/>
      <c r="AW131"/>
      <c r="AX131"/>
      <c r="AY131"/>
      <c r="AZ131"/>
      <c r="BA131"/>
      <c r="BB131"/>
      <c r="BC131"/>
      <c r="BD131"/>
      <c r="BE131"/>
      <c r="BF131"/>
      <c r="BG131"/>
      <c r="BH131"/>
      <c r="BI131"/>
      <c r="BJ131"/>
      <c r="BK131"/>
      <c r="BL131"/>
      <c r="BM131"/>
      <c r="BN131"/>
      <c r="BO131"/>
      <c r="BP131"/>
      <c r="BX131" s="199" t="str">
        <f>IF(RIGHT(入力してください!Q25,1)="る","〇","")</f>
        <v/>
      </c>
      <c r="BY131" s="199"/>
      <c r="BZ131" s="199" t="str">
        <f>IF(RIGHT(入力してください!Q25,1)="い","〇","")</f>
        <v/>
      </c>
      <c r="CA131" s="199"/>
    </row>
    <row r="132" spans="1:79" ht="14.25" customHeight="1" x14ac:dyDescent="0.25">
      <c r="A132" s="19"/>
      <c r="B132" s="31"/>
      <c r="C132" s="235"/>
      <c r="D132" s="236"/>
      <c r="E132" s="236"/>
      <c r="F132" s="236"/>
      <c r="G132" s="236"/>
      <c r="H132" s="236"/>
      <c r="I132" s="236"/>
      <c r="J132" s="236"/>
      <c r="K132" s="236"/>
      <c r="L132" s="236"/>
      <c r="M132" s="237"/>
      <c r="N132" s="32"/>
      <c r="O132" s="200" t="s">
        <v>572</v>
      </c>
      <c r="P132" s="200"/>
      <c r="Q132" s="200"/>
      <c r="R132" s="200"/>
      <c r="S132" s="200"/>
      <c r="T132" s="200"/>
      <c r="U132" s="23"/>
      <c r="V132" s="241"/>
      <c r="W132" s="241"/>
      <c r="X132" s="241"/>
      <c r="Y132" s="241"/>
      <c r="Z132" s="241"/>
      <c r="AA132" s="241"/>
      <c r="AB132" s="241"/>
      <c r="AC132" s="241"/>
      <c r="AD132" s="241"/>
      <c r="AE132" s="241"/>
      <c r="AF132" s="241"/>
      <c r="AG132" s="241"/>
      <c r="AH132" s="241"/>
      <c r="AI132" s="23"/>
      <c r="AJ132" s="37"/>
      <c r="AK132" s="48"/>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X132" s="199"/>
      <c r="BY132" s="199"/>
      <c r="BZ132" s="199"/>
      <c r="CA132" s="199"/>
    </row>
    <row r="133" spans="1:79" ht="3.75" customHeight="1" x14ac:dyDescent="0.25">
      <c r="A133" s="19"/>
      <c r="B133" s="31"/>
      <c r="C133" s="238"/>
      <c r="D133" s="239"/>
      <c r="E133" s="239"/>
      <c r="F133" s="239"/>
      <c r="G133" s="239"/>
      <c r="H133" s="239"/>
      <c r="I133" s="239"/>
      <c r="J133" s="239"/>
      <c r="K133" s="239"/>
      <c r="L133" s="239"/>
      <c r="M133" s="240"/>
      <c r="N133" s="38"/>
      <c r="O133" s="39"/>
      <c r="P133" s="39"/>
      <c r="Q133" s="39"/>
      <c r="R133" s="39"/>
      <c r="S133" s="39"/>
      <c r="T133" s="39"/>
      <c r="U133" s="39"/>
      <c r="V133" s="242"/>
      <c r="W133" s="242"/>
      <c r="X133" s="242"/>
      <c r="Y133" s="242"/>
      <c r="Z133" s="242"/>
      <c r="AA133" s="242"/>
      <c r="AB133" s="242"/>
      <c r="AC133" s="242"/>
      <c r="AD133" s="242"/>
      <c r="AE133" s="242"/>
      <c r="AF133" s="242"/>
      <c r="AG133" s="242"/>
      <c r="AH133" s="242"/>
      <c r="AI133" s="39"/>
      <c r="AJ133" s="40"/>
      <c r="AK133" s="48"/>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79" ht="9" customHeight="1" x14ac:dyDescent="0.25">
      <c r="A134" s="19"/>
      <c r="B134" s="31"/>
      <c r="C134" s="30"/>
      <c r="D134" s="30"/>
      <c r="E134" s="30"/>
      <c r="F134" s="30"/>
      <c r="G134" s="30"/>
      <c r="H134" s="30"/>
      <c r="I134" s="30"/>
      <c r="J134" s="30"/>
      <c r="K134" s="30"/>
      <c r="L134" s="30"/>
      <c r="M134" s="30"/>
      <c r="N134" s="23"/>
      <c r="O134" s="23"/>
      <c r="P134" s="23"/>
      <c r="Q134" s="23"/>
      <c r="R134" s="23"/>
      <c r="S134" s="23"/>
      <c r="T134" s="23"/>
      <c r="U134" s="23"/>
      <c r="V134" s="33"/>
      <c r="W134" s="33"/>
      <c r="X134" s="33"/>
      <c r="Y134" s="33"/>
      <c r="Z134" s="33"/>
      <c r="AA134" s="33"/>
      <c r="AB134" s="33"/>
      <c r="AC134" s="33"/>
      <c r="AD134" s="33"/>
      <c r="AE134" s="33"/>
      <c r="AF134" s="33"/>
      <c r="AG134" s="33"/>
      <c r="AH134" s="33"/>
      <c r="AI134" s="23"/>
      <c r="AJ134" s="23"/>
      <c r="AK134" s="48"/>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row r="135" spans="1:79" ht="20.25" customHeight="1" x14ac:dyDescent="0.25">
      <c r="A135" s="19"/>
      <c r="B135" s="31"/>
      <c r="C135" s="224" t="s">
        <v>575</v>
      </c>
      <c r="D135" s="42"/>
      <c r="E135" s="201" t="s">
        <v>576</v>
      </c>
      <c r="F135" s="201"/>
      <c r="G135" s="201"/>
      <c r="H135" s="201"/>
      <c r="I135" s="201"/>
      <c r="J135" s="201"/>
      <c r="K135" s="201"/>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2"/>
      <c r="AK135" s="48"/>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X135" s="199" t="str">
        <f>IF(RIGHT(入力してください!Q29,1)="じ","〇","")</f>
        <v/>
      </c>
      <c r="BY135" s="199"/>
    </row>
    <row r="136" spans="1:79" ht="20.25" customHeight="1" x14ac:dyDescent="0.25">
      <c r="A136" s="19"/>
      <c r="B136" s="31"/>
      <c r="C136" s="224"/>
      <c r="D136" s="203" t="s">
        <v>2</v>
      </c>
      <c r="E136" s="203"/>
      <c r="F136" s="203"/>
      <c r="G136" s="203"/>
      <c r="H136" s="243" t="str">
        <f>入力してください!G145&amp;""</f>
        <v/>
      </c>
      <c r="I136" s="244"/>
      <c r="J136" s="244"/>
      <c r="K136" s="244"/>
      <c r="L136" s="244"/>
      <c r="M136" s="244"/>
      <c r="N136" s="244"/>
      <c r="O136" s="244"/>
      <c r="P136" s="244"/>
      <c r="Q136" s="244"/>
      <c r="R136" s="244"/>
      <c r="S136" s="244"/>
      <c r="T136" s="244"/>
      <c r="U136" s="244"/>
      <c r="V136" s="245"/>
      <c r="W136" s="243" t="str">
        <f>入力してください!P145&amp;""</f>
        <v/>
      </c>
      <c r="X136" s="244"/>
      <c r="Y136" s="244"/>
      <c r="Z136" s="244"/>
      <c r="AA136" s="244"/>
      <c r="AB136" s="244"/>
      <c r="AC136" s="244"/>
      <c r="AD136" s="244"/>
      <c r="AE136" s="244"/>
      <c r="AF136" s="244"/>
      <c r="AG136" s="244"/>
      <c r="AH136" s="244"/>
      <c r="AI136" s="244"/>
      <c r="AJ136" s="245"/>
      <c r="AK136" s="48"/>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X136" s="199"/>
      <c r="BY136" s="199"/>
    </row>
    <row r="137" spans="1:79" ht="32.25" customHeight="1" x14ac:dyDescent="0.25">
      <c r="A137" s="19"/>
      <c r="B137" s="31"/>
      <c r="C137" s="224"/>
      <c r="D137" s="231" t="s">
        <v>1</v>
      </c>
      <c r="E137" s="231"/>
      <c r="F137" s="231"/>
      <c r="G137" s="231"/>
      <c r="H137" s="218" t="str">
        <f>入力してください!G144&amp;""</f>
        <v/>
      </c>
      <c r="I137" s="219"/>
      <c r="J137" s="219"/>
      <c r="K137" s="219"/>
      <c r="L137" s="219"/>
      <c r="M137" s="219"/>
      <c r="N137" s="219"/>
      <c r="O137" s="219"/>
      <c r="P137" s="219"/>
      <c r="Q137" s="219"/>
      <c r="R137" s="219"/>
      <c r="S137" s="219"/>
      <c r="T137" s="219"/>
      <c r="U137" s="219"/>
      <c r="V137" s="219"/>
      <c r="W137" s="218" t="str">
        <f>入力してください!P144&amp;""</f>
        <v/>
      </c>
      <c r="X137" s="219"/>
      <c r="Y137" s="219"/>
      <c r="Z137" s="219"/>
      <c r="AA137" s="219"/>
      <c r="AB137" s="219"/>
      <c r="AC137" s="219"/>
      <c r="AD137" s="219"/>
      <c r="AE137" s="219"/>
      <c r="AF137" s="219"/>
      <c r="AG137" s="219"/>
      <c r="AH137" s="219"/>
      <c r="AI137" s="219"/>
      <c r="AJ137" s="220"/>
      <c r="AK137" s="48"/>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X137" s="199" t="str">
        <f>IF(RIGHT(入力してください!Q32,1)="じ","〇","")</f>
        <v/>
      </c>
      <c r="BY137" s="199"/>
    </row>
    <row r="138" spans="1:79" ht="20.25" customHeight="1" x14ac:dyDescent="0.25">
      <c r="A138" s="19"/>
      <c r="B138" s="31"/>
      <c r="C138" s="224"/>
      <c r="D138" s="25"/>
      <c r="E138" s="201" t="s">
        <v>577</v>
      </c>
      <c r="F138" s="201"/>
      <c r="G138" s="201"/>
      <c r="H138" s="201"/>
      <c r="I138" s="201"/>
      <c r="J138" s="201"/>
      <c r="K138" s="201"/>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2"/>
      <c r="AK138" s="48"/>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X138" s="199"/>
      <c r="BY138" s="199"/>
    </row>
    <row r="139" spans="1:79" ht="22.5" customHeight="1" x14ac:dyDescent="0.25">
      <c r="A139" s="19"/>
      <c r="B139" s="31"/>
      <c r="C139" s="224"/>
      <c r="D139" s="191" t="s">
        <v>437</v>
      </c>
      <c r="E139" s="191"/>
      <c r="F139" s="191"/>
      <c r="G139" s="191"/>
      <c r="H139" s="193" t="str">
        <f>IF(入力してください!Q32="同じ",入力してください!G18,入力してください!G33) &amp; ""</f>
        <v/>
      </c>
      <c r="I139" s="194"/>
      <c r="J139" s="194"/>
      <c r="K139" s="194"/>
      <c r="L139" s="194"/>
      <c r="M139" s="194"/>
      <c r="N139" s="194"/>
      <c r="O139" s="194"/>
      <c r="P139" s="194"/>
      <c r="Q139" s="194"/>
      <c r="R139" s="194"/>
      <c r="S139" s="194"/>
      <c r="T139" s="195"/>
      <c r="U139" s="196" t="s">
        <v>439</v>
      </c>
      <c r="V139" s="197"/>
      <c r="W139" s="197"/>
      <c r="X139" s="197"/>
      <c r="Y139" s="198"/>
      <c r="Z139" s="193" t="str">
        <f>IF(入力してください!Q32="同じ",入力してください!G21,入力してください!G36) &amp; ""</f>
        <v/>
      </c>
      <c r="AA139" s="194"/>
      <c r="AB139" s="194"/>
      <c r="AC139" s="194"/>
      <c r="AD139" s="194"/>
      <c r="AE139" s="194"/>
      <c r="AF139" s="194"/>
      <c r="AG139" s="194"/>
      <c r="AH139" s="194"/>
      <c r="AI139" s="194"/>
      <c r="AJ139" s="195"/>
      <c r="AK139" s="48"/>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row>
    <row r="140" spans="1:79" ht="32.25" customHeight="1" x14ac:dyDescent="0.25">
      <c r="A140" s="19"/>
      <c r="B140" s="31"/>
      <c r="C140" s="224"/>
      <c r="D140" s="191" t="s">
        <v>361</v>
      </c>
      <c r="E140" s="191"/>
      <c r="F140" s="191"/>
      <c r="G140" s="191"/>
      <c r="H140" s="181" t="str">
        <f>IF(入力してください!Q32="同じ",入力してください!G19&amp;入力してください!J19,入力してください!G34 &amp;入力してください!J34) &amp; ""</f>
        <v>東京都</v>
      </c>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3"/>
      <c r="AK140" s="48"/>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row>
    <row r="141" spans="1:79" ht="32.25" customHeight="1" x14ac:dyDescent="0.25">
      <c r="A141" s="19"/>
      <c r="B141" s="31"/>
      <c r="C141" s="224"/>
      <c r="D141" s="191"/>
      <c r="E141" s="191"/>
      <c r="F141" s="191"/>
      <c r="G141" s="191"/>
      <c r="H141" s="184" t="s">
        <v>375</v>
      </c>
      <c r="I141" s="185"/>
      <c r="J141" s="185"/>
      <c r="K141" s="185"/>
      <c r="L141" s="185"/>
      <c r="M141" s="185"/>
      <c r="N141" s="186" t="str">
        <f>IF(入力してください!Q32="同じ",入力してください!J20,入力してください!J35) &amp; ""</f>
        <v/>
      </c>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7"/>
      <c r="AK141" s="48"/>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row>
    <row r="142" spans="1:79" ht="4.5" customHeight="1" x14ac:dyDescent="0.25">
      <c r="A142" s="19"/>
      <c r="B142" s="31"/>
      <c r="C142" s="49"/>
      <c r="D142" s="23"/>
      <c r="E142" s="23"/>
      <c r="F142" s="23"/>
      <c r="G142" s="23"/>
      <c r="H142" s="50"/>
      <c r="I142" s="50"/>
      <c r="J142" s="50"/>
      <c r="K142" s="50"/>
      <c r="L142" s="50"/>
      <c r="M142" s="50"/>
      <c r="N142" s="3"/>
      <c r="O142" s="3"/>
      <c r="P142" s="3"/>
      <c r="Q142" s="3"/>
      <c r="R142" s="3"/>
      <c r="S142" s="3"/>
      <c r="T142" s="3"/>
      <c r="U142" s="3"/>
      <c r="V142" s="3"/>
      <c r="W142" s="3"/>
      <c r="X142" s="3"/>
      <c r="Y142" s="3"/>
      <c r="Z142" s="3"/>
      <c r="AA142" s="3"/>
      <c r="AB142" s="3"/>
      <c r="AC142" s="3"/>
      <c r="AD142" s="3"/>
      <c r="AE142" s="3"/>
      <c r="AF142" s="3"/>
      <c r="AG142" s="3"/>
      <c r="AH142" s="3"/>
      <c r="AI142" s="3"/>
      <c r="AJ142" s="3"/>
      <c r="AK142" s="48"/>
    </row>
    <row r="143" spans="1:79" ht="54.75" customHeight="1" x14ac:dyDescent="0.25">
      <c r="A143" s="19"/>
      <c r="B143" s="31"/>
      <c r="C143" s="188" t="s">
        <v>581</v>
      </c>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51"/>
    </row>
    <row r="144" spans="1:79" ht="3" customHeight="1" x14ac:dyDescent="0.25">
      <c r="B144" s="52"/>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53"/>
    </row>
    <row r="145" spans="1:39" ht="13.5" customHeight="1" x14ac:dyDescent="0.25">
      <c r="B145" s="52"/>
      <c r="C145" s="41"/>
      <c r="D145" s="41"/>
      <c r="E145" s="189" t="str">
        <f>IF(入力してください!J41&lt;&gt;"","令和" &amp; IF(入力してください!J41&gt;2020,入力してください!J41-2018,入力してください!J41) &amp;"年"&amp;入力してください!N41&amp;"月"&amp;入力してください!R41&amp;"日","年      月      日")</f>
        <v>年      月      日</v>
      </c>
      <c r="F145" s="189"/>
      <c r="G145" s="189"/>
      <c r="H145" s="189"/>
      <c r="I145" s="189"/>
      <c r="J145" s="189"/>
      <c r="K145" s="189"/>
      <c r="L145" s="189"/>
      <c r="M145" s="189"/>
      <c r="N145" s="189"/>
      <c r="O145" s="54"/>
      <c r="P145" s="41"/>
      <c r="Q145" s="41"/>
      <c r="R145" s="41"/>
      <c r="S145" s="41"/>
      <c r="T145" s="41"/>
      <c r="U145" s="41"/>
      <c r="V145" s="41"/>
      <c r="W145" s="41"/>
      <c r="X145" s="41"/>
      <c r="Y145" s="41"/>
      <c r="Z145" s="41"/>
      <c r="AA145" s="41"/>
      <c r="AB145" s="41"/>
      <c r="AC145" s="41"/>
      <c r="AD145" s="41"/>
      <c r="AE145" s="41"/>
      <c r="AF145" s="41"/>
      <c r="AG145" s="41"/>
      <c r="AH145" s="41"/>
      <c r="AI145" s="41"/>
      <c r="AJ145" s="41"/>
      <c r="AK145" s="53"/>
    </row>
    <row r="146" spans="1:39" ht="20.25" customHeight="1" x14ac:dyDescent="0.25">
      <c r="B146" s="52"/>
      <c r="C146" s="41"/>
      <c r="D146" s="41"/>
      <c r="F146" s="55"/>
      <c r="G146" s="55"/>
      <c r="H146" s="55"/>
      <c r="I146" s="55"/>
      <c r="J146" s="55"/>
      <c r="K146" s="41"/>
      <c r="L146" s="41"/>
      <c r="M146" s="41"/>
      <c r="N146" s="41"/>
      <c r="O146" s="41"/>
      <c r="P146" s="190" t="s">
        <v>440</v>
      </c>
      <c r="Q146" s="190"/>
      <c r="R146" s="190"/>
      <c r="S146" s="190"/>
      <c r="T146" s="190"/>
      <c r="U146" s="56"/>
      <c r="V146" s="57" t="str">
        <f>入力してください!G42 &amp; ""</f>
        <v/>
      </c>
      <c r="W146" s="19"/>
      <c r="X146" s="19"/>
      <c r="Y146" s="19"/>
      <c r="Z146" s="19"/>
      <c r="AA146" s="41"/>
      <c r="AB146" s="41"/>
      <c r="AC146" s="41"/>
      <c r="AD146" s="41"/>
      <c r="AE146" s="41"/>
      <c r="AF146" s="41"/>
      <c r="AG146" s="41"/>
      <c r="AH146" s="41"/>
      <c r="AI146" s="41"/>
      <c r="AJ146" s="41"/>
      <c r="AK146" s="53"/>
    </row>
    <row r="147" spans="1:39" ht="24" customHeight="1" x14ac:dyDescent="0.25">
      <c r="B147" s="52"/>
      <c r="C147" s="41"/>
      <c r="D147" s="41"/>
      <c r="E147" s="41"/>
      <c r="F147" s="55" t="s">
        <v>582</v>
      </c>
      <c r="G147" s="41"/>
      <c r="H147" s="41"/>
      <c r="I147" s="41"/>
      <c r="J147" s="41"/>
      <c r="K147" s="41"/>
      <c r="L147" s="41"/>
      <c r="M147" s="41"/>
      <c r="N147" s="41"/>
      <c r="O147" s="41"/>
      <c r="P147" s="41"/>
      <c r="Q147" s="41"/>
      <c r="R147" s="41"/>
      <c r="S147" s="41"/>
      <c r="T147" s="41"/>
      <c r="U147" s="58"/>
      <c r="V147" s="58"/>
      <c r="W147" s="58"/>
      <c r="X147" s="58"/>
      <c r="Y147" s="58"/>
      <c r="Z147" s="58"/>
      <c r="AA147" s="58"/>
      <c r="AB147" s="58"/>
      <c r="AC147" s="58"/>
      <c r="AD147" s="58"/>
      <c r="AE147" s="58"/>
      <c r="AF147" s="58"/>
      <c r="AG147" s="58"/>
      <c r="AH147" s="58"/>
      <c r="AI147" s="58"/>
      <c r="AJ147" s="58"/>
      <c r="AK147" s="53"/>
    </row>
    <row r="148" spans="1:39" ht="30.75" customHeight="1" x14ac:dyDescent="0.25">
      <c r="B148" s="52"/>
      <c r="E148" s="204" t="s">
        <v>562</v>
      </c>
      <c r="F148" s="204"/>
      <c r="G148" s="204"/>
      <c r="H148" s="204"/>
      <c r="I148" s="204"/>
      <c r="J148" s="221" t="str">
        <f>IF(入力してください!K44&lt;&gt;"","令和" &amp; IF(入力してください!K44&gt;2020,入力してください!K44-2018,入力してください!K44) &amp;"年"&amp;入力してください!O44&amp;"月"&amp;入力してください!S44&amp;"日","年      月      日")</f>
        <v>年      月      日</v>
      </c>
      <c r="K148" s="222"/>
      <c r="L148" s="222"/>
      <c r="M148" s="222"/>
      <c r="N148" s="222"/>
      <c r="O148" s="222"/>
      <c r="P148" s="222"/>
      <c r="Q148" s="222"/>
      <c r="R148" s="222"/>
      <c r="S148" s="223"/>
      <c r="T148" s="180" t="s">
        <v>563</v>
      </c>
      <c r="U148" s="180"/>
      <c r="V148" s="180"/>
      <c r="W148" s="180"/>
      <c r="X148" s="212"/>
      <c r="Y148" s="213"/>
      <c r="Z148" s="213"/>
      <c r="AA148" s="213"/>
      <c r="AB148" s="213"/>
      <c r="AC148" s="213"/>
      <c r="AD148" s="213"/>
      <c r="AE148" s="213"/>
      <c r="AF148" s="213"/>
      <c r="AG148" s="213"/>
      <c r="AH148" s="213"/>
      <c r="AI148" s="214"/>
      <c r="AJ148"/>
      <c r="AK148" s="59"/>
      <c r="AL148"/>
      <c r="AM148"/>
    </row>
    <row r="149" spans="1:39" ht="7.5" customHeight="1" x14ac:dyDescent="0.25">
      <c r="A149" s="19"/>
      <c r="B149" s="60"/>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2"/>
    </row>
    <row r="150" spans="1:39" ht="5.2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row>
    <row r="151" spans="1:39" ht="122.25" customHeight="1" x14ac:dyDescent="0.25">
      <c r="A151" s="19"/>
      <c r="B151" s="211" t="s">
        <v>630</v>
      </c>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19"/>
    </row>
    <row r="152" spans="1:39" ht="12.75" customHeight="1" x14ac:dyDescent="0.25">
      <c r="B152" s="75" t="s">
        <v>631</v>
      </c>
    </row>
  </sheetData>
  <sheetProtection algorithmName="SHA-512" hashValue="Fv2Ol7VOpU0H3zoO5FmCvnj0KRo43t1j48adTUPpgEtNuvxdmc4TklSTwf6YZpzH6TiRF0Arfh4lZqWgLtpP9w==" saltValue="74n8xBeO/yhRyNFmgu1U/w==" spinCount="100000" sheet="1" selectLockedCells="1"/>
  <mergeCells count="257">
    <mergeCell ref="E34:I34"/>
    <mergeCell ref="X34:AI34"/>
    <mergeCell ref="D85:G85"/>
    <mergeCell ref="AC85:AJ85"/>
    <mergeCell ref="D87:G87"/>
    <mergeCell ref="H87:T87"/>
    <mergeCell ref="U87:Y87"/>
    <mergeCell ref="Z87:AJ87"/>
    <mergeCell ref="H13:M13"/>
    <mergeCell ref="H27:M27"/>
    <mergeCell ref="N27:AJ27"/>
    <mergeCell ref="N13:AJ13"/>
    <mergeCell ref="C16:M19"/>
    <mergeCell ref="C21:C27"/>
    <mergeCell ref="C29:AJ29"/>
    <mergeCell ref="B37:AJ37"/>
    <mergeCell ref="T34:W34"/>
    <mergeCell ref="J34:S34"/>
    <mergeCell ref="D12:G13"/>
    <mergeCell ref="H12:AJ12"/>
    <mergeCell ref="AC47:AJ47"/>
    <mergeCell ref="D48:G48"/>
    <mergeCell ref="AC48:AJ48"/>
    <mergeCell ref="D49:G49"/>
    <mergeCell ref="C14:C15"/>
    <mergeCell ref="D14:G14"/>
    <mergeCell ref="H14:AE14"/>
    <mergeCell ref="D15:G15"/>
    <mergeCell ref="D25:G25"/>
    <mergeCell ref="D26:G27"/>
    <mergeCell ref="AF14:AJ14"/>
    <mergeCell ref="Y15:AB15"/>
    <mergeCell ref="D9:G9"/>
    <mergeCell ref="D10:G10"/>
    <mergeCell ref="H26:AJ26"/>
    <mergeCell ref="N15:P15"/>
    <mergeCell ref="Q15:X15"/>
    <mergeCell ref="H15:M15"/>
    <mergeCell ref="O17:T17"/>
    <mergeCell ref="O18:T18"/>
    <mergeCell ref="V17:AH19"/>
    <mergeCell ref="Y3:AB3"/>
    <mergeCell ref="B7:AK7"/>
    <mergeCell ref="Z9:AB10"/>
    <mergeCell ref="X9:Y10"/>
    <mergeCell ref="U9:W10"/>
    <mergeCell ref="AC10:AJ10"/>
    <mergeCell ref="Z11:AJ11"/>
    <mergeCell ref="U11:Y11"/>
    <mergeCell ref="H11:T11"/>
    <mergeCell ref="D11:G11"/>
    <mergeCell ref="AC9:AJ9"/>
    <mergeCell ref="H9:M9"/>
    <mergeCell ref="N9:T9"/>
    <mergeCell ref="H10:M10"/>
    <mergeCell ref="N10:T10"/>
    <mergeCell ref="C9:C13"/>
    <mergeCell ref="BX21:BY22"/>
    <mergeCell ref="BX23:BY24"/>
    <mergeCell ref="E21:AJ21"/>
    <mergeCell ref="E24:AJ24"/>
    <mergeCell ref="D22:G22"/>
    <mergeCell ref="U25:Y25"/>
    <mergeCell ref="Z25:AJ25"/>
    <mergeCell ref="H25:T25"/>
    <mergeCell ref="P32:T32"/>
    <mergeCell ref="W22:AJ22"/>
    <mergeCell ref="W23:AJ23"/>
    <mergeCell ref="E31:N31"/>
    <mergeCell ref="H22:V22"/>
    <mergeCell ref="H23:V23"/>
    <mergeCell ref="D23:G23"/>
    <mergeCell ref="BW1:BZ2"/>
    <mergeCell ref="AN3:BP17"/>
    <mergeCell ref="P70:T70"/>
    <mergeCell ref="E72:I72"/>
    <mergeCell ref="J72:S72"/>
    <mergeCell ref="T72:W72"/>
    <mergeCell ref="X72:AI72"/>
    <mergeCell ref="D64:G65"/>
    <mergeCell ref="H64:AJ64"/>
    <mergeCell ref="H65:M65"/>
    <mergeCell ref="N65:AJ65"/>
    <mergeCell ref="C67:AJ67"/>
    <mergeCell ref="E69:N69"/>
    <mergeCell ref="BX61:BY62"/>
    <mergeCell ref="E62:AJ62"/>
    <mergeCell ref="D63:G63"/>
    <mergeCell ref="H63:T63"/>
    <mergeCell ref="U63:Y63"/>
    <mergeCell ref="Z63:AJ63"/>
    <mergeCell ref="BX55:BY56"/>
    <mergeCell ref="BZ55:CA56"/>
    <mergeCell ref="O56:T56"/>
    <mergeCell ref="BX17:BY18"/>
    <mergeCell ref="BZ17:CA18"/>
    <mergeCell ref="BX59:BY60"/>
    <mergeCell ref="D60:G60"/>
    <mergeCell ref="N53:P53"/>
    <mergeCell ref="Q53:X53"/>
    <mergeCell ref="Y53:AB53"/>
    <mergeCell ref="C54:M57"/>
    <mergeCell ref="O55:T55"/>
    <mergeCell ref="V55:AH57"/>
    <mergeCell ref="W60:AJ60"/>
    <mergeCell ref="C59:C65"/>
    <mergeCell ref="E59:AJ59"/>
    <mergeCell ref="C52:C53"/>
    <mergeCell ref="D52:G52"/>
    <mergeCell ref="H52:AE52"/>
    <mergeCell ref="AF52:AJ52"/>
    <mergeCell ref="D53:G53"/>
    <mergeCell ref="H53:M53"/>
    <mergeCell ref="Y79:AB79"/>
    <mergeCell ref="B83:AK83"/>
    <mergeCell ref="C85:C89"/>
    <mergeCell ref="U85:W86"/>
    <mergeCell ref="H85:M85"/>
    <mergeCell ref="N85:T85"/>
    <mergeCell ref="Y41:AB41"/>
    <mergeCell ref="B45:AK45"/>
    <mergeCell ref="C47:C51"/>
    <mergeCell ref="D47:G47"/>
    <mergeCell ref="U47:W48"/>
    <mergeCell ref="X47:Y48"/>
    <mergeCell ref="Z47:AB48"/>
    <mergeCell ref="U49:Y49"/>
    <mergeCell ref="Z49:AJ49"/>
    <mergeCell ref="H47:M47"/>
    <mergeCell ref="N47:T47"/>
    <mergeCell ref="H48:M48"/>
    <mergeCell ref="N48:T48"/>
    <mergeCell ref="D50:G51"/>
    <mergeCell ref="H50:AJ50"/>
    <mergeCell ref="D61:G61"/>
    <mergeCell ref="W61:AJ61"/>
    <mergeCell ref="H49:T49"/>
    <mergeCell ref="H51:M51"/>
    <mergeCell ref="N51:AJ51"/>
    <mergeCell ref="H60:V60"/>
    <mergeCell ref="H61:V61"/>
    <mergeCell ref="BZ93:CA94"/>
    <mergeCell ref="O94:T94"/>
    <mergeCell ref="E97:AJ97"/>
    <mergeCell ref="BX97:BY98"/>
    <mergeCell ref="D98:G98"/>
    <mergeCell ref="C92:M95"/>
    <mergeCell ref="O93:T93"/>
    <mergeCell ref="V93:AH95"/>
    <mergeCell ref="W98:AJ98"/>
    <mergeCell ref="BX93:BY94"/>
    <mergeCell ref="H86:M86"/>
    <mergeCell ref="N86:T86"/>
    <mergeCell ref="C97:C103"/>
    <mergeCell ref="C90:C91"/>
    <mergeCell ref="D90:G90"/>
    <mergeCell ref="H90:AE90"/>
    <mergeCell ref="AF90:AJ90"/>
    <mergeCell ref="H91:M91"/>
    <mergeCell ref="D91:G91"/>
    <mergeCell ref="D86:G86"/>
    <mergeCell ref="D88:G89"/>
    <mergeCell ref="H88:AJ88"/>
    <mergeCell ref="H89:M89"/>
    <mergeCell ref="N89:AJ89"/>
    <mergeCell ref="AC86:AJ86"/>
    <mergeCell ref="X85:Y86"/>
    <mergeCell ref="Z85:AB86"/>
    <mergeCell ref="H98:V98"/>
    <mergeCell ref="Z101:AJ101"/>
    <mergeCell ref="D99:G99"/>
    <mergeCell ref="W99:AJ99"/>
    <mergeCell ref="BX137:BY138"/>
    <mergeCell ref="E138:AJ138"/>
    <mergeCell ref="D139:G139"/>
    <mergeCell ref="H139:T139"/>
    <mergeCell ref="U139:Y139"/>
    <mergeCell ref="Z139:AJ139"/>
    <mergeCell ref="BX131:BY132"/>
    <mergeCell ref="D123:G123"/>
    <mergeCell ref="D125:G125"/>
    <mergeCell ref="D137:G137"/>
    <mergeCell ref="C130:M133"/>
    <mergeCell ref="O131:T131"/>
    <mergeCell ref="V131:AH133"/>
    <mergeCell ref="H136:V136"/>
    <mergeCell ref="W136:AJ136"/>
    <mergeCell ref="H137:V137"/>
    <mergeCell ref="W137:AJ137"/>
    <mergeCell ref="C128:C129"/>
    <mergeCell ref="D128:G128"/>
    <mergeCell ref="H128:AE128"/>
    <mergeCell ref="AF128:AJ128"/>
    <mergeCell ref="D129:G129"/>
    <mergeCell ref="H129:M129"/>
    <mergeCell ref="AC124:AJ124"/>
    <mergeCell ref="B151:AJ151"/>
    <mergeCell ref="D140:G141"/>
    <mergeCell ref="H140:AJ140"/>
    <mergeCell ref="H141:M141"/>
    <mergeCell ref="N141:AJ141"/>
    <mergeCell ref="C143:AJ143"/>
    <mergeCell ref="E145:N145"/>
    <mergeCell ref="C135:C141"/>
    <mergeCell ref="U125:Y125"/>
    <mergeCell ref="Z125:AJ125"/>
    <mergeCell ref="C123:C127"/>
    <mergeCell ref="U123:W124"/>
    <mergeCell ref="X123:Y124"/>
    <mergeCell ref="Z123:AB124"/>
    <mergeCell ref="AC123:AJ123"/>
    <mergeCell ref="D124:G124"/>
    <mergeCell ref="P146:T146"/>
    <mergeCell ref="E148:I148"/>
    <mergeCell ref="J148:S148"/>
    <mergeCell ref="T148:W148"/>
    <mergeCell ref="X148:AI148"/>
    <mergeCell ref="N129:P129"/>
    <mergeCell ref="Q129:X129"/>
    <mergeCell ref="Y129:AB129"/>
    <mergeCell ref="BZ131:CA132"/>
    <mergeCell ref="O132:T132"/>
    <mergeCell ref="E135:AJ135"/>
    <mergeCell ref="BX135:BY136"/>
    <mergeCell ref="D136:G136"/>
    <mergeCell ref="E110:I110"/>
    <mergeCell ref="Y117:AB117"/>
    <mergeCell ref="B121:AK121"/>
    <mergeCell ref="BX99:BY100"/>
    <mergeCell ref="E100:AJ100"/>
    <mergeCell ref="D126:G127"/>
    <mergeCell ref="H126:AJ126"/>
    <mergeCell ref="H127:M127"/>
    <mergeCell ref="N127:AJ127"/>
    <mergeCell ref="B113:AJ113"/>
    <mergeCell ref="D102:G103"/>
    <mergeCell ref="H125:T125"/>
    <mergeCell ref="X110:AI110"/>
    <mergeCell ref="H123:M123"/>
    <mergeCell ref="N123:T123"/>
    <mergeCell ref="H124:M124"/>
    <mergeCell ref="N124:T124"/>
    <mergeCell ref="H99:V99"/>
    <mergeCell ref="J110:S110"/>
    <mergeCell ref="T110:W110"/>
    <mergeCell ref="H102:AJ102"/>
    <mergeCell ref="H103:M103"/>
    <mergeCell ref="N103:AJ103"/>
    <mergeCell ref="C105:AJ105"/>
    <mergeCell ref="E107:N107"/>
    <mergeCell ref="P108:T108"/>
    <mergeCell ref="N91:P91"/>
    <mergeCell ref="Q91:X91"/>
    <mergeCell ref="Y91:AB91"/>
    <mergeCell ref="D101:G101"/>
    <mergeCell ref="H101:T101"/>
    <mergeCell ref="U101:Y101"/>
  </mergeCells>
  <phoneticPr fontId="2"/>
  <printOptions horizontalCentered="1" verticalCentered="1"/>
  <pageMargins left="3.937007874015748E-2" right="3.937007874015748E-2" top="7.874015748031496E-2" bottom="0.15748031496062992" header="0.31496062992125984" footer="0.31496062992125984"/>
  <pageSetup paperSize="9" fitToHeight="0" orientation="portrait" r:id="rId1"/>
  <rowBreaks count="3" manualBreakCount="3">
    <brk id="38" max="36" man="1"/>
    <brk id="76" max="16383" man="1"/>
    <brk id="11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8"/>
  <sheetViews>
    <sheetView workbookViewId="0">
      <selection sqref="A1:B98"/>
    </sheetView>
  </sheetViews>
  <sheetFormatPr defaultColWidth="9.33203125" defaultRowHeight="13.2" x14ac:dyDescent="0.25"/>
  <cols>
    <col min="1" max="16384" width="9.33203125" style="22"/>
  </cols>
  <sheetData>
    <row r="1" spans="1:2" x14ac:dyDescent="0.25">
      <c r="A1" s="22" t="s">
        <v>456</v>
      </c>
      <c r="B1" s="22" t="s">
        <v>385</v>
      </c>
    </row>
    <row r="2" spans="1:2" x14ac:dyDescent="0.25">
      <c r="A2" s="22" t="s">
        <v>457</v>
      </c>
      <c r="B2" s="22" t="s">
        <v>386</v>
      </c>
    </row>
    <row r="3" spans="1:2" x14ac:dyDescent="0.25">
      <c r="A3" s="22" t="s">
        <v>458</v>
      </c>
      <c r="B3" s="22" t="s">
        <v>387</v>
      </c>
    </row>
    <row r="4" spans="1:2" x14ac:dyDescent="0.25">
      <c r="A4" s="22" t="s">
        <v>459</v>
      </c>
      <c r="B4" s="22" t="s">
        <v>386</v>
      </c>
    </row>
    <row r="5" spans="1:2" x14ac:dyDescent="0.25">
      <c r="A5" s="22" t="s">
        <v>460</v>
      </c>
      <c r="B5" s="22" t="s">
        <v>388</v>
      </c>
    </row>
    <row r="6" spans="1:2" x14ac:dyDescent="0.25">
      <c r="A6" s="22" t="s">
        <v>461</v>
      </c>
      <c r="B6" s="22" t="s">
        <v>387</v>
      </c>
    </row>
    <row r="7" spans="1:2" x14ac:dyDescent="0.25">
      <c r="A7" s="22" t="s">
        <v>462</v>
      </c>
      <c r="B7" s="22" t="s">
        <v>385</v>
      </c>
    </row>
    <row r="8" spans="1:2" x14ac:dyDescent="0.25">
      <c r="A8" s="22" t="s">
        <v>463</v>
      </c>
      <c r="B8" s="22" t="s">
        <v>389</v>
      </c>
    </row>
    <row r="9" spans="1:2" x14ac:dyDescent="0.25">
      <c r="A9" s="22" t="s">
        <v>464</v>
      </c>
      <c r="B9" s="22" t="s">
        <v>390</v>
      </c>
    </row>
    <row r="10" spans="1:2" x14ac:dyDescent="0.25">
      <c r="A10" s="22" t="s">
        <v>465</v>
      </c>
      <c r="B10" s="22" t="s">
        <v>391</v>
      </c>
    </row>
    <row r="11" spans="1:2" x14ac:dyDescent="0.25">
      <c r="A11" s="22" t="s">
        <v>466</v>
      </c>
      <c r="B11" s="22" t="s">
        <v>392</v>
      </c>
    </row>
    <row r="12" spans="1:2" x14ac:dyDescent="0.25">
      <c r="A12" s="22" t="s">
        <v>467</v>
      </c>
      <c r="B12" s="22" t="s">
        <v>393</v>
      </c>
    </row>
    <row r="13" spans="1:2" x14ac:dyDescent="0.25">
      <c r="A13" s="22" t="s">
        <v>468</v>
      </c>
      <c r="B13" s="22" t="s">
        <v>392</v>
      </c>
    </row>
    <row r="14" spans="1:2" x14ac:dyDescent="0.25">
      <c r="A14" s="22" t="s">
        <v>469</v>
      </c>
      <c r="B14" s="22" t="s">
        <v>393</v>
      </c>
    </row>
    <row r="15" spans="1:2" x14ac:dyDescent="0.25">
      <c r="A15" s="22" t="s">
        <v>470</v>
      </c>
      <c r="B15" s="22" t="s">
        <v>394</v>
      </c>
    </row>
    <row r="16" spans="1:2" x14ac:dyDescent="0.25">
      <c r="A16" s="22" t="s">
        <v>471</v>
      </c>
      <c r="B16" s="22" t="s">
        <v>393</v>
      </c>
    </row>
    <row r="17" spans="1:2" x14ac:dyDescent="0.25">
      <c r="A17" s="22" t="s">
        <v>472</v>
      </c>
      <c r="B17" s="22" t="s">
        <v>394</v>
      </c>
    </row>
    <row r="18" spans="1:2" x14ac:dyDescent="0.25">
      <c r="A18" s="22" t="s">
        <v>473</v>
      </c>
      <c r="B18" s="22" t="s">
        <v>395</v>
      </c>
    </row>
    <row r="19" spans="1:2" x14ac:dyDescent="0.25">
      <c r="A19" s="22" t="s">
        <v>474</v>
      </c>
      <c r="B19" s="22" t="s">
        <v>394</v>
      </c>
    </row>
    <row r="20" spans="1:2" x14ac:dyDescent="0.25">
      <c r="A20" s="22" t="s">
        <v>475</v>
      </c>
      <c r="B20" s="22" t="s">
        <v>395</v>
      </c>
    </row>
    <row r="21" spans="1:2" x14ac:dyDescent="0.25">
      <c r="A21" s="22" t="s">
        <v>476</v>
      </c>
      <c r="B21" s="22" t="s">
        <v>396</v>
      </c>
    </row>
    <row r="22" spans="1:2" x14ac:dyDescent="0.25">
      <c r="A22" s="22" t="s">
        <v>477</v>
      </c>
      <c r="B22" s="22" t="s">
        <v>395</v>
      </c>
    </row>
    <row r="23" spans="1:2" x14ac:dyDescent="0.25">
      <c r="A23" s="22" t="s">
        <v>478</v>
      </c>
      <c r="B23" s="22" t="s">
        <v>396</v>
      </c>
    </row>
    <row r="24" spans="1:2" x14ac:dyDescent="0.25">
      <c r="A24" s="22" t="s">
        <v>479</v>
      </c>
      <c r="B24" s="22" t="s">
        <v>395</v>
      </c>
    </row>
    <row r="25" spans="1:2" x14ac:dyDescent="0.25">
      <c r="A25" s="22" t="s">
        <v>480</v>
      </c>
      <c r="B25" s="22" t="s">
        <v>396</v>
      </c>
    </row>
    <row r="26" spans="1:2" x14ac:dyDescent="0.25">
      <c r="A26" s="22" t="s">
        <v>481</v>
      </c>
      <c r="B26" s="22" t="s">
        <v>397</v>
      </c>
    </row>
    <row r="27" spans="1:2" x14ac:dyDescent="0.25">
      <c r="A27" s="22" t="s">
        <v>482</v>
      </c>
      <c r="B27" s="22" t="s">
        <v>396</v>
      </c>
    </row>
    <row r="28" spans="1:2" x14ac:dyDescent="0.25">
      <c r="A28" s="22" t="s">
        <v>483</v>
      </c>
      <c r="B28" s="22" t="s">
        <v>398</v>
      </c>
    </row>
    <row r="29" spans="1:2" x14ac:dyDescent="0.25">
      <c r="A29" s="22" t="s">
        <v>484</v>
      </c>
      <c r="B29" s="22" t="s">
        <v>399</v>
      </c>
    </row>
    <row r="30" spans="1:2" x14ac:dyDescent="0.25">
      <c r="A30" s="22" t="s">
        <v>485</v>
      </c>
      <c r="B30" s="22" t="s">
        <v>400</v>
      </c>
    </row>
    <row r="31" spans="1:2" x14ac:dyDescent="0.25">
      <c r="A31" s="22" t="s">
        <v>486</v>
      </c>
      <c r="B31" s="22" t="s">
        <v>399</v>
      </c>
    </row>
    <row r="32" spans="1:2" x14ac:dyDescent="0.25">
      <c r="A32" s="22" t="s">
        <v>487</v>
      </c>
      <c r="B32" s="22" t="s">
        <v>400</v>
      </c>
    </row>
    <row r="33" spans="1:2" x14ac:dyDescent="0.25">
      <c r="A33" s="22" t="s">
        <v>488</v>
      </c>
      <c r="B33" s="22" t="s">
        <v>401</v>
      </c>
    </row>
    <row r="34" spans="1:2" x14ac:dyDescent="0.25">
      <c r="A34" s="22" t="s">
        <v>489</v>
      </c>
      <c r="B34" s="22" t="s">
        <v>402</v>
      </c>
    </row>
    <row r="35" spans="1:2" x14ac:dyDescent="0.25">
      <c r="A35" s="22" t="s">
        <v>490</v>
      </c>
      <c r="B35" s="22" t="s">
        <v>401</v>
      </c>
    </row>
    <row r="36" spans="1:2" x14ac:dyDescent="0.25">
      <c r="A36" s="22" t="s">
        <v>491</v>
      </c>
      <c r="B36" s="22" t="s">
        <v>403</v>
      </c>
    </row>
    <row r="37" spans="1:2" x14ac:dyDescent="0.25">
      <c r="A37" s="22" t="s">
        <v>492</v>
      </c>
      <c r="B37" s="22" t="s">
        <v>404</v>
      </c>
    </row>
    <row r="38" spans="1:2" x14ac:dyDescent="0.25">
      <c r="A38" s="22" t="s">
        <v>493</v>
      </c>
      <c r="B38" s="22" t="s">
        <v>403</v>
      </c>
    </row>
    <row r="39" spans="1:2" x14ac:dyDescent="0.25">
      <c r="A39" s="22" t="s">
        <v>494</v>
      </c>
      <c r="B39" s="22" t="s">
        <v>405</v>
      </c>
    </row>
    <row r="40" spans="1:2" x14ac:dyDescent="0.25">
      <c r="A40" s="22" t="s">
        <v>495</v>
      </c>
      <c r="B40" s="22" t="s">
        <v>406</v>
      </c>
    </row>
    <row r="41" spans="1:2" x14ac:dyDescent="0.25">
      <c r="A41" s="22" t="s">
        <v>496</v>
      </c>
      <c r="B41" s="22" t="s">
        <v>405</v>
      </c>
    </row>
    <row r="42" spans="1:2" x14ac:dyDescent="0.25">
      <c r="A42" s="22" t="s">
        <v>497</v>
      </c>
      <c r="B42" s="22" t="s">
        <v>404</v>
      </c>
    </row>
    <row r="43" spans="1:2" x14ac:dyDescent="0.25">
      <c r="A43" s="22" t="s">
        <v>498</v>
      </c>
      <c r="B43" s="22" t="s">
        <v>405</v>
      </c>
    </row>
    <row r="44" spans="1:2" x14ac:dyDescent="0.25">
      <c r="A44" s="22" t="s">
        <v>499</v>
      </c>
      <c r="B44" s="22" t="s">
        <v>404</v>
      </c>
    </row>
    <row r="45" spans="1:2" x14ac:dyDescent="0.25">
      <c r="A45" s="22" t="s">
        <v>500</v>
      </c>
      <c r="B45" s="22" t="s">
        <v>407</v>
      </c>
    </row>
    <row r="46" spans="1:2" x14ac:dyDescent="0.25">
      <c r="A46" s="22" t="s">
        <v>501</v>
      </c>
      <c r="B46" s="22" t="s">
        <v>405</v>
      </c>
    </row>
    <row r="47" spans="1:2" x14ac:dyDescent="0.25">
      <c r="A47" s="22" t="s">
        <v>502</v>
      </c>
      <c r="B47" s="22" t="s">
        <v>407</v>
      </c>
    </row>
    <row r="48" spans="1:2" x14ac:dyDescent="0.25">
      <c r="A48" s="22" t="s">
        <v>503</v>
      </c>
      <c r="B48" s="22" t="s">
        <v>408</v>
      </c>
    </row>
    <row r="49" spans="1:2" x14ac:dyDescent="0.25">
      <c r="A49" s="22" t="s">
        <v>504</v>
      </c>
      <c r="B49" s="22" t="s">
        <v>407</v>
      </c>
    </row>
    <row r="50" spans="1:2" x14ac:dyDescent="0.25">
      <c r="A50" s="22" t="s">
        <v>505</v>
      </c>
      <c r="B50" s="22" t="s">
        <v>401</v>
      </c>
    </row>
    <row r="51" spans="1:2" x14ac:dyDescent="0.25">
      <c r="A51" s="22" t="s">
        <v>506</v>
      </c>
      <c r="B51" s="22" t="s">
        <v>407</v>
      </c>
    </row>
    <row r="52" spans="1:2" x14ac:dyDescent="0.25">
      <c r="A52" s="22" t="s">
        <v>507</v>
      </c>
      <c r="B52" s="22" t="s">
        <v>408</v>
      </c>
    </row>
    <row r="53" spans="1:2" x14ac:dyDescent="0.25">
      <c r="A53" s="22" t="s">
        <v>508</v>
      </c>
      <c r="B53" s="22" t="s">
        <v>407</v>
      </c>
    </row>
    <row r="54" spans="1:2" x14ac:dyDescent="0.25">
      <c r="A54" s="22" t="s">
        <v>509</v>
      </c>
      <c r="B54" s="22" t="s">
        <v>408</v>
      </c>
    </row>
    <row r="55" spans="1:2" x14ac:dyDescent="0.25">
      <c r="A55" s="22" t="s">
        <v>510</v>
      </c>
      <c r="B55" s="22" t="s">
        <v>406</v>
      </c>
    </row>
    <row r="56" spans="1:2" x14ac:dyDescent="0.25">
      <c r="A56" s="22" t="s">
        <v>511</v>
      </c>
      <c r="B56" s="22" t="s">
        <v>409</v>
      </c>
    </row>
    <row r="57" spans="1:2" x14ac:dyDescent="0.25">
      <c r="A57" s="22" t="s">
        <v>512</v>
      </c>
      <c r="B57" s="22" t="s">
        <v>410</v>
      </c>
    </row>
    <row r="58" spans="1:2" x14ac:dyDescent="0.25">
      <c r="A58" s="22" t="s">
        <v>513</v>
      </c>
      <c r="B58" s="22" t="s">
        <v>409</v>
      </c>
    </row>
    <row r="59" spans="1:2" x14ac:dyDescent="0.25">
      <c r="A59" s="22" t="s">
        <v>514</v>
      </c>
      <c r="B59" s="22" t="s">
        <v>410</v>
      </c>
    </row>
    <row r="60" spans="1:2" x14ac:dyDescent="0.25">
      <c r="A60" s="22" t="s">
        <v>515</v>
      </c>
      <c r="B60" s="22" t="s">
        <v>411</v>
      </c>
    </row>
    <row r="61" spans="1:2" x14ac:dyDescent="0.25">
      <c r="A61" s="22" t="s">
        <v>516</v>
      </c>
      <c r="B61" s="22" t="s">
        <v>412</v>
      </c>
    </row>
    <row r="62" spans="1:2" x14ac:dyDescent="0.25">
      <c r="A62" s="22" t="s">
        <v>517</v>
      </c>
      <c r="B62" s="22" t="s">
        <v>413</v>
      </c>
    </row>
    <row r="63" spans="1:2" x14ac:dyDescent="0.25">
      <c r="A63" s="22" t="s">
        <v>518</v>
      </c>
      <c r="B63" s="22" t="s">
        <v>414</v>
      </c>
    </row>
    <row r="64" spans="1:2" x14ac:dyDescent="0.25">
      <c r="A64" s="22" t="s">
        <v>519</v>
      </c>
      <c r="B64" s="22" t="s">
        <v>415</v>
      </c>
    </row>
    <row r="65" spans="1:2" x14ac:dyDescent="0.25">
      <c r="A65" s="22" t="s">
        <v>520</v>
      </c>
      <c r="B65" s="22" t="s">
        <v>416</v>
      </c>
    </row>
    <row r="66" spans="1:2" x14ac:dyDescent="0.25">
      <c r="A66" s="22" t="s">
        <v>521</v>
      </c>
      <c r="B66" s="22" t="s">
        <v>417</v>
      </c>
    </row>
    <row r="67" spans="1:2" x14ac:dyDescent="0.25">
      <c r="A67" s="22" t="s">
        <v>522</v>
      </c>
      <c r="B67" s="22" t="s">
        <v>418</v>
      </c>
    </row>
    <row r="68" spans="1:2" x14ac:dyDescent="0.25">
      <c r="A68" s="22" t="s">
        <v>523</v>
      </c>
      <c r="B68" s="22" t="s">
        <v>419</v>
      </c>
    </row>
    <row r="69" spans="1:2" x14ac:dyDescent="0.25">
      <c r="A69" s="22" t="s">
        <v>524</v>
      </c>
      <c r="B69" s="22" t="s">
        <v>418</v>
      </c>
    </row>
    <row r="70" spans="1:2" x14ac:dyDescent="0.25">
      <c r="A70" s="22" t="s">
        <v>525</v>
      </c>
      <c r="B70" s="22" t="s">
        <v>419</v>
      </c>
    </row>
    <row r="71" spans="1:2" x14ac:dyDescent="0.25">
      <c r="A71" s="22" t="s">
        <v>526</v>
      </c>
      <c r="B71" s="22" t="s">
        <v>418</v>
      </c>
    </row>
    <row r="72" spans="1:2" x14ac:dyDescent="0.25">
      <c r="A72" s="22" t="s">
        <v>527</v>
      </c>
      <c r="B72" s="22" t="s">
        <v>420</v>
      </c>
    </row>
    <row r="73" spans="1:2" x14ac:dyDescent="0.25">
      <c r="A73" s="22" t="s">
        <v>528</v>
      </c>
      <c r="B73" s="22" t="s">
        <v>421</v>
      </c>
    </row>
    <row r="74" spans="1:2" x14ac:dyDescent="0.25">
      <c r="A74" s="22" t="s">
        <v>529</v>
      </c>
      <c r="B74" s="22" t="s">
        <v>419</v>
      </c>
    </row>
    <row r="75" spans="1:2" x14ac:dyDescent="0.25">
      <c r="A75" s="22" t="s">
        <v>530</v>
      </c>
      <c r="B75" s="22" t="s">
        <v>421</v>
      </c>
    </row>
    <row r="76" spans="1:2" x14ac:dyDescent="0.25">
      <c r="A76" s="22" t="s">
        <v>531</v>
      </c>
      <c r="B76" s="22" t="s">
        <v>419</v>
      </c>
    </row>
    <row r="77" spans="1:2" x14ac:dyDescent="0.25">
      <c r="A77" s="22" t="s">
        <v>532</v>
      </c>
      <c r="B77" s="22" t="s">
        <v>422</v>
      </c>
    </row>
    <row r="78" spans="1:2" x14ac:dyDescent="0.25">
      <c r="A78" s="22" t="s">
        <v>533</v>
      </c>
      <c r="B78" s="22" t="s">
        <v>420</v>
      </c>
    </row>
    <row r="79" spans="1:2" x14ac:dyDescent="0.25">
      <c r="A79" s="22" t="s">
        <v>534</v>
      </c>
      <c r="B79" s="22" t="s">
        <v>418</v>
      </c>
    </row>
    <row r="80" spans="1:2" x14ac:dyDescent="0.25">
      <c r="A80" s="22" t="s">
        <v>535</v>
      </c>
      <c r="B80" s="22" t="s">
        <v>420</v>
      </c>
    </row>
    <row r="81" spans="1:2" x14ac:dyDescent="0.25">
      <c r="A81" s="22" t="s">
        <v>536</v>
      </c>
      <c r="B81" s="22" t="s">
        <v>418</v>
      </c>
    </row>
    <row r="82" spans="1:2" x14ac:dyDescent="0.25">
      <c r="A82" s="22" t="s">
        <v>537</v>
      </c>
      <c r="B82" s="22" t="s">
        <v>420</v>
      </c>
    </row>
    <row r="83" spans="1:2" x14ac:dyDescent="0.25">
      <c r="A83" s="22" t="s">
        <v>538</v>
      </c>
      <c r="B83" s="22" t="s">
        <v>423</v>
      </c>
    </row>
    <row r="84" spans="1:2" x14ac:dyDescent="0.25">
      <c r="A84" s="22" t="s">
        <v>539</v>
      </c>
      <c r="B84" s="22" t="s">
        <v>424</v>
      </c>
    </row>
    <row r="85" spans="1:2" x14ac:dyDescent="0.25">
      <c r="A85" s="22" t="s">
        <v>540</v>
      </c>
      <c r="B85" s="22" t="s">
        <v>425</v>
      </c>
    </row>
    <row r="86" spans="1:2" x14ac:dyDescent="0.25">
      <c r="A86" s="22" t="s">
        <v>541</v>
      </c>
      <c r="B86" s="22" t="s">
        <v>426</v>
      </c>
    </row>
    <row r="87" spans="1:2" x14ac:dyDescent="0.25">
      <c r="A87" s="22" t="s">
        <v>542</v>
      </c>
      <c r="B87" s="22" t="s">
        <v>427</v>
      </c>
    </row>
    <row r="88" spans="1:2" x14ac:dyDescent="0.25">
      <c r="A88" s="22" t="s">
        <v>543</v>
      </c>
      <c r="B88" s="22" t="s">
        <v>426</v>
      </c>
    </row>
    <row r="89" spans="1:2" x14ac:dyDescent="0.25">
      <c r="A89" s="22" t="s">
        <v>544</v>
      </c>
      <c r="B89" s="22" t="s">
        <v>427</v>
      </c>
    </row>
    <row r="90" spans="1:2" x14ac:dyDescent="0.25">
      <c r="A90" s="22" t="s">
        <v>545</v>
      </c>
      <c r="B90" s="22" t="s">
        <v>428</v>
      </c>
    </row>
    <row r="91" spans="1:2" x14ac:dyDescent="0.25">
      <c r="A91" s="22" t="s">
        <v>546</v>
      </c>
      <c r="B91" s="22" t="s">
        <v>427</v>
      </c>
    </row>
    <row r="92" spans="1:2" x14ac:dyDescent="0.25">
      <c r="A92" s="22" t="s">
        <v>547</v>
      </c>
      <c r="B92" s="22" t="s">
        <v>428</v>
      </c>
    </row>
    <row r="93" spans="1:2" x14ac:dyDescent="0.25">
      <c r="A93" s="22" t="s">
        <v>548</v>
      </c>
      <c r="B93" s="22" t="s">
        <v>397</v>
      </c>
    </row>
    <row r="94" spans="1:2" x14ac:dyDescent="0.25">
      <c r="A94" s="22" t="s">
        <v>549</v>
      </c>
      <c r="B94" s="22" t="s">
        <v>396</v>
      </c>
    </row>
    <row r="95" spans="1:2" x14ac:dyDescent="0.25">
      <c r="A95" s="22" t="s">
        <v>550</v>
      </c>
      <c r="B95" s="22" t="s">
        <v>397</v>
      </c>
    </row>
    <row r="96" spans="1:2" x14ac:dyDescent="0.25">
      <c r="A96" s="22" t="s">
        <v>551</v>
      </c>
      <c r="B96" s="22" t="s">
        <v>429</v>
      </c>
    </row>
    <row r="97" spans="1:2" x14ac:dyDescent="0.25">
      <c r="A97" s="22" t="s">
        <v>552</v>
      </c>
      <c r="B97" s="22" t="s">
        <v>430</v>
      </c>
    </row>
    <row r="98" spans="1:2" x14ac:dyDescent="0.25">
      <c r="A98" s="22" t="s">
        <v>553</v>
      </c>
      <c r="B98" s="22" t="s">
        <v>431</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B48"/>
  <sheetViews>
    <sheetView workbookViewId="0">
      <selection activeCell="B2" sqref="B2:B48"/>
    </sheetView>
  </sheetViews>
  <sheetFormatPr defaultRowHeight="13.2" x14ac:dyDescent="0.25"/>
  <sheetData>
    <row r="1" spans="1:2" x14ac:dyDescent="0.25">
      <c r="A1" t="s">
        <v>383</v>
      </c>
      <c r="B1" s="1" t="s">
        <v>384</v>
      </c>
    </row>
    <row r="2" spans="1:2" x14ac:dyDescent="0.25">
      <c r="A2">
        <v>10000</v>
      </c>
      <c r="B2" s="1" t="s">
        <v>385</v>
      </c>
    </row>
    <row r="3" spans="1:2" x14ac:dyDescent="0.25">
      <c r="A3">
        <v>100000</v>
      </c>
      <c r="B3" s="1" t="s">
        <v>386</v>
      </c>
    </row>
    <row r="4" spans="1:2" x14ac:dyDescent="0.25">
      <c r="A4">
        <v>185501</v>
      </c>
      <c r="B4" s="1" t="s">
        <v>387</v>
      </c>
    </row>
    <row r="5" spans="1:2" x14ac:dyDescent="0.25">
      <c r="A5">
        <v>200000</v>
      </c>
      <c r="B5" s="1" t="s">
        <v>388</v>
      </c>
    </row>
    <row r="6" spans="1:2" x14ac:dyDescent="0.25">
      <c r="A6">
        <v>1000000</v>
      </c>
      <c r="B6" s="1" t="s">
        <v>389</v>
      </c>
    </row>
    <row r="7" spans="1:2" x14ac:dyDescent="0.25">
      <c r="A7">
        <v>2100000</v>
      </c>
      <c r="B7" s="1" t="s">
        <v>390</v>
      </c>
    </row>
    <row r="8" spans="1:2" x14ac:dyDescent="0.25">
      <c r="A8">
        <v>2600000</v>
      </c>
      <c r="B8" s="1" t="s">
        <v>391</v>
      </c>
    </row>
    <row r="9" spans="1:2" x14ac:dyDescent="0.25">
      <c r="A9">
        <v>3000000</v>
      </c>
      <c r="B9" s="1" t="s">
        <v>392</v>
      </c>
    </row>
    <row r="10" spans="1:2" x14ac:dyDescent="0.25">
      <c r="A10">
        <v>3114411</v>
      </c>
      <c r="B10" s="1" t="s">
        <v>393</v>
      </c>
    </row>
    <row r="11" spans="1:2" x14ac:dyDescent="0.25">
      <c r="A11">
        <v>3300000</v>
      </c>
      <c r="B11" s="1" t="s">
        <v>394</v>
      </c>
    </row>
    <row r="12" spans="1:2" x14ac:dyDescent="0.25">
      <c r="A12">
        <v>3700000</v>
      </c>
      <c r="B12" s="1" t="s">
        <v>395</v>
      </c>
    </row>
    <row r="13" spans="1:2" x14ac:dyDescent="0.25">
      <c r="A13">
        <v>3800801</v>
      </c>
      <c r="B13" s="1" t="s">
        <v>396</v>
      </c>
    </row>
    <row r="14" spans="1:2" x14ac:dyDescent="0.25">
      <c r="A14">
        <v>3892261</v>
      </c>
      <c r="B14" s="1" t="s">
        <v>397</v>
      </c>
    </row>
    <row r="15" spans="1:2" x14ac:dyDescent="0.25">
      <c r="A15">
        <v>4000000</v>
      </c>
      <c r="B15" s="1" t="s">
        <v>398</v>
      </c>
    </row>
    <row r="16" spans="1:2" x14ac:dyDescent="0.25">
      <c r="A16">
        <v>4100000</v>
      </c>
      <c r="B16" s="1" t="s">
        <v>399</v>
      </c>
    </row>
    <row r="17" spans="1:2" x14ac:dyDescent="0.25">
      <c r="A17">
        <v>4314121</v>
      </c>
      <c r="B17" s="1" t="s">
        <v>400</v>
      </c>
    </row>
    <row r="18" spans="1:2" x14ac:dyDescent="0.25">
      <c r="A18">
        <v>4980000</v>
      </c>
      <c r="B18" s="1" t="s">
        <v>401</v>
      </c>
    </row>
    <row r="19" spans="1:2" x14ac:dyDescent="0.25">
      <c r="A19">
        <v>5000000</v>
      </c>
      <c r="B19" s="1" t="s">
        <v>402</v>
      </c>
    </row>
    <row r="20" spans="1:2" x14ac:dyDescent="0.25">
      <c r="A20">
        <v>5200000</v>
      </c>
      <c r="B20" s="1" t="s">
        <v>403</v>
      </c>
    </row>
    <row r="21" spans="1:2" x14ac:dyDescent="0.25">
      <c r="A21">
        <v>5200461</v>
      </c>
      <c r="B21" s="1" t="s">
        <v>404</v>
      </c>
    </row>
    <row r="22" spans="1:2" x14ac:dyDescent="0.25">
      <c r="A22">
        <v>5300000</v>
      </c>
      <c r="B22" s="1" t="s">
        <v>405</v>
      </c>
    </row>
    <row r="23" spans="1:2" x14ac:dyDescent="0.25">
      <c r="A23">
        <v>5630801</v>
      </c>
      <c r="B23" s="1" t="s">
        <v>406</v>
      </c>
    </row>
    <row r="24" spans="1:2" x14ac:dyDescent="0.25">
      <c r="A24">
        <v>6300000</v>
      </c>
      <c r="B24" s="1" t="s">
        <v>407</v>
      </c>
    </row>
    <row r="25" spans="1:2" x14ac:dyDescent="0.25">
      <c r="A25">
        <v>6400000</v>
      </c>
      <c r="B25" s="1" t="s">
        <v>408</v>
      </c>
    </row>
    <row r="26" spans="1:2" x14ac:dyDescent="0.25">
      <c r="A26">
        <v>6800000</v>
      </c>
      <c r="B26" s="1" t="s">
        <v>409</v>
      </c>
    </row>
    <row r="27" spans="1:2" x14ac:dyDescent="0.25">
      <c r="A27">
        <v>6840100</v>
      </c>
      <c r="B27" s="1" t="s">
        <v>410</v>
      </c>
    </row>
    <row r="28" spans="1:2" x14ac:dyDescent="0.25">
      <c r="A28">
        <v>7000000</v>
      </c>
      <c r="B28" s="1" t="s">
        <v>411</v>
      </c>
    </row>
    <row r="29" spans="1:2" x14ac:dyDescent="0.25">
      <c r="A29">
        <v>7200001</v>
      </c>
      <c r="B29" s="1" t="s">
        <v>412</v>
      </c>
    </row>
    <row r="30" spans="1:2" x14ac:dyDescent="0.25">
      <c r="A30">
        <v>7400000</v>
      </c>
      <c r="B30" s="1" t="s">
        <v>413</v>
      </c>
    </row>
    <row r="31" spans="1:2" x14ac:dyDescent="0.25">
      <c r="A31">
        <v>7600000</v>
      </c>
      <c r="B31" s="1" t="s">
        <v>414</v>
      </c>
    </row>
    <row r="32" spans="1:2" x14ac:dyDescent="0.25">
      <c r="A32">
        <v>7700000</v>
      </c>
      <c r="B32" s="1" t="s">
        <v>415</v>
      </c>
    </row>
    <row r="33" spans="1:2" x14ac:dyDescent="0.25">
      <c r="A33">
        <v>7800000</v>
      </c>
      <c r="B33" s="1" t="s">
        <v>416</v>
      </c>
    </row>
    <row r="34" spans="1:2" x14ac:dyDescent="0.25">
      <c r="A34">
        <v>7900001</v>
      </c>
      <c r="B34" s="1" t="s">
        <v>417</v>
      </c>
    </row>
    <row r="35" spans="1:2" x14ac:dyDescent="0.25">
      <c r="A35">
        <v>8000000</v>
      </c>
      <c r="B35" s="1" t="s">
        <v>418</v>
      </c>
    </row>
    <row r="36" spans="1:2" x14ac:dyDescent="0.25">
      <c r="A36">
        <v>8115100</v>
      </c>
      <c r="B36" s="1" t="s">
        <v>419</v>
      </c>
    </row>
    <row r="37" spans="1:2" x14ac:dyDescent="0.25">
      <c r="A37">
        <v>8391421</v>
      </c>
      <c r="B37" s="1" t="s">
        <v>420</v>
      </c>
    </row>
    <row r="38" spans="1:2" x14ac:dyDescent="0.25">
      <c r="A38">
        <v>8400001</v>
      </c>
      <c r="B38" s="1" t="s">
        <v>421</v>
      </c>
    </row>
    <row r="39" spans="1:2" x14ac:dyDescent="0.25">
      <c r="A39">
        <v>8600001</v>
      </c>
      <c r="B39" s="1" t="s">
        <v>422</v>
      </c>
    </row>
    <row r="40" spans="1:2" x14ac:dyDescent="0.25">
      <c r="A40">
        <v>8800000</v>
      </c>
      <c r="B40" s="1" t="s">
        <v>423</v>
      </c>
    </row>
    <row r="41" spans="1:2" x14ac:dyDescent="0.25">
      <c r="A41">
        <v>8900000</v>
      </c>
      <c r="B41" s="1" t="s">
        <v>424</v>
      </c>
    </row>
    <row r="42" spans="1:2" x14ac:dyDescent="0.25">
      <c r="A42">
        <v>9000000</v>
      </c>
      <c r="B42" s="1" t="s">
        <v>425</v>
      </c>
    </row>
    <row r="43" spans="1:2" x14ac:dyDescent="0.25">
      <c r="A43">
        <v>9100001</v>
      </c>
      <c r="B43" s="1" t="s">
        <v>426</v>
      </c>
    </row>
    <row r="44" spans="1:2" x14ac:dyDescent="0.25">
      <c r="A44">
        <v>9200000</v>
      </c>
      <c r="B44" s="1" t="s">
        <v>427</v>
      </c>
    </row>
    <row r="45" spans="1:2" x14ac:dyDescent="0.25">
      <c r="A45">
        <v>9300001</v>
      </c>
      <c r="B45" s="1" t="s">
        <v>428</v>
      </c>
    </row>
    <row r="46" spans="1:2" x14ac:dyDescent="0.25">
      <c r="A46">
        <v>9600000</v>
      </c>
      <c r="B46" s="1" t="s">
        <v>429</v>
      </c>
    </row>
    <row r="47" spans="1:2" x14ac:dyDescent="0.25">
      <c r="A47">
        <v>9800000</v>
      </c>
      <c r="B47" s="1" t="s">
        <v>430</v>
      </c>
    </row>
    <row r="48" spans="1:2" x14ac:dyDescent="0.25">
      <c r="A48">
        <v>9900000</v>
      </c>
      <c r="B48" s="1" t="s">
        <v>431</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34998626667073579"/>
  </sheetPr>
  <dimension ref="A1:A346"/>
  <sheetViews>
    <sheetView topLeftCell="A327" workbookViewId="0">
      <selection activeCell="A346" sqref="A1:A346"/>
    </sheetView>
  </sheetViews>
  <sheetFormatPr defaultColWidth="9.33203125" defaultRowHeight="14.4" x14ac:dyDescent="0.25"/>
  <cols>
    <col min="1" max="16384" width="9.33203125" style="2"/>
  </cols>
  <sheetData>
    <row r="1" spans="1:1" x14ac:dyDescent="0.25">
      <c r="A1" s="2" t="s">
        <v>12</v>
      </c>
    </row>
    <row r="2" spans="1:1" x14ac:dyDescent="0.25">
      <c r="A2" s="2" t="s">
        <v>13</v>
      </c>
    </row>
    <row r="3" spans="1:1" x14ac:dyDescent="0.25">
      <c r="A3" s="2" t="s">
        <v>14</v>
      </c>
    </row>
    <row r="4" spans="1:1" x14ac:dyDescent="0.25">
      <c r="A4" s="2" t="s">
        <v>15</v>
      </c>
    </row>
    <row r="5" spans="1:1" x14ac:dyDescent="0.25">
      <c r="A5" s="2" t="s">
        <v>16</v>
      </c>
    </row>
    <row r="6" spans="1:1" x14ac:dyDescent="0.25">
      <c r="A6" s="2" t="s">
        <v>17</v>
      </c>
    </row>
    <row r="7" spans="1:1" x14ac:dyDescent="0.25">
      <c r="A7" s="2" t="s">
        <v>18</v>
      </c>
    </row>
    <row r="8" spans="1:1" x14ac:dyDescent="0.25">
      <c r="A8" s="2" t="s">
        <v>19</v>
      </c>
    </row>
    <row r="9" spans="1:1" x14ac:dyDescent="0.25">
      <c r="A9" s="2" t="s">
        <v>20</v>
      </c>
    </row>
    <row r="10" spans="1:1" x14ac:dyDescent="0.25">
      <c r="A10" s="2" t="s">
        <v>21</v>
      </c>
    </row>
    <row r="11" spans="1:1" x14ac:dyDescent="0.25">
      <c r="A11" s="2" t="s">
        <v>22</v>
      </c>
    </row>
    <row r="12" spans="1:1" x14ac:dyDescent="0.25">
      <c r="A12" s="2" t="s">
        <v>23</v>
      </c>
    </row>
    <row r="13" spans="1:1" x14ac:dyDescent="0.25">
      <c r="A13" s="2" t="s">
        <v>24</v>
      </c>
    </row>
    <row r="14" spans="1:1" x14ac:dyDescent="0.25">
      <c r="A14" s="2" t="s">
        <v>25</v>
      </c>
    </row>
    <row r="15" spans="1:1" x14ac:dyDescent="0.25">
      <c r="A15" s="2" t="s">
        <v>26</v>
      </c>
    </row>
    <row r="16" spans="1:1" x14ac:dyDescent="0.25">
      <c r="A16" s="2" t="s">
        <v>27</v>
      </c>
    </row>
    <row r="17" spans="1:1" x14ac:dyDescent="0.25">
      <c r="A17" s="2" t="s">
        <v>28</v>
      </c>
    </row>
    <row r="18" spans="1:1" x14ac:dyDescent="0.25">
      <c r="A18" s="2" t="s">
        <v>29</v>
      </c>
    </row>
    <row r="19" spans="1:1" x14ac:dyDescent="0.25">
      <c r="A19" s="2" t="s">
        <v>30</v>
      </c>
    </row>
    <row r="20" spans="1:1" x14ac:dyDescent="0.25">
      <c r="A20" s="2" t="s">
        <v>31</v>
      </c>
    </row>
    <row r="21" spans="1:1" x14ac:dyDescent="0.25">
      <c r="A21" s="2" t="s">
        <v>32</v>
      </c>
    </row>
    <row r="22" spans="1:1" x14ac:dyDescent="0.25">
      <c r="A22" s="2" t="s">
        <v>33</v>
      </c>
    </row>
    <row r="23" spans="1:1" x14ac:dyDescent="0.25">
      <c r="A23" s="2" t="s">
        <v>34</v>
      </c>
    </row>
    <row r="24" spans="1:1" x14ac:dyDescent="0.25">
      <c r="A24" s="2" t="s">
        <v>35</v>
      </c>
    </row>
    <row r="25" spans="1:1" x14ac:dyDescent="0.25">
      <c r="A25" s="2" t="s">
        <v>36</v>
      </c>
    </row>
    <row r="26" spans="1:1" x14ac:dyDescent="0.25">
      <c r="A26" s="2" t="s">
        <v>37</v>
      </c>
    </row>
    <row r="27" spans="1:1" x14ac:dyDescent="0.25">
      <c r="A27" s="2" t="s">
        <v>38</v>
      </c>
    </row>
    <row r="28" spans="1:1" x14ac:dyDescent="0.25">
      <c r="A28" s="2" t="s">
        <v>39</v>
      </c>
    </row>
    <row r="29" spans="1:1" x14ac:dyDescent="0.25">
      <c r="A29" s="2" t="s">
        <v>40</v>
      </c>
    </row>
    <row r="30" spans="1:1" x14ac:dyDescent="0.25">
      <c r="A30" s="2" t="s">
        <v>41</v>
      </c>
    </row>
    <row r="31" spans="1:1" x14ac:dyDescent="0.25">
      <c r="A31" s="2" t="s">
        <v>42</v>
      </c>
    </row>
    <row r="32" spans="1:1" x14ac:dyDescent="0.25">
      <c r="A32" s="2" t="s">
        <v>43</v>
      </c>
    </row>
    <row r="33" spans="1:1" x14ac:dyDescent="0.25">
      <c r="A33" s="2" t="s">
        <v>44</v>
      </c>
    </row>
    <row r="34" spans="1:1" x14ac:dyDescent="0.25">
      <c r="A34" s="2" t="s">
        <v>45</v>
      </c>
    </row>
    <row r="35" spans="1:1" x14ac:dyDescent="0.25">
      <c r="A35" s="2" t="s">
        <v>46</v>
      </c>
    </row>
    <row r="36" spans="1:1" x14ac:dyDescent="0.25">
      <c r="A36" s="2" t="s">
        <v>47</v>
      </c>
    </row>
    <row r="37" spans="1:1" x14ac:dyDescent="0.25">
      <c r="A37" s="2" t="s">
        <v>48</v>
      </c>
    </row>
    <row r="38" spans="1:1" x14ac:dyDescent="0.25">
      <c r="A38" s="2" t="s">
        <v>49</v>
      </c>
    </row>
    <row r="39" spans="1:1" x14ac:dyDescent="0.25">
      <c r="A39" s="2" t="s">
        <v>50</v>
      </c>
    </row>
    <row r="40" spans="1:1" x14ac:dyDescent="0.25">
      <c r="A40" s="2" t="s">
        <v>51</v>
      </c>
    </row>
    <row r="41" spans="1:1" x14ac:dyDescent="0.25">
      <c r="A41" s="2" t="s">
        <v>52</v>
      </c>
    </row>
    <row r="42" spans="1:1" x14ac:dyDescent="0.25">
      <c r="A42" s="2" t="s">
        <v>53</v>
      </c>
    </row>
    <row r="43" spans="1:1" x14ac:dyDescent="0.25">
      <c r="A43" s="2" t="s">
        <v>54</v>
      </c>
    </row>
    <row r="44" spans="1:1" x14ac:dyDescent="0.25">
      <c r="A44" s="2" t="s">
        <v>55</v>
      </c>
    </row>
    <row r="45" spans="1:1" x14ac:dyDescent="0.25">
      <c r="A45" s="2" t="s">
        <v>56</v>
      </c>
    </row>
    <row r="46" spans="1:1" x14ac:dyDescent="0.25">
      <c r="A46" s="2" t="s">
        <v>57</v>
      </c>
    </row>
    <row r="47" spans="1:1" x14ac:dyDescent="0.25">
      <c r="A47" s="2" t="s">
        <v>58</v>
      </c>
    </row>
    <row r="48" spans="1:1" x14ac:dyDescent="0.25">
      <c r="A48" s="2" t="s">
        <v>59</v>
      </c>
    </row>
    <row r="49" spans="1:1" x14ac:dyDescent="0.25">
      <c r="A49" s="2" t="s">
        <v>60</v>
      </c>
    </row>
    <row r="50" spans="1:1" x14ac:dyDescent="0.25">
      <c r="A50" s="2" t="s">
        <v>61</v>
      </c>
    </row>
    <row r="51" spans="1:1" x14ac:dyDescent="0.25">
      <c r="A51" s="2" t="s">
        <v>62</v>
      </c>
    </row>
    <row r="52" spans="1:1" x14ac:dyDescent="0.25">
      <c r="A52" s="2" t="s">
        <v>63</v>
      </c>
    </row>
    <row r="53" spans="1:1" x14ac:dyDescent="0.25">
      <c r="A53" s="2" t="s">
        <v>64</v>
      </c>
    </row>
    <row r="54" spans="1:1" x14ac:dyDescent="0.25">
      <c r="A54" s="2" t="s">
        <v>65</v>
      </c>
    </row>
    <row r="55" spans="1:1" x14ac:dyDescent="0.25">
      <c r="A55" s="2" t="s">
        <v>66</v>
      </c>
    </row>
    <row r="56" spans="1:1" x14ac:dyDescent="0.25">
      <c r="A56" s="2" t="s">
        <v>67</v>
      </c>
    </row>
    <row r="57" spans="1:1" x14ac:dyDescent="0.25">
      <c r="A57" s="2" t="s">
        <v>68</v>
      </c>
    </row>
    <row r="58" spans="1:1" x14ac:dyDescent="0.25">
      <c r="A58" s="2" t="s">
        <v>69</v>
      </c>
    </row>
    <row r="59" spans="1:1" x14ac:dyDescent="0.25">
      <c r="A59" s="2" t="s">
        <v>70</v>
      </c>
    </row>
    <row r="60" spans="1:1" x14ac:dyDescent="0.25">
      <c r="A60" s="2" t="s">
        <v>71</v>
      </c>
    </row>
    <row r="61" spans="1:1" x14ac:dyDescent="0.25">
      <c r="A61" s="2" t="s">
        <v>72</v>
      </c>
    </row>
    <row r="62" spans="1:1" x14ac:dyDescent="0.25">
      <c r="A62" s="2" t="s">
        <v>73</v>
      </c>
    </row>
    <row r="63" spans="1:1" x14ac:dyDescent="0.25">
      <c r="A63" s="2" t="s">
        <v>74</v>
      </c>
    </row>
    <row r="64" spans="1:1" x14ac:dyDescent="0.25">
      <c r="A64" s="2" t="s">
        <v>75</v>
      </c>
    </row>
    <row r="65" spans="1:1" x14ac:dyDescent="0.25">
      <c r="A65" s="2" t="s">
        <v>76</v>
      </c>
    </row>
    <row r="66" spans="1:1" x14ac:dyDescent="0.25">
      <c r="A66" s="2" t="s">
        <v>77</v>
      </c>
    </row>
    <row r="67" spans="1:1" x14ac:dyDescent="0.25">
      <c r="A67" s="2" t="s">
        <v>78</v>
      </c>
    </row>
    <row r="68" spans="1:1" x14ac:dyDescent="0.25">
      <c r="A68" s="2" t="s">
        <v>79</v>
      </c>
    </row>
    <row r="69" spans="1:1" x14ac:dyDescent="0.25">
      <c r="A69" s="2" t="s">
        <v>80</v>
      </c>
    </row>
    <row r="70" spans="1:1" x14ac:dyDescent="0.25">
      <c r="A70" s="2" t="s">
        <v>81</v>
      </c>
    </row>
    <row r="71" spans="1:1" x14ac:dyDescent="0.25">
      <c r="A71" s="2" t="s">
        <v>82</v>
      </c>
    </row>
    <row r="72" spans="1:1" x14ac:dyDescent="0.25">
      <c r="A72" s="2" t="s">
        <v>83</v>
      </c>
    </row>
    <row r="73" spans="1:1" x14ac:dyDescent="0.25">
      <c r="A73" s="2" t="s">
        <v>84</v>
      </c>
    </row>
    <row r="74" spans="1:1" x14ac:dyDescent="0.25">
      <c r="A74" s="2" t="s">
        <v>85</v>
      </c>
    </row>
    <row r="75" spans="1:1" x14ac:dyDescent="0.25">
      <c r="A75" s="2" t="s">
        <v>86</v>
      </c>
    </row>
    <row r="76" spans="1:1" x14ac:dyDescent="0.25">
      <c r="A76" s="2" t="s">
        <v>87</v>
      </c>
    </row>
    <row r="77" spans="1:1" x14ac:dyDescent="0.25">
      <c r="A77" s="2" t="s">
        <v>88</v>
      </c>
    </row>
    <row r="78" spans="1:1" x14ac:dyDescent="0.25">
      <c r="A78" s="2" t="s">
        <v>89</v>
      </c>
    </row>
    <row r="79" spans="1:1" x14ac:dyDescent="0.25">
      <c r="A79" s="2" t="s">
        <v>90</v>
      </c>
    </row>
    <row r="80" spans="1:1" x14ac:dyDescent="0.25">
      <c r="A80" s="2" t="s">
        <v>91</v>
      </c>
    </row>
    <row r="81" spans="1:1" x14ac:dyDescent="0.25">
      <c r="A81" s="2" t="s">
        <v>92</v>
      </c>
    </row>
    <row r="82" spans="1:1" x14ac:dyDescent="0.25">
      <c r="A82" s="2" t="s">
        <v>93</v>
      </c>
    </row>
    <row r="83" spans="1:1" x14ac:dyDescent="0.25">
      <c r="A83" s="2" t="s">
        <v>94</v>
      </c>
    </row>
    <row r="84" spans="1:1" x14ac:dyDescent="0.25">
      <c r="A84" s="2" t="s">
        <v>95</v>
      </c>
    </row>
    <row r="85" spans="1:1" x14ac:dyDescent="0.25">
      <c r="A85" s="2" t="s">
        <v>96</v>
      </c>
    </row>
    <row r="86" spans="1:1" x14ac:dyDescent="0.25">
      <c r="A86" s="2" t="s">
        <v>97</v>
      </c>
    </row>
    <row r="87" spans="1:1" x14ac:dyDescent="0.25">
      <c r="A87" s="2" t="s">
        <v>98</v>
      </c>
    </row>
    <row r="88" spans="1:1" x14ac:dyDescent="0.25">
      <c r="A88" s="2" t="s">
        <v>99</v>
      </c>
    </row>
    <row r="89" spans="1:1" x14ac:dyDescent="0.25">
      <c r="A89" s="2" t="s">
        <v>100</v>
      </c>
    </row>
    <row r="90" spans="1:1" x14ac:dyDescent="0.25">
      <c r="A90" s="2" t="s">
        <v>101</v>
      </c>
    </row>
    <row r="91" spans="1:1" x14ac:dyDescent="0.25">
      <c r="A91" s="2" t="s">
        <v>102</v>
      </c>
    </row>
    <row r="92" spans="1:1" x14ac:dyDescent="0.25">
      <c r="A92" s="2" t="s">
        <v>103</v>
      </c>
    </row>
    <row r="93" spans="1:1" x14ac:dyDescent="0.25">
      <c r="A93" s="2" t="s">
        <v>104</v>
      </c>
    </row>
    <row r="94" spans="1:1" x14ac:dyDescent="0.25">
      <c r="A94" s="2" t="s">
        <v>105</v>
      </c>
    </row>
    <row r="95" spans="1:1" x14ac:dyDescent="0.25">
      <c r="A95" s="2" t="s">
        <v>106</v>
      </c>
    </row>
    <row r="96" spans="1:1" x14ac:dyDescent="0.25">
      <c r="A96" s="2" t="s">
        <v>107</v>
      </c>
    </row>
    <row r="97" spans="1:1" x14ac:dyDescent="0.25">
      <c r="A97" s="2" t="s">
        <v>108</v>
      </c>
    </row>
    <row r="98" spans="1:1" x14ac:dyDescent="0.25">
      <c r="A98" s="2" t="s">
        <v>109</v>
      </c>
    </row>
    <row r="99" spans="1:1" x14ac:dyDescent="0.25">
      <c r="A99" s="2" t="s">
        <v>110</v>
      </c>
    </row>
    <row r="100" spans="1:1" x14ac:dyDescent="0.25">
      <c r="A100" s="2" t="s">
        <v>111</v>
      </c>
    </row>
    <row r="101" spans="1:1" x14ac:dyDescent="0.25">
      <c r="A101" s="2" t="s">
        <v>112</v>
      </c>
    </row>
    <row r="102" spans="1:1" x14ac:dyDescent="0.25">
      <c r="A102" s="2" t="s">
        <v>113</v>
      </c>
    </row>
    <row r="103" spans="1:1" x14ac:dyDescent="0.25">
      <c r="A103" s="2" t="s">
        <v>114</v>
      </c>
    </row>
    <row r="104" spans="1:1" x14ac:dyDescent="0.25">
      <c r="A104" s="2" t="s">
        <v>115</v>
      </c>
    </row>
    <row r="105" spans="1:1" x14ac:dyDescent="0.25">
      <c r="A105" s="2" t="s">
        <v>116</v>
      </c>
    </row>
    <row r="106" spans="1:1" x14ac:dyDescent="0.25">
      <c r="A106" s="2" t="s">
        <v>117</v>
      </c>
    </row>
    <row r="107" spans="1:1" x14ac:dyDescent="0.25">
      <c r="A107" s="2" t="s">
        <v>118</v>
      </c>
    </row>
    <row r="108" spans="1:1" x14ac:dyDescent="0.25">
      <c r="A108" s="2" t="s">
        <v>119</v>
      </c>
    </row>
    <row r="109" spans="1:1" x14ac:dyDescent="0.25">
      <c r="A109" s="2" t="s">
        <v>120</v>
      </c>
    </row>
    <row r="110" spans="1:1" x14ac:dyDescent="0.25">
      <c r="A110" s="2" t="s">
        <v>121</v>
      </c>
    </row>
    <row r="111" spans="1:1" x14ac:dyDescent="0.25">
      <c r="A111" s="2" t="s">
        <v>122</v>
      </c>
    </row>
    <row r="112" spans="1:1" x14ac:dyDescent="0.25">
      <c r="A112" s="2" t="s">
        <v>123</v>
      </c>
    </row>
    <row r="113" spans="1:1" x14ac:dyDescent="0.25">
      <c r="A113" s="2" t="s">
        <v>124</v>
      </c>
    </row>
    <row r="114" spans="1:1" x14ac:dyDescent="0.25">
      <c r="A114" s="2" t="s">
        <v>125</v>
      </c>
    </row>
    <row r="115" spans="1:1" x14ac:dyDescent="0.25">
      <c r="A115" s="2" t="s">
        <v>126</v>
      </c>
    </row>
    <row r="116" spans="1:1" x14ac:dyDescent="0.25">
      <c r="A116" s="2" t="s">
        <v>127</v>
      </c>
    </row>
    <row r="117" spans="1:1" x14ac:dyDescent="0.25">
      <c r="A117" s="2" t="s">
        <v>128</v>
      </c>
    </row>
    <row r="118" spans="1:1" x14ac:dyDescent="0.25">
      <c r="A118" s="2" t="s">
        <v>129</v>
      </c>
    </row>
    <row r="119" spans="1:1" x14ac:dyDescent="0.25">
      <c r="A119" s="2" t="s">
        <v>130</v>
      </c>
    </row>
    <row r="120" spans="1:1" x14ac:dyDescent="0.25">
      <c r="A120" s="2" t="s">
        <v>131</v>
      </c>
    </row>
    <row r="121" spans="1:1" x14ac:dyDescent="0.25">
      <c r="A121" s="2" t="s">
        <v>132</v>
      </c>
    </row>
    <row r="122" spans="1:1" x14ac:dyDescent="0.25">
      <c r="A122" s="2" t="s">
        <v>133</v>
      </c>
    </row>
    <row r="123" spans="1:1" x14ac:dyDescent="0.25">
      <c r="A123" s="2" t="s">
        <v>134</v>
      </c>
    </row>
    <row r="124" spans="1:1" x14ac:dyDescent="0.25">
      <c r="A124" s="2" t="s">
        <v>135</v>
      </c>
    </row>
    <row r="125" spans="1:1" x14ac:dyDescent="0.25">
      <c r="A125" s="2" t="s">
        <v>136</v>
      </c>
    </row>
    <row r="126" spans="1:1" x14ac:dyDescent="0.25">
      <c r="A126" s="2" t="s">
        <v>137</v>
      </c>
    </row>
    <row r="127" spans="1:1" x14ac:dyDescent="0.25">
      <c r="A127" s="2" t="s">
        <v>138</v>
      </c>
    </row>
    <row r="128" spans="1:1" x14ac:dyDescent="0.25">
      <c r="A128" s="2" t="s">
        <v>139</v>
      </c>
    </row>
    <row r="129" spans="1:1" x14ac:dyDescent="0.25">
      <c r="A129" s="2" t="s">
        <v>140</v>
      </c>
    </row>
    <row r="130" spans="1:1" x14ac:dyDescent="0.25">
      <c r="A130" s="2" t="s">
        <v>141</v>
      </c>
    </row>
    <row r="131" spans="1:1" x14ac:dyDescent="0.25">
      <c r="A131" s="2" t="s">
        <v>142</v>
      </c>
    </row>
    <row r="132" spans="1:1" x14ac:dyDescent="0.25">
      <c r="A132" s="2" t="s">
        <v>143</v>
      </c>
    </row>
    <row r="133" spans="1:1" x14ac:dyDescent="0.25">
      <c r="A133" s="2" t="s">
        <v>144</v>
      </c>
    </row>
    <row r="134" spans="1:1" x14ac:dyDescent="0.25">
      <c r="A134" s="2" t="s">
        <v>145</v>
      </c>
    </row>
    <row r="135" spans="1:1" x14ac:dyDescent="0.25">
      <c r="A135" s="2" t="s">
        <v>146</v>
      </c>
    </row>
    <row r="136" spans="1:1" x14ac:dyDescent="0.25">
      <c r="A136" s="2" t="s">
        <v>147</v>
      </c>
    </row>
    <row r="137" spans="1:1" x14ac:dyDescent="0.25">
      <c r="A137" s="2" t="s">
        <v>148</v>
      </c>
    </row>
    <row r="138" spans="1:1" x14ac:dyDescent="0.25">
      <c r="A138" s="2" t="s">
        <v>149</v>
      </c>
    </row>
    <row r="139" spans="1:1" x14ac:dyDescent="0.25">
      <c r="A139" s="2" t="s">
        <v>150</v>
      </c>
    </row>
    <row r="140" spans="1:1" x14ac:dyDescent="0.25">
      <c r="A140" s="2" t="s">
        <v>151</v>
      </c>
    </row>
    <row r="141" spans="1:1" x14ac:dyDescent="0.25">
      <c r="A141" s="2" t="s">
        <v>152</v>
      </c>
    </row>
    <row r="142" spans="1:1" x14ac:dyDescent="0.25">
      <c r="A142" s="2" t="s">
        <v>153</v>
      </c>
    </row>
    <row r="143" spans="1:1" x14ac:dyDescent="0.25">
      <c r="A143" s="2" t="s">
        <v>154</v>
      </c>
    </row>
    <row r="144" spans="1:1" x14ac:dyDescent="0.25">
      <c r="A144" s="2" t="s">
        <v>155</v>
      </c>
    </row>
    <row r="145" spans="1:1" x14ac:dyDescent="0.25">
      <c r="A145" s="2" t="s">
        <v>156</v>
      </c>
    </row>
    <row r="146" spans="1:1" x14ac:dyDescent="0.25">
      <c r="A146" s="2" t="s">
        <v>157</v>
      </c>
    </row>
    <row r="147" spans="1:1" x14ac:dyDescent="0.25">
      <c r="A147" s="2" t="s">
        <v>158</v>
      </c>
    </row>
    <row r="148" spans="1:1" x14ac:dyDescent="0.25">
      <c r="A148" s="2" t="s">
        <v>159</v>
      </c>
    </row>
    <row r="149" spans="1:1" x14ac:dyDescent="0.25">
      <c r="A149" s="2" t="s">
        <v>160</v>
      </c>
    </row>
    <row r="150" spans="1:1" x14ac:dyDescent="0.25">
      <c r="A150" s="2" t="s">
        <v>161</v>
      </c>
    </row>
    <row r="151" spans="1:1" x14ac:dyDescent="0.25">
      <c r="A151" s="2" t="s">
        <v>162</v>
      </c>
    </row>
    <row r="152" spans="1:1" x14ac:dyDescent="0.25">
      <c r="A152" s="2" t="s">
        <v>163</v>
      </c>
    </row>
    <row r="153" spans="1:1" x14ac:dyDescent="0.25">
      <c r="A153" s="2" t="s">
        <v>164</v>
      </c>
    </row>
    <row r="154" spans="1:1" x14ac:dyDescent="0.25">
      <c r="A154" s="2" t="s">
        <v>165</v>
      </c>
    </row>
    <row r="155" spans="1:1" x14ac:dyDescent="0.25">
      <c r="A155" s="2" t="s">
        <v>166</v>
      </c>
    </row>
    <row r="156" spans="1:1" x14ac:dyDescent="0.25">
      <c r="A156" s="2" t="s">
        <v>167</v>
      </c>
    </row>
    <row r="157" spans="1:1" x14ac:dyDescent="0.25">
      <c r="A157" s="2" t="s">
        <v>168</v>
      </c>
    </row>
    <row r="158" spans="1:1" x14ac:dyDescent="0.25">
      <c r="A158" s="2" t="s">
        <v>169</v>
      </c>
    </row>
    <row r="159" spans="1:1" x14ac:dyDescent="0.25">
      <c r="A159" s="2" t="s">
        <v>170</v>
      </c>
    </row>
    <row r="160" spans="1:1" x14ac:dyDescent="0.25">
      <c r="A160" s="2" t="s">
        <v>171</v>
      </c>
    </row>
    <row r="161" spans="1:1" x14ac:dyDescent="0.25">
      <c r="A161" s="2" t="s">
        <v>172</v>
      </c>
    </row>
    <row r="162" spans="1:1" x14ac:dyDescent="0.25">
      <c r="A162" s="2" t="s">
        <v>173</v>
      </c>
    </row>
    <row r="163" spans="1:1" x14ac:dyDescent="0.25">
      <c r="A163" s="2" t="s">
        <v>174</v>
      </c>
    </row>
    <row r="164" spans="1:1" x14ac:dyDescent="0.25">
      <c r="A164" s="2" t="s">
        <v>175</v>
      </c>
    </row>
    <row r="165" spans="1:1" x14ac:dyDescent="0.25">
      <c r="A165" s="2" t="s">
        <v>176</v>
      </c>
    </row>
    <row r="166" spans="1:1" x14ac:dyDescent="0.25">
      <c r="A166" s="2" t="s">
        <v>177</v>
      </c>
    </row>
    <row r="167" spans="1:1" x14ac:dyDescent="0.25">
      <c r="A167" s="2" t="s">
        <v>178</v>
      </c>
    </row>
    <row r="168" spans="1:1" x14ac:dyDescent="0.25">
      <c r="A168" s="2" t="s">
        <v>179</v>
      </c>
    </row>
    <row r="169" spans="1:1" x14ac:dyDescent="0.25">
      <c r="A169" s="2" t="s">
        <v>180</v>
      </c>
    </row>
    <row r="170" spans="1:1" x14ac:dyDescent="0.25">
      <c r="A170" s="2" t="s">
        <v>181</v>
      </c>
    </row>
    <row r="171" spans="1:1" x14ac:dyDescent="0.25">
      <c r="A171" s="2" t="s">
        <v>182</v>
      </c>
    </row>
    <row r="172" spans="1:1" x14ac:dyDescent="0.25">
      <c r="A172" s="2" t="s">
        <v>183</v>
      </c>
    </row>
    <row r="173" spans="1:1" x14ac:dyDescent="0.25">
      <c r="A173" s="2" t="s">
        <v>184</v>
      </c>
    </row>
    <row r="174" spans="1:1" x14ac:dyDescent="0.25">
      <c r="A174" s="2" t="s">
        <v>185</v>
      </c>
    </row>
    <row r="175" spans="1:1" x14ac:dyDescent="0.25">
      <c r="A175" s="2" t="s">
        <v>186</v>
      </c>
    </row>
    <row r="176" spans="1:1" x14ac:dyDescent="0.25">
      <c r="A176" s="2" t="s">
        <v>187</v>
      </c>
    </row>
    <row r="177" spans="1:1" x14ac:dyDescent="0.25">
      <c r="A177" s="2" t="s">
        <v>188</v>
      </c>
    </row>
    <row r="178" spans="1:1" x14ac:dyDescent="0.25">
      <c r="A178" s="2" t="s">
        <v>189</v>
      </c>
    </row>
    <row r="179" spans="1:1" x14ac:dyDescent="0.25">
      <c r="A179" s="2" t="s">
        <v>190</v>
      </c>
    </row>
    <row r="180" spans="1:1" x14ac:dyDescent="0.25">
      <c r="A180" s="2" t="s">
        <v>191</v>
      </c>
    </row>
    <row r="181" spans="1:1" x14ac:dyDescent="0.25">
      <c r="A181" s="2" t="s">
        <v>192</v>
      </c>
    </row>
    <row r="182" spans="1:1" x14ac:dyDescent="0.25">
      <c r="A182" s="2" t="s">
        <v>193</v>
      </c>
    </row>
    <row r="183" spans="1:1" x14ac:dyDescent="0.25">
      <c r="A183" s="2" t="s">
        <v>194</v>
      </c>
    </row>
    <row r="184" spans="1:1" x14ac:dyDescent="0.25">
      <c r="A184" s="2" t="s">
        <v>195</v>
      </c>
    </row>
    <row r="185" spans="1:1" x14ac:dyDescent="0.25">
      <c r="A185" s="2" t="s">
        <v>196</v>
      </c>
    </row>
    <row r="186" spans="1:1" x14ac:dyDescent="0.25">
      <c r="A186" s="2" t="s">
        <v>197</v>
      </c>
    </row>
    <row r="187" spans="1:1" x14ac:dyDescent="0.25">
      <c r="A187" s="2" t="s">
        <v>198</v>
      </c>
    </row>
    <row r="188" spans="1:1" x14ac:dyDescent="0.25">
      <c r="A188" s="2" t="s">
        <v>199</v>
      </c>
    </row>
    <row r="189" spans="1:1" x14ac:dyDescent="0.25">
      <c r="A189" s="2" t="s">
        <v>200</v>
      </c>
    </row>
    <row r="190" spans="1:1" x14ac:dyDescent="0.25">
      <c r="A190" s="2" t="s">
        <v>201</v>
      </c>
    </row>
    <row r="191" spans="1:1" x14ac:dyDescent="0.25">
      <c r="A191" s="2" t="s">
        <v>202</v>
      </c>
    </row>
    <row r="192" spans="1:1" x14ac:dyDescent="0.25">
      <c r="A192" s="2" t="s">
        <v>203</v>
      </c>
    </row>
    <row r="193" spans="1:1" x14ac:dyDescent="0.25">
      <c r="A193" s="2" t="s">
        <v>204</v>
      </c>
    </row>
    <row r="194" spans="1:1" x14ac:dyDescent="0.25">
      <c r="A194" s="2" t="s">
        <v>205</v>
      </c>
    </row>
    <row r="195" spans="1:1" x14ac:dyDescent="0.25">
      <c r="A195" s="2" t="s">
        <v>206</v>
      </c>
    </row>
    <row r="196" spans="1:1" x14ac:dyDescent="0.25">
      <c r="A196" s="2" t="s">
        <v>207</v>
      </c>
    </row>
    <row r="197" spans="1:1" x14ac:dyDescent="0.25">
      <c r="A197" s="2" t="s">
        <v>208</v>
      </c>
    </row>
    <row r="198" spans="1:1" x14ac:dyDescent="0.25">
      <c r="A198" s="2" t="s">
        <v>209</v>
      </c>
    </row>
    <row r="199" spans="1:1" x14ac:dyDescent="0.25">
      <c r="A199" s="2" t="s">
        <v>210</v>
      </c>
    </row>
    <row r="200" spans="1:1" x14ac:dyDescent="0.25">
      <c r="A200" s="2" t="s">
        <v>211</v>
      </c>
    </row>
    <row r="201" spans="1:1" x14ac:dyDescent="0.25">
      <c r="A201" s="2" t="s">
        <v>212</v>
      </c>
    </row>
    <row r="202" spans="1:1" x14ac:dyDescent="0.25">
      <c r="A202" s="2" t="s">
        <v>213</v>
      </c>
    </row>
    <row r="203" spans="1:1" x14ac:dyDescent="0.25">
      <c r="A203" s="2" t="s">
        <v>214</v>
      </c>
    </row>
    <row r="204" spans="1:1" x14ac:dyDescent="0.25">
      <c r="A204" s="2" t="s">
        <v>215</v>
      </c>
    </row>
    <row r="205" spans="1:1" x14ac:dyDescent="0.25">
      <c r="A205" s="2" t="s">
        <v>216</v>
      </c>
    </row>
    <row r="206" spans="1:1" x14ac:dyDescent="0.25">
      <c r="A206" s="2" t="s">
        <v>217</v>
      </c>
    </row>
    <row r="207" spans="1:1" x14ac:dyDescent="0.25">
      <c r="A207" s="2" t="s">
        <v>218</v>
      </c>
    </row>
    <row r="208" spans="1:1" x14ac:dyDescent="0.25">
      <c r="A208" s="2" t="s">
        <v>219</v>
      </c>
    </row>
    <row r="209" spans="1:1" x14ac:dyDescent="0.25">
      <c r="A209" s="2" t="s">
        <v>220</v>
      </c>
    </row>
    <row r="210" spans="1:1" x14ac:dyDescent="0.25">
      <c r="A210" s="2" t="s">
        <v>221</v>
      </c>
    </row>
    <row r="211" spans="1:1" x14ac:dyDescent="0.25">
      <c r="A211" s="2" t="s">
        <v>222</v>
      </c>
    </row>
    <row r="212" spans="1:1" x14ac:dyDescent="0.25">
      <c r="A212" s="2" t="s">
        <v>223</v>
      </c>
    </row>
    <row r="213" spans="1:1" x14ac:dyDescent="0.25">
      <c r="A213" s="2" t="s">
        <v>224</v>
      </c>
    </row>
    <row r="214" spans="1:1" x14ac:dyDescent="0.25">
      <c r="A214" s="2" t="s">
        <v>225</v>
      </c>
    </row>
    <row r="215" spans="1:1" x14ac:dyDescent="0.25">
      <c r="A215" s="2" t="s">
        <v>226</v>
      </c>
    </row>
    <row r="216" spans="1:1" x14ac:dyDescent="0.25">
      <c r="A216" s="2" t="s">
        <v>227</v>
      </c>
    </row>
    <row r="217" spans="1:1" x14ac:dyDescent="0.25">
      <c r="A217" s="2" t="s">
        <v>228</v>
      </c>
    </row>
    <row r="218" spans="1:1" x14ac:dyDescent="0.25">
      <c r="A218" s="2" t="s">
        <v>229</v>
      </c>
    </row>
    <row r="219" spans="1:1" x14ac:dyDescent="0.25">
      <c r="A219" s="2" t="s">
        <v>230</v>
      </c>
    </row>
    <row r="220" spans="1:1" x14ac:dyDescent="0.25">
      <c r="A220" s="2" t="s">
        <v>231</v>
      </c>
    </row>
    <row r="221" spans="1:1" x14ac:dyDescent="0.25">
      <c r="A221" s="2" t="s">
        <v>232</v>
      </c>
    </row>
    <row r="222" spans="1:1" x14ac:dyDescent="0.25">
      <c r="A222" s="2" t="s">
        <v>233</v>
      </c>
    </row>
    <row r="223" spans="1:1" x14ac:dyDescent="0.25">
      <c r="A223" s="2" t="s">
        <v>234</v>
      </c>
    </row>
    <row r="224" spans="1:1" x14ac:dyDescent="0.25">
      <c r="A224" s="2" t="s">
        <v>235</v>
      </c>
    </row>
    <row r="225" spans="1:1" x14ac:dyDescent="0.25">
      <c r="A225" s="2" t="s">
        <v>236</v>
      </c>
    </row>
    <row r="226" spans="1:1" x14ac:dyDescent="0.25">
      <c r="A226" s="2" t="s">
        <v>237</v>
      </c>
    </row>
    <row r="227" spans="1:1" x14ac:dyDescent="0.25">
      <c r="A227" s="2" t="s">
        <v>238</v>
      </c>
    </row>
    <row r="228" spans="1:1" x14ac:dyDescent="0.25">
      <c r="A228" s="2" t="s">
        <v>239</v>
      </c>
    </row>
    <row r="229" spans="1:1" x14ac:dyDescent="0.25">
      <c r="A229" s="2" t="s">
        <v>240</v>
      </c>
    </row>
    <row r="230" spans="1:1" x14ac:dyDescent="0.25">
      <c r="A230" s="2" t="s">
        <v>241</v>
      </c>
    </row>
    <row r="231" spans="1:1" x14ac:dyDescent="0.25">
      <c r="A231" s="2" t="s">
        <v>242</v>
      </c>
    </row>
    <row r="232" spans="1:1" x14ac:dyDescent="0.25">
      <c r="A232" s="2" t="s">
        <v>243</v>
      </c>
    </row>
    <row r="233" spans="1:1" x14ac:dyDescent="0.25">
      <c r="A233" s="2" t="s">
        <v>244</v>
      </c>
    </row>
    <row r="234" spans="1:1" x14ac:dyDescent="0.25">
      <c r="A234" s="2" t="s">
        <v>245</v>
      </c>
    </row>
    <row r="235" spans="1:1" x14ac:dyDescent="0.25">
      <c r="A235" s="2" t="s">
        <v>246</v>
      </c>
    </row>
    <row r="236" spans="1:1" x14ac:dyDescent="0.25">
      <c r="A236" s="2" t="s">
        <v>247</v>
      </c>
    </row>
    <row r="237" spans="1:1" x14ac:dyDescent="0.25">
      <c r="A237" s="2" t="s">
        <v>248</v>
      </c>
    </row>
    <row r="238" spans="1:1" x14ac:dyDescent="0.25">
      <c r="A238" s="2" t="s">
        <v>249</v>
      </c>
    </row>
    <row r="239" spans="1:1" x14ac:dyDescent="0.25">
      <c r="A239" s="2" t="s">
        <v>250</v>
      </c>
    </row>
    <row r="240" spans="1:1" x14ac:dyDescent="0.25">
      <c r="A240" s="2" t="s">
        <v>251</v>
      </c>
    </row>
    <row r="241" spans="1:1" x14ac:dyDescent="0.25">
      <c r="A241" s="2" t="s">
        <v>252</v>
      </c>
    </row>
    <row r="242" spans="1:1" x14ac:dyDescent="0.25">
      <c r="A242" s="2" t="s">
        <v>253</v>
      </c>
    </row>
    <row r="243" spans="1:1" x14ac:dyDescent="0.25">
      <c r="A243" s="2" t="s">
        <v>254</v>
      </c>
    </row>
    <row r="244" spans="1:1" x14ac:dyDescent="0.25">
      <c r="A244" s="2" t="s">
        <v>255</v>
      </c>
    </row>
    <row r="245" spans="1:1" x14ac:dyDescent="0.25">
      <c r="A245" s="2" t="s">
        <v>256</v>
      </c>
    </row>
    <row r="246" spans="1:1" x14ac:dyDescent="0.25">
      <c r="A246" s="2" t="s">
        <v>257</v>
      </c>
    </row>
    <row r="247" spans="1:1" x14ac:dyDescent="0.25">
      <c r="A247" s="2" t="s">
        <v>258</v>
      </c>
    </row>
    <row r="248" spans="1:1" x14ac:dyDescent="0.25">
      <c r="A248" s="2" t="s">
        <v>259</v>
      </c>
    </row>
    <row r="249" spans="1:1" x14ac:dyDescent="0.25">
      <c r="A249" s="2" t="s">
        <v>260</v>
      </c>
    </row>
    <row r="250" spans="1:1" x14ac:dyDescent="0.25">
      <c r="A250" s="2" t="s">
        <v>261</v>
      </c>
    </row>
    <row r="251" spans="1:1" x14ac:dyDescent="0.25">
      <c r="A251" s="2" t="s">
        <v>262</v>
      </c>
    </row>
    <row r="252" spans="1:1" x14ac:dyDescent="0.25">
      <c r="A252" s="2" t="s">
        <v>263</v>
      </c>
    </row>
    <row r="253" spans="1:1" x14ac:dyDescent="0.25">
      <c r="A253" s="2" t="s">
        <v>264</v>
      </c>
    </row>
    <row r="254" spans="1:1" x14ac:dyDescent="0.25">
      <c r="A254" s="2" t="s">
        <v>265</v>
      </c>
    </row>
    <row r="255" spans="1:1" x14ac:dyDescent="0.25">
      <c r="A255" s="2" t="s">
        <v>266</v>
      </c>
    </row>
    <row r="256" spans="1:1" x14ac:dyDescent="0.25">
      <c r="A256" s="2" t="s">
        <v>267</v>
      </c>
    </row>
    <row r="257" spans="1:1" x14ac:dyDescent="0.25">
      <c r="A257" s="2" t="s">
        <v>268</v>
      </c>
    </row>
    <row r="258" spans="1:1" x14ac:dyDescent="0.25">
      <c r="A258" s="2" t="s">
        <v>269</v>
      </c>
    </row>
    <row r="259" spans="1:1" x14ac:dyDescent="0.25">
      <c r="A259" s="2" t="s">
        <v>270</v>
      </c>
    </row>
    <row r="260" spans="1:1" x14ac:dyDescent="0.25">
      <c r="A260" s="2" t="s">
        <v>271</v>
      </c>
    </row>
    <row r="261" spans="1:1" x14ac:dyDescent="0.25">
      <c r="A261" s="2" t="s">
        <v>272</v>
      </c>
    </row>
    <row r="262" spans="1:1" x14ac:dyDescent="0.25">
      <c r="A262" s="2" t="s">
        <v>273</v>
      </c>
    </row>
    <row r="263" spans="1:1" x14ac:dyDescent="0.25">
      <c r="A263" s="2" t="s">
        <v>274</v>
      </c>
    </row>
    <row r="264" spans="1:1" x14ac:dyDescent="0.25">
      <c r="A264" s="2" t="s">
        <v>275</v>
      </c>
    </row>
    <row r="265" spans="1:1" x14ac:dyDescent="0.25">
      <c r="A265" s="2" t="s">
        <v>276</v>
      </c>
    </row>
    <row r="266" spans="1:1" x14ac:dyDescent="0.25">
      <c r="A266" s="2" t="s">
        <v>277</v>
      </c>
    </row>
    <row r="267" spans="1:1" x14ac:dyDescent="0.25">
      <c r="A267" s="2" t="s">
        <v>278</v>
      </c>
    </row>
    <row r="268" spans="1:1" x14ac:dyDescent="0.25">
      <c r="A268" s="2" t="s">
        <v>279</v>
      </c>
    </row>
    <row r="269" spans="1:1" x14ac:dyDescent="0.25">
      <c r="A269" s="2" t="s">
        <v>280</v>
      </c>
    </row>
    <row r="270" spans="1:1" x14ac:dyDescent="0.25">
      <c r="A270" s="2" t="s">
        <v>281</v>
      </c>
    </row>
    <row r="271" spans="1:1" x14ac:dyDescent="0.25">
      <c r="A271" s="2" t="s">
        <v>282</v>
      </c>
    </row>
    <row r="272" spans="1:1" x14ac:dyDescent="0.25">
      <c r="A272" s="2" t="s">
        <v>283</v>
      </c>
    </row>
    <row r="273" spans="1:1" x14ac:dyDescent="0.25">
      <c r="A273" s="2" t="s">
        <v>284</v>
      </c>
    </row>
    <row r="274" spans="1:1" x14ac:dyDescent="0.25">
      <c r="A274" s="2" t="s">
        <v>285</v>
      </c>
    </row>
    <row r="275" spans="1:1" x14ac:dyDescent="0.25">
      <c r="A275" s="2" t="s">
        <v>286</v>
      </c>
    </row>
    <row r="276" spans="1:1" x14ac:dyDescent="0.25">
      <c r="A276" s="2" t="s">
        <v>287</v>
      </c>
    </row>
    <row r="277" spans="1:1" x14ac:dyDescent="0.25">
      <c r="A277" s="2" t="s">
        <v>288</v>
      </c>
    </row>
    <row r="278" spans="1:1" x14ac:dyDescent="0.25">
      <c r="A278" s="2" t="s">
        <v>289</v>
      </c>
    </row>
    <row r="279" spans="1:1" x14ac:dyDescent="0.25">
      <c r="A279" s="2" t="s">
        <v>290</v>
      </c>
    </row>
    <row r="280" spans="1:1" x14ac:dyDescent="0.25">
      <c r="A280" s="2" t="s">
        <v>291</v>
      </c>
    </row>
    <row r="281" spans="1:1" x14ac:dyDescent="0.25">
      <c r="A281" s="2" t="s">
        <v>292</v>
      </c>
    </row>
    <row r="282" spans="1:1" x14ac:dyDescent="0.25">
      <c r="A282" s="2" t="s">
        <v>293</v>
      </c>
    </row>
    <row r="283" spans="1:1" x14ac:dyDescent="0.25">
      <c r="A283" s="2" t="s">
        <v>294</v>
      </c>
    </row>
    <row r="284" spans="1:1" x14ac:dyDescent="0.25">
      <c r="A284" s="2" t="s">
        <v>295</v>
      </c>
    </row>
    <row r="285" spans="1:1" x14ac:dyDescent="0.25">
      <c r="A285" s="2" t="s">
        <v>296</v>
      </c>
    </row>
    <row r="286" spans="1:1" x14ac:dyDescent="0.25">
      <c r="A286" s="2" t="s">
        <v>297</v>
      </c>
    </row>
    <row r="287" spans="1:1" x14ac:dyDescent="0.25">
      <c r="A287" s="2" t="s">
        <v>298</v>
      </c>
    </row>
    <row r="288" spans="1:1" x14ac:dyDescent="0.25">
      <c r="A288" s="2" t="s">
        <v>299</v>
      </c>
    </row>
    <row r="289" spans="1:1" x14ac:dyDescent="0.25">
      <c r="A289" s="2" t="s">
        <v>300</v>
      </c>
    </row>
    <row r="290" spans="1:1" x14ac:dyDescent="0.25">
      <c r="A290" s="2" t="s">
        <v>301</v>
      </c>
    </row>
    <row r="291" spans="1:1" x14ac:dyDescent="0.25">
      <c r="A291" s="2" t="s">
        <v>302</v>
      </c>
    </row>
    <row r="292" spans="1:1" x14ac:dyDescent="0.25">
      <c r="A292" s="2" t="s">
        <v>303</v>
      </c>
    </row>
    <row r="293" spans="1:1" x14ac:dyDescent="0.25">
      <c r="A293" s="2" t="s">
        <v>304</v>
      </c>
    </row>
    <row r="294" spans="1:1" x14ac:dyDescent="0.25">
      <c r="A294" s="2" t="s">
        <v>305</v>
      </c>
    </row>
    <row r="295" spans="1:1" x14ac:dyDescent="0.25">
      <c r="A295" s="2" t="s">
        <v>306</v>
      </c>
    </row>
    <row r="296" spans="1:1" x14ac:dyDescent="0.25">
      <c r="A296" s="2" t="s">
        <v>307</v>
      </c>
    </row>
    <row r="297" spans="1:1" x14ac:dyDescent="0.25">
      <c r="A297" s="2" t="s">
        <v>308</v>
      </c>
    </row>
    <row r="298" spans="1:1" x14ac:dyDescent="0.25">
      <c r="A298" s="2" t="s">
        <v>309</v>
      </c>
    </row>
    <row r="299" spans="1:1" x14ac:dyDescent="0.25">
      <c r="A299" s="2" t="s">
        <v>310</v>
      </c>
    </row>
    <row r="300" spans="1:1" x14ac:dyDescent="0.25">
      <c r="A300" s="2" t="s">
        <v>311</v>
      </c>
    </row>
    <row r="301" spans="1:1" x14ac:dyDescent="0.25">
      <c r="A301" s="2" t="s">
        <v>312</v>
      </c>
    </row>
    <row r="302" spans="1:1" x14ac:dyDescent="0.25">
      <c r="A302" s="2" t="s">
        <v>313</v>
      </c>
    </row>
    <row r="303" spans="1:1" x14ac:dyDescent="0.25">
      <c r="A303" s="2" t="s">
        <v>314</v>
      </c>
    </row>
    <row r="304" spans="1:1" x14ac:dyDescent="0.25">
      <c r="A304" s="2" t="s">
        <v>315</v>
      </c>
    </row>
    <row r="305" spans="1:1" x14ac:dyDescent="0.25">
      <c r="A305" s="2" t="s">
        <v>316</v>
      </c>
    </row>
    <row r="306" spans="1:1" x14ac:dyDescent="0.25">
      <c r="A306" s="2" t="s">
        <v>317</v>
      </c>
    </row>
    <row r="307" spans="1:1" x14ac:dyDescent="0.25">
      <c r="A307" s="2" t="s">
        <v>318</v>
      </c>
    </row>
    <row r="308" spans="1:1" x14ac:dyDescent="0.25">
      <c r="A308" s="2" t="s">
        <v>319</v>
      </c>
    </row>
    <row r="309" spans="1:1" x14ac:dyDescent="0.25">
      <c r="A309" s="2" t="s">
        <v>320</v>
      </c>
    </row>
    <row r="310" spans="1:1" x14ac:dyDescent="0.25">
      <c r="A310" s="2" t="s">
        <v>321</v>
      </c>
    </row>
    <row r="311" spans="1:1" x14ac:dyDescent="0.25">
      <c r="A311" s="2" t="s">
        <v>322</v>
      </c>
    </row>
    <row r="312" spans="1:1" x14ac:dyDescent="0.25">
      <c r="A312" s="2" t="s">
        <v>323</v>
      </c>
    </row>
    <row r="313" spans="1:1" x14ac:dyDescent="0.25">
      <c r="A313" s="2" t="s">
        <v>324</v>
      </c>
    </row>
    <row r="314" spans="1:1" x14ac:dyDescent="0.25">
      <c r="A314" s="2" t="s">
        <v>325</v>
      </c>
    </row>
    <row r="315" spans="1:1" x14ac:dyDescent="0.25">
      <c r="A315" s="2" t="s">
        <v>326</v>
      </c>
    </row>
    <row r="316" spans="1:1" x14ac:dyDescent="0.25">
      <c r="A316" s="2" t="s">
        <v>327</v>
      </c>
    </row>
    <row r="317" spans="1:1" x14ac:dyDescent="0.25">
      <c r="A317" s="2" t="s">
        <v>328</v>
      </c>
    </row>
    <row r="318" spans="1:1" x14ac:dyDescent="0.25">
      <c r="A318" s="2" t="s">
        <v>329</v>
      </c>
    </row>
    <row r="319" spans="1:1" x14ac:dyDescent="0.25">
      <c r="A319" s="2" t="s">
        <v>330</v>
      </c>
    </row>
    <row r="320" spans="1:1" x14ac:dyDescent="0.25">
      <c r="A320" s="2" t="s">
        <v>331</v>
      </c>
    </row>
    <row r="321" spans="1:1" x14ac:dyDescent="0.25">
      <c r="A321" s="2" t="s">
        <v>332</v>
      </c>
    </row>
    <row r="322" spans="1:1" x14ac:dyDescent="0.25">
      <c r="A322" s="2" t="s">
        <v>333</v>
      </c>
    </row>
    <row r="323" spans="1:1" x14ac:dyDescent="0.25">
      <c r="A323" s="2" t="s">
        <v>334</v>
      </c>
    </row>
    <row r="324" spans="1:1" x14ac:dyDescent="0.25">
      <c r="A324" s="2" t="s">
        <v>335</v>
      </c>
    </row>
    <row r="325" spans="1:1" x14ac:dyDescent="0.25">
      <c r="A325" s="2" t="s">
        <v>336</v>
      </c>
    </row>
    <row r="326" spans="1:1" x14ac:dyDescent="0.25">
      <c r="A326" s="2" t="s">
        <v>337</v>
      </c>
    </row>
    <row r="327" spans="1:1" x14ac:dyDescent="0.25">
      <c r="A327" s="2" t="s">
        <v>338</v>
      </c>
    </row>
    <row r="328" spans="1:1" x14ac:dyDescent="0.25">
      <c r="A328" s="2" t="s">
        <v>339</v>
      </c>
    </row>
    <row r="329" spans="1:1" x14ac:dyDescent="0.25">
      <c r="A329" s="2" t="s">
        <v>340</v>
      </c>
    </row>
    <row r="330" spans="1:1" x14ac:dyDescent="0.25">
      <c r="A330" s="2" t="s">
        <v>341</v>
      </c>
    </row>
    <row r="331" spans="1:1" x14ac:dyDescent="0.25">
      <c r="A331" s="2" t="s">
        <v>342</v>
      </c>
    </row>
    <row r="332" spans="1:1" x14ac:dyDescent="0.25">
      <c r="A332" s="2" t="s">
        <v>343</v>
      </c>
    </row>
    <row r="333" spans="1:1" x14ac:dyDescent="0.25">
      <c r="A333" s="2" t="s">
        <v>344</v>
      </c>
    </row>
    <row r="334" spans="1:1" x14ac:dyDescent="0.25">
      <c r="A334" s="2" t="s">
        <v>345</v>
      </c>
    </row>
    <row r="335" spans="1:1" x14ac:dyDescent="0.25">
      <c r="A335" s="2" t="s">
        <v>346</v>
      </c>
    </row>
    <row r="336" spans="1:1" x14ac:dyDescent="0.25">
      <c r="A336" s="2" t="s">
        <v>347</v>
      </c>
    </row>
    <row r="337" spans="1:1" x14ac:dyDescent="0.25">
      <c r="A337" s="2" t="s">
        <v>348</v>
      </c>
    </row>
    <row r="338" spans="1:1" x14ac:dyDescent="0.25">
      <c r="A338" s="2" t="s">
        <v>349</v>
      </c>
    </row>
    <row r="339" spans="1:1" x14ac:dyDescent="0.25">
      <c r="A339" s="2" t="s">
        <v>350</v>
      </c>
    </row>
    <row r="340" spans="1:1" x14ac:dyDescent="0.25">
      <c r="A340" s="2" t="s">
        <v>351</v>
      </c>
    </row>
    <row r="341" spans="1:1" x14ac:dyDescent="0.25">
      <c r="A341" s="2" t="s">
        <v>352</v>
      </c>
    </row>
    <row r="342" spans="1:1" x14ac:dyDescent="0.25">
      <c r="A342" s="2" t="s">
        <v>353</v>
      </c>
    </row>
    <row r="343" spans="1:1" x14ac:dyDescent="0.25">
      <c r="A343" s="2" t="s">
        <v>354</v>
      </c>
    </row>
    <row r="344" spans="1:1" x14ac:dyDescent="0.25">
      <c r="A344" s="2" t="s">
        <v>355</v>
      </c>
    </row>
    <row r="345" spans="1:1" x14ac:dyDescent="0.25">
      <c r="A345" s="2" t="s">
        <v>356</v>
      </c>
    </row>
    <row r="346" spans="1:1" x14ac:dyDescent="0.25">
      <c r="A346" s="2" t="s">
        <v>357</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はじめにお読みください</vt:lpstr>
      <vt:lpstr>入力してください</vt:lpstr>
      <vt:lpstr>介護認定</vt:lpstr>
      <vt:lpstr>印刷してください</vt:lpstr>
      <vt:lpstr>郵便番号</vt:lpstr>
      <vt:lpstr>都道府県</vt:lpstr>
      <vt:lpstr>指定難病一覧</vt:lpstr>
      <vt:lpstr>はじめにお読みください!Print_Area</vt:lpstr>
      <vt:lpstr>印刷してください!Print_Area</vt:lpstr>
      <vt:lpstr>入力してください!Print_Area</vt:lpstr>
      <vt:lpstr>医療処置</vt:lpstr>
      <vt:lpstr>介護認定</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2024-03-28T06:28:25Z</cp:lastPrinted>
  <dcterms:created xsi:type="dcterms:W3CDTF">2024-02-08T02:28:22Z</dcterms:created>
  <dcterms:modified xsi:type="dcterms:W3CDTF">2026-03-22T12:00:38Z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