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D:\Users\T0532461\Desktop\"/>
    </mc:Choice>
  </mc:AlternateContent>
  <xr:revisionPtr revIDLastSave="0" documentId="13_ncr:1_{1CBB5AB2-13FA-4D0E-8370-1B619A5695BF}" xr6:coauthVersionLast="47" xr6:coauthVersionMax="47" xr10:uidLastSave="{00000000-0000-0000-0000-000000000000}"/>
  <workbookProtection workbookAlgorithmName="SHA-512" workbookHashValue="I22nSfkXf3BDUyfdvY9AkMGUiO3ixkizr0slnH7cNyf9uL1qxqrEGiIy4AEvzaGwqgdzRaK/cpQ+HEKaGhrscA==" workbookSaltValue="mTg5r6yEvX+NaQHeeGobkw==" workbookSpinCount="100000" lockStructure="1"/>
  <bookViews>
    <workbookView xWindow="-120" yWindow="-120" windowWidth="20730" windowHeight="11160" activeTab="1" xr2:uid="{00000000-000D-0000-FFFF-FFFF00000000}"/>
  </bookViews>
  <sheets>
    <sheet name="はじめにお読みください" sheetId="12" r:id="rId1"/>
    <sheet name="入力してください" sheetId="2" r:id="rId2"/>
    <sheet name="介護認定" sheetId="9" state="hidden" r:id="rId3"/>
    <sheet name="印刷してください" sheetId="5" r:id="rId4"/>
    <sheet name="郵便番号" sheetId="6" state="hidden" r:id="rId5"/>
    <sheet name="都道府県" sheetId="4" state="hidden" r:id="rId6"/>
    <sheet name="指定難病一覧" sheetId="3" state="hidden" r:id="rId7"/>
  </sheets>
  <externalReferences>
    <externalReference r:id="rId8"/>
  </externalReferences>
  <definedNames>
    <definedName name="_xlnm.Print_Area" localSheetId="0">はじめにお読みください!$A:$AM</definedName>
    <definedName name="_xlnm.Print_Area" localSheetId="3">印刷してください!$A:$AK</definedName>
    <definedName name="_xlnm.Print_Area" localSheetId="1">入力してください!$A:$AH</definedName>
    <definedName name="医療処置">介護認定!$D$1:$E$7</definedName>
    <definedName name="介護認定">介護認定!$A$1:$B$8</definedName>
    <definedName name="指定難病" localSheetId="0">[1]指定難病一覧!$A$1:$A$346</definedName>
    <definedName name="指定難病">指定難病一覧!$A$1:$A$346</definedName>
    <definedName name="都道府県">都道府県!$B$2:$B$48</definedName>
    <definedName name="郵便番号" localSheetId="0">[1]郵便番号!$A$1:$B$98</definedName>
    <definedName name="郵便番号">郵便番号!$A$1:$B$98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41" i="5" l="1"/>
  <c r="N12" i="5"/>
  <c r="H12" i="5"/>
  <c r="N13" i="5"/>
  <c r="H13" i="5"/>
  <c r="H100" i="5" l="1"/>
  <c r="H59" i="5"/>
  <c r="H18" i="5"/>
  <c r="BY3" i="5"/>
  <c r="BY5" i="5"/>
  <c r="BU5" i="5" a="1"/>
  <c r="BU5" i="5" s="1"/>
  <c r="Q141" i="5"/>
  <c r="N135" i="5"/>
  <c r="H135" i="5"/>
  <c r="N136" i="5"/>
  <c r="H136" i="5"/>
  <c r="N94" i="5"/>
  <c r="H94" i="5"/>
  <c r="N95" i="5"/>
  <c r="H95" i="5"/>
  <c r="Q100" i="5"/>
  <c r="Q18" i="5"/>
  <c r="Q59" i="5"/>
  <c r="N53" i="5"/>
  <c r="N54" i="5"/>
  <c r="H54" i="5"/>
  <c r="H53" i="5"/>
  <c r="BS5" i="5" l="1" a="1"/>
  <c r="BS5" i="5" s="1"/>
  <c r="BZ3" i="5"/>
  <c r="V149" i="5"/>
  <c r="H149" i="5"/>
  <c r="V148" i="5"/>
  <c r="H148" i="5"/>
  <c r="V108" i="5"/>
  <c r="H108" i="5"/>
  <c r="V107" i="5"/>
  <c r="H107" i="5"/>
  <c r="V67" i="5"/>
  <c r="H67" i="5"/>
  <c r="V66" i="5"/>
  <c r="H66" i="5"/>
  <c r="V26" i="5"/>
  <c r="H26" i="5"/>
  <c r="V25" i="5"/>
  <c r="H25" i="5"/>
  <c r="BY7" i="5"/>
  <c r="CA7" i="5"/>
  <c r="BW3" i="5"/>
  <c r="BS1" i="5" a="1"/>
  <c r="BS1" i="5" s="1"/>
  <c r="BS9" i="5"/>
  <c r="BW7" i="5"/>
  <c r="CE9" i="5"/>
  <c r="CC9" i="5"/>
  <c r="CA9" i="5"/>
  <c r="AC85" i="5"/>
  <c r="AD85" i="5"/>
  <c r="AE85" i="5"/>
  <c r="AF85" i="5"/>
  <c r="AG85" i="5"/>
  <c r="AH85" i="5"/>
  <c r="AI85" i="5"/>
  <c r="BS89" i="5"/>
  <c r="BU89" i="5"/>
  <c r="BW89" i="5"/>
  <c r="BY89" i="5"/>
  <c r="CA89" i="5"/>
  <c r="CC89" i="5"/>
  <c r="BS91" i="5"/>
  <c r="BU91" i="5"/>
  <c r="BW91" i="5"/>
  <c r="X94" i="5"/>
  <c r="AC94" i="5"/>
  <c r="AC95" i="5" s="1"/>
  <c r="H96" i="5"/>
  <c r="Z96" i="5"/>
  <c r="N98" i="5"/>
  <c r="H99" i="5"/>
  <c r="AF99" i="5"/>
  <c r="AC100" i="5"/>
  <c r="AD100" i="5"/>
  <c r="AE100" i="5"/>
  <c r="AF100" i="5"/>
  <c r="AG100" i="5"/>
  <c r="AH100" i="5"/>
  <c r="AI100" i="5"/>
  <c r="AJ100" i="5"/>
  <c r="AC101" i="5"/>
  <c r="N102" i="5"/>
  <c r="N103" i="5"/>
  <c r="BX106" i="5"/>
  <c r="BX108" i="5"/>
  <c r="H110" i="5"/>
  <c r="Z110" i="5"/>
  <c r="N112" i="5"/>
  <c r="E116" i="5"/>
  <c r="V117" i="5"/>
  <c r="I120" i="5"/>
  <c r="AC126" i="5"/>
  <c r="AD126" i="5"/>
  <c r="AE126" i="5"/>
  <c r="AF126" i="5"/>
  <c r="AG126" i="5"/>
  <c r="AH126" i="5"/>
  <c r="AI126" i="5"/>
  <c r="BS130" i="5"/>
  <c r="BU130" i="5"/>
  <c r="BW130" i="5"/>
  <c r="BY130" i="5"/>
  <c r="CA130" i="5"/>
  <c r="CC130" i="5"/>
  <c r="BS132" i="5"/>
  <c r="BU132" i="5"/>
  <c r="BW132" i="5"/>
  <c r="X135" i="5"/>
  <c r="AC135" i="5"/>
  <c r="AC136" i="5" s="1"/>
  <c r="H137" i="5"/>
  <c r="Z137" i="5"/>
  <c r="N139" i="5"/>
  <c r="H140" i="5"/>
  <c r="AF140" i="5"/>
  <c r="AC141" i="5"/>
  <c r="AD141" i="5"/>
  <c r="AE141" i="5"/>
  <c r="AF141" i="5"/>
  <c r="AG141" i="5"/>
  <c r="AH141" i="5"/>
  <c r="AI141" i="5"/>
  <c r="AJ141" i="5"/>
  <c r="AC142" i="5"/>
  <c r="N143" i="5"/>
  <c r="N144" i="5"/>
  <c r="BX147" i="5"/>
  <c r="BX149" i="5"/>
  <c r="H151" i="5"/>
  <c r="Z151" i="5"/>
  <c r="N153" i="5"/>
  <c r="E157" i="5"/>
  <c r="V158" i="5"/>
  <c r="I161" i="5"/>
  <c r="AC44" i="5"/>
  <c r="AD44" i="5"/>
  <c r="AE44" i="5"/>
  <c r="AF44" i="5"/>
  <c r="AG44" i="5"/>
  <c r="AH44" i="5"/>
  <c r="AI44" i="5"/>
  <c r="BS48" i="5"/>
  <c r="BU48" i="5"/>
  <c r="BW48" i="5"/>
  <c r="BY48" i="5"/>
  <c r="CA48" i="5"/>
  <c r="CC48" i="5"/>
  <c r="BS50" i="5"/>
  <c r="BU50" i="5"/>
  <c r="BW50" i="5"/>
  <c r="X53" i="5"/>
  <c r="AC53" i="5"/>
  <c r="AC54" i="5" s="1"/>
  <c r="H55" i="5"/>
  <c r="Z55" i="5"/>
  <c r="N57" i="5"/>
  <c r="H58" i="5"/>
  <c r="AF58" i="5"/>
  <c r="AC59" i="5"/>
  <c r="AD59" i="5"/>
  <c r="AE59" i="5"/>
  <c r="AF59" i="5"/>
  <c r="AG59" i="5"/>
  <c r="AH59" i="5"/>
  <c r="AI59" i="5"/>
  <c r="AJ59" i="5"/>
  <c r="AC60" i="5"/>
  <c r="N61" i="5"/>
  <c r="N62" i="5"/>
  <c r="BX65" i="5"/>
  <c r="BX67" i="5"/>
  <c r="H69" i="5"/>
  <c r="Z69" i="5"/>
  <c r="N71" i="5"/>
  <c r="I38" i="5"/>
  <c r="E34" i="5"/>
  <c r="BW9" i="5"/>
  <c r="BU9" i="5"/>
  <c r="CC7" i="5"/>
  <c r="BU7" i="5"/>
  <c r="BS7" i="5"/>
  <c r="N21" i="5"/>
  <c r="N20" i="5"/>
  <c r="AC19" i="5"/>
  <c r="N30" i="5"/>
  <c r="Z28" i="5"/>
  <c r="H28" i="5"/>
  <c r="G38" i="2" l="1"/>
  <c r="BX26" i="5"/>
  <c r="BX24" i="5"/>
  <c r="AC12" i="5"/>
  <c r="AC13" i="5" s="1"/>
  <c r="H152" i="5" l="1"/>
  <c r="H111" i="5"/>
  <c r="H70" i="5"/>
  <c r="H29" i="5"/>
  <c r="AI3" i="5"/>
  <c r="AH3" i="5"/>
  <c r="AG3" i="5"/>
  <c r="AF3" i="5"/>
  <c r="AE3" i="5"/>
  <c r="AD3" i="5"/>
  <c r="AC3" i="5"/>
  <c r="AJ18" i="5"/>
  <c r="AI18" i="5"/>
  <c r="AH18" i="5"/>
  <c r="AG18" i="5"/>
  <c r="AF18" i="5"/>
  <c r="AE18" i="5"/>
  <c r="AD18" i="5"/>
  <c r="AC18" i="5"/>
  <c r="X12" i="5"/>
  <c r="G45" i="2" l="1"/>
  <c r="G21" i="2"/>
  <c r="AF17" i="5"/>
  <c r="H17" i="5"/>
  <c r="N16" i="5"/>
  <c r="Z14" i="5"/>
  <c r="H14" i="5"/>
  <c r="V35" i="5"/>
  <c r="H97" i="5" l="1"/>
  <c r="H138" i="5"/>
  <c r="H56" i="5"/>
  <c r="H15"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<sst xmlns="http://schemas.openxmlformats.org/spreadsheetml/2006/main" count="978" uniqueCount="683">
  <si>
    <t>（このシートの黄色のセルへ、必要事項を入力してください。）</t>
    <rPh sb="7" eb="9">
      <t>キイロ</t>
    </rPh>
    <rPh sb="14" eb="16">
      <t>ヒツヨウ</t>
    </rPh>
    <rPh sb="16" eb="18">
      <t>ジコウ</t>
    </rPh>
    <rPh sb="19" eb="21">
      <t>ニュウリョク</t>
    </rPh>
    <phoneticPr fontId="2"/>
  </si>
  <si>
    <t>氏名</t>
    <rPh sb="0" eb="2">
      <t>シメイ</t>
    </rPh>
    <phoneticPr fontId="2"/>
  </si>
  <si>
    <t>フリガナ</t>
    <phoneticPr fontId="2"/>
  </si>
  <si>
    <t>生年月日</t>
  </si>
  <si>
    <t>昭和</t>
  </si>
  <si>
    <t>年</t>
  </si>
  <si>
    <t>月</t>
  </si>
  <si>
    <t>日</t>
  </si>
  <si>
    <t>　※和暦を選択し、生年月日を入力してください。</t>
  </si>
  <si>
    <t>郵便番号</t>
  </si>
  <si>
    <t>電話番号</t>
  </si>
  <si>
    <t xml:space="preserve">  1 球脊髄性筋萎縮症</t>
  </si>
  <si>
    <t xml:space="preserve">  2 筋萎縮性側索硬化症</t>
  </si>
  <si>
    <t xml:space="preserve">  3 脊髄性筋萎縮症</t>
  </si>
  <si>
    <t xml:space="preserve">  4 原発性側索硬化症</t>
  </si>
  <si>
    <t xml:space="preserve">  5 進行性核上性麻痺</t>
  </si>
  <si>
    <t xml:space="preserve">  6 パーキンソン病</t>
  </si>
  <si>
    <t xml:space="preserve">  7 大脳皮質基底核変性症</t>
  </si>
  <si>
    <t xml:space="preserve">  8 ハンチントン病</t>
  </si>
  <si>
    <t xml:space="preserve">  9 神経有棘赤血球症</t>
  </si>
  <si>
    <t xml:space="preserve"> 10 シャルコー・マリー・トゥース病</t>
  </si>
  <si>
    <t xml:space="preserve"> 11 重症筋無力症</t>
  </si>
  <si>
    <t xml:space="preserve"> 12 先天性筋無力症候群</t>
  </si>
  <si>
    <t xml:space="preserve"> 13 多発性硬化症／視神経脊髄炎</t>
  </si>
  <si>
    <t xml:space="preserve"> 14 慢性炎症性脱髄性多発神経炎／多巣性運動ニューロパチー</t>
  </si>
  <si>
    <t xml:space="preserve"> 15 封入体筋炎</t>
  </si>
  <si>
    <t xml:space="preserve"> 16 クロウ・深瀬症候群</t>
  </si>
  <si>
    <t xml:space="preserve"> 17 多系統萎縮症</t>
  </si>
  <si>
    <t xml:space="preserve"> 18 脊髄小脳変性症(多系統萎縮症を除く。)</t>
  </si>
  <si>
    <t xml:space="preserve"> 19 ライソゾーム病</t>
  </si>
  <si>
    <t xml:space="preserve"> 20 副腎白質ジストロフィー</t>
  </si>
  <si>
    <t xml:space="preserve"> 21 ミトコンドリア病</t>
  </si>
  <si>
    <t xml:space="preserve"> 22 もやもや病</t>
  </si>
  <si>
    <t xml:space="preserve"> 23 プリオン病</t>
  </si>
  <si>
    <t xml:space="preserve"> 24 亜急性硬化性全脳炎</t>
  </si>
  <si>
    <t xml:space="preserve"> 25 進行性多巣性白質脳症</t>
  </si>
  <si>
    <t xml:space="preserve"> 26 HTLV-1関連脊髄症</t>
  </si>
  <si>
    <t xml:space="preserve"> 27 特発性基底核石灰化症</t>
  </si>
  <si>
    <t xml:space="preserve"> 28 全身性アミロイドーシス</t>
  </si>
  <si>
    <t xml:space="preserve"> 29 ウルリッヒ病</t>
  </si>
  <si>
    <t xml:space="preserve"> 30 遠位型ミオパチー</t>
  </si>
  <si>
    <t xml:space="preserve"> 31 ベスレムミオパチー</t>
  </si>
  <si>
    <t xml:space="preserve"> 32 自己貪食空胞性ミオパチー</t>
  </si>
  <si>
    <t xml:space="preserve"> 33 シュワルツ・ヤンペル症候群</t>
  </si>
  <si>
    <t xml:space="preserve"> 34 神経線維腫症</t>
  </si>
  <si>
    <t xml:space="preserve"> 35 天疱瘡</t>
  </si>
  <si>
    <t xml:space="preserve"> 36 表皮水疱症</t>
  </si>
  <si>
    <t xml:space="preserve"> 37 膿疱性乾癬(汎発型)</t>
  </si>
  <si>
    <t xml:space="preserve"> 38 スティーヴンス・ジョンソン症候群</t>
  </si>
  <si>
    <t xml:space="preserve"> 39 中毒性表皮壊死症</t>
  </si>
  <si>
    <t xml:space="preserve"> 40 高安動脈炎</t>
  </si>
  <si>
    <t xml:space="preserve"> 41 巨細胞性動脈炎</t>
  </si>
  <si>
    <t xml:space="preserve"> 42 結節性多発動脈炎</t>
  </si>
  <si>
    <t xml:space="preserve"> 43 顕微鏡的多発血管炎</t>
  </si>
  <si>
    <t xml:space="preserve"> 44 多発血管炎性肉芽腫症</t>
  </si>
  <si>
    <t xml:space="preserve"> 45 好酸球性多発血管炎性肉芽腫症</t>
  </si>
  <si>
    <t xml:space="preserve"> 46 悪性関節リウマチ</t>
  </si>
  <si>
    <t xml:space="preserve"> 47 バージャー病</t>
  </si>
  <si>
    <t xml:space="preserve"> 48 原発性抗リン脂質抗体症候群</t>
  </si>
  <si>
    <t xml:space="preserve"> 49 全身性エリテマトーデス</t>
  </si>
  <si>
    <t xml:space="preserve"> 50 皮膚筋炎／多発性筋炎</t>
  </si>
  <si>
    <t xml:space="preserve"> 51 全身性強皮症</t>
  </si>
  <si>
    <t xml:space="preserve"> 52 混合性結合組織病</t>
  </si>
  <si>
    <t xml:space="preserve"> 53 シェーグレン症候群</t>
  </si>
  <si>
    <t xml:space="preserve"> 54 成人スチル病</t>
  </si>
  <si>
    <t xml:space="preserve"> 55 再発性多発軟骨炎</t>
  </si>
  <si>
    <t xml:space="preserve"> 56 ベーチェット病</t>
  </si>
  <si>
    <t xml:space="preserve"> 57 特発性拡張型心筋症</t>
  </si>
  <si>
    <t xml:space="preserve"> 58 肥大型心筋症</t>
  </si>
  <si>
    <t xml:space="preserve"> 59 拘束型心筋症</t>
  </si>
  <si>
    <t xml:space="preserve"> 60 再生不良性貧血</t>
  </si>
  <si>
    <t xml:space="preserve"> 61 自己免疫性溶血性貧血</t>
  </si>
  <si>
    <t xml:space="preserve"> 62 発作性夜間ヘモグロビン尿症</t>
  </si>
  <si>
    <t xml:space="preserve"> 63 特発性血小板減少性紫斑病</t>
  </si>
  <si>
    <t xml:space="preserve"> 64 血栓性血小板減少性紫斑病</t>
  </si>
  <si>
    <t xml:space="preserve"> 65 原発性免疫不全症候群</t>
  </si>
  <si>
    <t xml:space="preserve"> 66 IgA腎症</t>
  </si>
  <si>
    <t xml:space="preserve"> 67 多発性嚢胞腎</t>
  </si>
  <si>
    <t xml:space="preserve"> 68 黄色靱帯骨化症</t>
  </si>
  <si>
    <t xml:space="preserve"> 69 後縦靱帯骨化症</t>
  </si>
  <si>
    <t xml:space="preserve"> 70 広範脊柱管狭窄症</t>
  </si>
  <si>
    <t xml:space="preserve"> 71 特発性大腿骨頭壊死症</t>
  </si>
  <si>
    <t xml:space="preserve"> 72 下垂体性ADH分泌異常症</t>
  </si>
  <si>
    <t xml:space="preserve"> 73 下垂体性TSH分泌亢進症</t>
  </si>
  <si>
    <t xml:space="preserve"> 74 下垂体性PRL分泌亢進症</t>
  </si>
  <si>
    <t xml:space="preserve"> 75 クッシング病</t>
  </si>
  <si>
    <t xml:space="preserve"> 76 下垂体性ゴナドトロピン分泌亢進症</t>
  </si>
  <si>
    <t xml:space="preserve"> 77 下垂体性成長ホルモン分泌亢進症</t>
  </si>
  <si>
    <t xml:space="preserve"> 78 下垂体前葉機能低下症</t>
  </si>
  <si>
    <t xml:space="preserve"> 79 家族性高コレステロール血症(ホモ接合体)</t>
  </si>
  <si>
    <t xml:space="preserve"> 80 甲状腺ホルモン不応症</t>
  </si>
  <si>
    <t xml:space="preserve"> 81 先天性副腎皮質酵素欠損症</t>
  </si>
  <si>
    <t xml:space="preserve"> 82 先天性副腎低形成症</t>
  </si>
  <si>
    <t xml:space="preserve"> 83 アジソン病</t>
  </si>
  <si>
    <t xml:space="preserve"> 84 サルコイドーシス</t>
  </si>
  <si>
    <t xml:space="preserve"> 85 特発性間質性肺炎</t>
  </si>
  <si>
    <t xml:space="preserve"> 86 肺動脈性肺高血圧症</t>
  </si>
  <si>
    <t xml:space="preserve"> 87 肺静脈閉塞症／肺毛細血管腫症</t>
  </si>
  <si>
    <t xml:space="preserve"> 88 慢性血栓塞栓性肺高血圧症</t>
  </si>
  <si>
    <t xml:space="preserve"> 89 リンパ脈管筋腫症</t>
  </si>
  <si>
    <t xml:space="preserve"> 90 網膜色素変性症</t>
  </si>
  <si>
    <t xml:space="preserve"> 91 バッド・キアリ症候群</t>
  </si>
  <si>
    <t xml:space="preserve"> 92 特発性門脈圧亢進症</t>
  </si>
  <si>
    <t xml:space="preserve"> 93 原発性胆汁性胆管炎</t>
  </si>
  <si>
    <t xml:space="preserve"> 94 原発性硬化性胆管炎</t>
  </si>
  <si>
    <t xml:space="preserve"> 95 自己免疫性肝炎</t>
  </si>
  <si>
    <t xml:space="preserve"> 96 クローン病</t>
  </si>
  <si>
    <t xml:space="preserve"> 97 潰瘍性大腸炎</t>
  </si>
  <si>
    <t xml:space="preserve"> 98 好酸球性消化管疾患</t>
  </si>
  <si>
    <t xml:space="preserve"> 99 慢性特発性偽性腸閉塞症</t>
  </si>
  <si>
    <t>100 巨大膀胱短小結腸腸管蠕動不全症</t>
  </si>
  <si>
    <t>101 腸管神経節細胞僅少症</t>
  </si>
  <si>
    <t>102 ルビンシュタイン・テイビ症候群</t>
  </si>
  <si>
    <t>103 CFC症候群</t>
  </si>
  <si>
    <t>104 コステロ症候群</t>
  </si>
  <si>
    <t>105 チャージ症候群</t>
  </si>
  <si>
    <t>106 クリオピリン関連周期熱症候群</t>
  </si>
  <si>
    <t>107 若年性特発性関節炎</t>
  </si>
  <si>
    <t>108 TNF受容体関連周期性症候群</t>
  </si>
  <si>
    <t>109 非典型溶血性尿毒症症候群</t>
  </si>
  <si>
    <t>110 ブラウ症候群</t>
  </si>
  <si>
    <t>111 先天性ミオパチー</t>
  </si>
  <si>
    <t>112 マリネスコ・シェーグレン症候群</t>
  </si>
  <si>
    <t>113 筋ジストロフィー</t>
  </si>
  <si>
    <t>114 非ジストロフィー性ミオトニー症候群</t>
  </si>
  <si>
    <t>115 遺伝性周期性四肢麻痺</t>
  </si>
  <si>
    <t>116 アトピー性脊髄炎</t>
  </si>
  <si>
    <t>117 脊髄空洞症</t>
  </si>
  <si>
    <t>118 脊髄髄膜瘤</t>
  </si>
  <si>
    <t>119 アイザックス症候群</t>
  </si>
  <si>
    <t>120 遺伝性ジストニア</t>
  </si>
  <si>
    <t>121 神経フェリチン症</t>
  </si>
  <si>
    <t>122 脳表ヘモジデリン沈着症</t>
  </si>
  <si>
    <t>123 禿頭と変形性脊椎症を伴う常染色体劣性白質脳症</t>
  </si>
  <si>
    <t>124 皮質下梗塞と白質脳症を伴う常染色体優性脳動脈症</t>
  </si>
  <si>
    <t>125 神経軸索スフェロイド形成を伴う遺伝性びまん性白質脳症</t>
  </si>
  <si>
    <t>126 ペリー症候群</t>
  </si>
  <si>
    <t>127 前頭側頭葉変性症</t>
  </si>
  <si>
    <t>128 ビッカースタッフ脳幹脳炎</t>
  </si>
  <si>
    <t>129 痙攣重積型(二相性)急性脳症</t>
  </si>
  <si>
    <t>130 先天性無痛無汗症</t>
  </si>
  <si>
    <t>131 アレキサンダー病</t>
  </si>
  <si>
    <t>132 先天性核上性球麻痺</t>
  </si>
  <si>
    <t>133 メビウス症候群</t>
  </si>
  <si>
    <t>134 中隔視神経形成異常症／ドモルシア症候群</t>
  </si>
  <si>
    <t>135 アイカルディ症候群</t>
  </si>
  <si>
    <t>136 片側巨脳症</t>
  </si>
  <si>
    <t>137 限局性皮質異形成</t>
  </si>
  <si>
    <t>138 神経細胞移動異常症</t>
  </si>
  <si>
    <t>139 先天性大脳白質形成不全症</t>
  </si>
  <si>
    <t>140 ドラベ症候群</t>
  </si>
  <si>
    <t>141 海馬硬化を伴う内側側頭葉てんかん</t>
  </si>
  <si>
    <t>142 ミオクロニー欠神てんかん</t>
  </si>
  <si>
    <t>143 ミオクロニー脱力発作を伴うてんかん</t>
  </si>
  <si>
    <t>144 レノックス・ガストー症候群</t>
  </si>
  <si>
    <t>145 ウエスト症候群</t>
  </si>
  <si>
    <t>146 大田原症候群</t>
  </si>
  <si>
    <t>147 早期ミオクロニー脳症</t>
  </si>
  <si>
    <t>148 遊走性焦点発作を伴う乳児てんかん</t>
  </si>
  <si>
    <t>149 片側痙攣・片麻痺・てんかん症候群</t>
  </si>
  <si>
    <t>150 環状20番染色体症候群</t>
  </si>
  <si>
    <t>151 ラスムッセン脳炎</t>
  </si>
  <si>
    <t>152 PCDH19関連症候群</t>
  </si>
  <si>
    <t>153 難治頻回部分発作重積型急性脳炎</t>
  </si>
  <si>
    <t>154 徐波睡眠期持続性棘徐波を示すてんかん性脳症</t>
  </si>
  <si>
    <t>155 ランドウ・クレフナー症候群</t>
  </si>
  <si>
    <t>156 レット症候群</t>
  </si>
  <si>
    <t>157 スタージ・ウェーバー症候群</t>
  </si>
  <si>
    <t>158 結節性硬化症</t>
  </si>
  <si>
    <t>159 色素性乾皮症</t>
  </si>
  <si>
    <t>160 先天性魚鱗癬</t>
  </si>
  <si>
    <t>161 家族性良性慢性天疱瘡</t>
  </si>
  <si>
    <t>162 類天疱瘡(後天性表皮水疱症を含む。)</t>
  </si>
  <si>
    <t>163 特発性後天性全身性無汗症</t>
  </si>
  <si>
    <t>164 眼皮膚白皮症</t>
  </si>
  <si>
    <t>165 肥厚性皮膚骨膜症</t>
  </si>
  <si>
    <t>166 弾性線維性仮性黄色腫</t>
  </si>
  <si>
    <t>167 マルファン症候群</t>
  </si>
  <si>
    <t>168 エーラス・ダンロス症候群</t>
  </si>
  <si>
    <t>169 メンケス病</t>
  </si>
  <si>
    <t>170 オクシピタル・ホーン症候群</t>
  </si>
  <si>
    <t>171 ウィルソン病</t>
  </si>
  <si>
    <t>172 低ホスファターゼ症</t>
  </si>
  <si>
    <t>173 VATER症候群</t>
  </si>
  <si>
    <t>174 那須・ハコラ病</t>
  </si>
  <si>
    <t>175 ウィーバー症候群</t>
  </si>
  <si>
    <t>176 コフィン・ローリー症候群</t>
  </si>
  <si>
    <t>177 ジュベール症候群関連疾患</t>
  </si>
  <si>
    <t>178 モワット・ウィルソン症候群</t>
  </si>
  <si>
    <t>179 ウィリアムズ症候群</t>
  </si>
  <si>
    <t>180 ATR-X症候群</t>
  </si>
  <si>
    <t>181 クルーゾン症候群</t>
  </si>
  <si>
    <t>182 アペール症候群</t>
  </si>
  <si>
    <t>183 ファイファー症候群</t>
  </si>
  <si>
    <t>184 アントレー・ビクスラー症候群</t>
  </si>
  <si>
    <t>185 コフィン・シリス症候群</t>
  </si>
  <si>
    <t>186 ロスムンド・トムソン症候群</t>
  </si>
  <si>
    <t>187 歌舞伎症候群</t>
  </si>
  <si>
    <t>188 多脾症候群</t>
  </si>
  <si>
    <t>189 無脾症候群</t>
  </si>
  <si>
    <t>190 鰓耳腎症候群</t>
  </si>
  <si>
    <t>191 ウェルナー症候群</t>
  </si>
  <si>
    <t>192 コケイン症候群</t>
  </si>
  <si>
    <t>193 プラダー・ウィリ症候群</t>
  </si>
  <si>
    <t>194 ソトス症候群</t>
  </si>
  <si>
    <t>195 ヌーナン症候群</t>
  </si>
  <si>
    <t>196 ヤング・シンプソン症候群</t>
  </si>
  <si>
    <t>197 1p36欠失症候群</t>
  </si>
  <si>
    <t>198 4p欠失症候群</t>
  </si>
  <si>
    <t>199 5p欠失症候群</t>
  </si>
  <si>
    <t>200 第14番染色体父親性ダイソミー症候群</t>
  </si>
  <si>
    <t>201 アンジェルマン症候群</t>
  </si>
  <si>
    <t>202 スミス・マギニス症候群</t>
  </si>
  <si>
    <t>203 22q11.2欠失症候群</t>
  </si>
  <si>
    <t>204 エマヌエル症候群</t>
  </si>
  <si>
    <t>205 脆弱X症候群関連疾患</t>
  </si>
  <si>
    <t>206 脆弱X症候群</t>
  </si>
  <si>
    <t>207 総動脈幹遺残症</t>
  </si>
  <si>
    <t>208 修正大血管転位症</t>
  </si>
  <si>
    <t>209 完全大血管転位症</t>
  </si>
  <si>
    <t>210 単心室症</t>
  </si>
  <si>
    <t>211 左心低形成症候群</t>
  </si>
  <si>
    <t>212 三尖弁閉鎖症</t>
  </si>
  <si>
    <t>213 心室中隔欠損を伴わない肺動脈閉鎖症</t>
  </si>
  <si>
    <t>214 心室中隔欠損を伴う肺動脈閉鎖症</t>
  </si>
  <si>
    <t>215 ファロー四徴症</t>
  </si>
  <si>
    <t>216 両大血管右室起始症</t>
  </si>
  <si>
    <t>217 エプスタイン病</t>
  </si>
  <si>
    <t>218 アルポート症候群</t>
  </si>
  <si>
    <t>219 ギャロウェイ・モワト症候群</t>
  </si>
  <si>
    <t>220 急速進行性糸球体腎炎</t>
  </si>
  <si>
    <t>221 抗糸球体基底膜腎炎</t>
  </si>
  <si>
    <t>222 一次性ネフローゼ症候群</t>
  </si>
  <si>
    <t>223 一次性膜性増殖性糸球体腎炎</t>
  </si>
  <si>
    <t>224 紫斑病性腎炎</t>
  </si>
  <si>
    <t>225 先天性腎性尿崩症</t>
  </si>
  <si>
    <t>226 間質性膀胱炎(ハンナ型)</t>
  </si>
  <si>
    <t>227 オスラー病</t>
  </si>
  <si>
    <t>228 閉塞性細気管支炎</t>
  </si>
  <si>
    <t>229 肺胞蛋白症(自己免疫性又は先天性)</t>
  </si>
  <si>
    <t>230 肺胞低換気症候群</t>
  </si>
  <si>
    <t>231 α1-アンチトリプシン欠乏症</t>
  </si>
  <si>
    <t>232 カーニー複合</t>
  </si>
  <si>
    <t>233 ウォルフラム症候群</t>
  </si>
  <si>
    <t>234 ペルオキシソーム病(副腎白質ジストロフィーを除く。)</t>
  </si>
  <si>
    <t>235 副甲状腺機能低下症</t>
  </si>
  <si>
    <t>236 偽性副甲状腺機能低下症</t>
  </si>
  <si>
    <t>237 副腎皮質刺激ホルモン不応症</t>
  </si>
  <si>
    <t>238 ビタミンＤ抵抗性くる病／骨軟化症</t>
  </si>
  <si>
    <t>239 ビタミンＤ依存性くる病／骨軟化症</t>
  </si>
  <si>
    <t>240 フェニルケトン尿症</t>
  </si>
  <si>
    <t>241 高チロシン血症１型</t>
  </si>
  <si>
    <t>242 高チロシン血症２型</t>
  </si>
  <si>
    <t>243 高チロシン血症３型</t>
  </si>
  <si>
    <t>244 メープルシロップ尿症</t>
  </si>
  <si>
    <t>245 プロピオン酸血症</t>
  </si>
  <si>
    <t>246 メチルマロン酸血症</t>
  </si>
  <si>
    <t>247 イソ吉草酸血症</t>
  </si>
  <si>
    <t>248 グルコーストランスポーター１欠損症</t>
  </si>
  <si>
    <t>249 グルタル酸血症１型</t>
  </si>
  <si>
    <t>250 グルタル酸血症２型</t>
  </si>
  <si>
    <t>251 尿素サイクル異常症</t>
  </si>
  <si>
    <t>252 リジン尿性蛋白不耐症</t>
  </si>
  <si>
    <t>253 先天性葉酸吸収不全</t>
  </si>
  <si>
    <t>254 ポルフィリン症</t>
  </si>
  <si>
    <t>255 複合カルボキシラーゼ欠損症</t>
  </si>
  <si>
    <t>256 筋型糖原病</t>
  </si>
  <si>
    <t>257 肝型糖原病</t>
  </si>
  <si>
    <t>258 ガラクトース-1-リン酸ウリジルトランスフェラーゼ欠損症</t>
  </si>
  <si>
    <t>259 レシチンコレステロールアシルトランスフェラーゼ欠損症</t>
  </si>
  <si>
    <t>260 シトステロール血症</t>
  </si>
  <si>
    <t>261 タンジール病</t>
  </si>
  <si>
    <t>262 原発性高カイロミクロン血症</t>
  </si>
  <si>
    <t>263 脳腱黄色腫症</t>
  </si>
  <si>
    <t>264 無βリポタンパク血症</t>
  </si>
  <si>
    <t>265 脂肪萎縮症</t>
  </si>
  <si>
    <t>266 家族性地中海熱</t>
  </si>
  <si>
    <t>267 高IgD症候群</t>
  </si>
  <si>
    <t>268 中條・西村症候群</t>
  </si>
  <si>
    <t>269 化膿性無菌性関節炎・壊疽性膿皮症・アクネ症候群</t>
  </si>
  <si>
    <t>270 慢性再発性多発性骨髄炎</t>
  </si>
  <si>
    <t>271 強直性脊椎炎</t>
  </si>
  <si>
    <t>272 進行性骨化性線維異形成症</t>
  </si>
  <si>
    <t>273 肋骨異常を伴う先天性側弯症</t>
  </si>
  <si>
    <t>274 骨形成不全症</t>
  </si>
  <si>
    <t>275 タナトフォリック骨異形成症</t>
  </si>
  <si>
    <t>276 軟骨無形成症</t>
  </si>
  <si>
    <t>277 リンパ管腫症／ゴーハム病</t>
  </si>
  <si>
    <t>278 巨大リンパ管奇形(頚部顔面病変)</t>
  </si>
  <si>
    <t>279 巨大静脈奇形(頚部口腔咽頭びまん性病変)</t>
  </si>
  <si>
    <t>280 巨大動静脈奇形(頚部顔面又は四肢病変)</t>
  </si>
  <si>
    <t>281 クリッペル・トレノネー・ウェーバー症候群</t>
  </si>
  <si>
    <t>282 先天性赤血球形成異常性貧血</t>
  </si>
  <si>
    <t>283 後天性赤芽球癆</t>
  </si>
  <si>
    <t>284 ダイアモンド・ブラックファン貧血</t>
  </si>
  <si>
    <t>285 ファンコニ貧血</t>
  </si>
  <si>
    <t>286 遺伝性鉄芽球性貧血</t>
  </si>
  <si>
    <t>287 エプスタイン症候群</t>
  </si>
  <si>
    <t>288 自己免疫性後天性凝固因子欠乏症</t>
  </si>
  <si>
    <t>289 クロンカイト・カナダ症候群</t>
  </si>
  <si>
    <t>290 非特異性多発性小腸潰瘍症</t>
  </si>
  <si>
    <t>291 ヒルシュスプルング病(全結腸型又は小腸型)</t>
  </si>
  <si>
    <t>292 総排泄腔外反症</t>
  </si>
  <si>
    <t>293 総排泄腔遺残</t>
  </si>
  <si>
    <t>294 先天性横隔膜ヘルニア</t>
  </si>
  <si>
    <t>295 乳幼児肝巨大血管腫</t>
  </si>
  <si>
    <t>296 胆道閉鎖症</t>
  </si>
  <si>
    <t>297 アラジール症候群</t>
  </si>
  <si>
    <t>298 遺伝性膵炎</t>
  </si>
  <si>
    <t>299 嚢胞性線維症</t>
  </si>
  <si>
    <t>300 IgG4関連疾患</t>
  </si>
  <si>
    <t>301 黄斑ジストロフィー</t>
  </si>
  <si>
    <t>302 レーベル遺伝性視神経症</t>
  </si>
  <si>
    <t>303 アッシャー症候群</t>
  </si>
  <si>
    <t>304 若年発症型両側性感音難聴</t>
  </si>
  <si>
    <t>305 遅発性内リンパ水腫</t>
  </si>
  <si>
    <t>306 好酸球性副鼻腔炎</t>
  </si>
  <si>
    <t>307 カナバン病</t>
  </si>
  <si>
    <t>308 進行性白質脳症</t>
  </si>
  <si>
    <t>309 進行性ミオクローヌスてんかん</t>
  </si>
  <si>
    <t>310 先天異常症候群</t>
  </si>
  <si>
    <t>311 先天性三尖弁狭窄症</t>
  </si>
  <si>
    <t>312 先天性僧帽弁狭窄症</t>
  </si>
  <si>
    <t>313 先天性肺静脈狭窄症</t>
  </si>
  <si>
    <t>314 左肺動脈右肺動脈起始症</t>
  </si>
  <si>
    <t>315 ネイルパテラ症候群(爪膝蓋骨症候群)／LMX1B関連腎症</t>
  </si>
  <si>
    <t>316 カルニチン回路異常症</t>
  </si>
  <si>
    <t>317 三頭酵素欠損症</t>
  </si>
  <si>
    <t>318 シトリン欠損症</t>
  </si>
  <si>
    <t>319 セピアプテリン還元酵素(SR)欠損症</t>
  </si>
  <si>
    <t>320 先天性グリコシルホスファチジルイノシトール(GPI)欠損症</t>
  </si>
  <si>
    <t>321 非ケトーシス型高グリシン血症</t>
  </si>
  <si>
    <t>322 β-ケトチオラーゼ欠損症</t>
  </si>
  <si>
    <t>323 芳香族L-アミノ酸脱炭酸酵素欠損症</t>
  </si>
  <si>
    <t>324 メチルグルタコン酸尿症</t>
  </si>
  <si>
    <t>325 遺伝性自己炎症疾患</t>
  </si>
  <si>
    <t>326 大理石骨病</t>
  </si>
  <si>
    <t>327 特発性血栓症(遺伝性血栓性素因によるものに限る。)</t>
  </si>
  <si>
    <t>328 前眼部形成異常</t>
  </si>
  <si>
    <t>329 無虹彩症</t>
  </si>
  <si>
    <t>330 先天性気管狭窄症／先天性声門下狭窄症</t>
  </si>
  <si>
    <t>331 特発性多中心性キャッスルマン病</t>
  </si>
  <si>
    <t>332 膠様滴状角膜ジストロフィー</t>
  </si>
  <si>
    <t>333 ハッチンソン・ギルフォード症候群</t>
  </si>
  <si>
    <t>334 脳クレアチン欠乏症候群</t>
  </si>
  <si>
    <t>335 ネフロン癆</t>
  </si>
  <si>
    <t>336 家族性低βリポタンパク血症1(ホモ接合体)</t>
  </si>
  <si>
    <t>337 ホモシスチン尿症</t>
  </si>
  <si>
    <t>338 進行性家族性肝内胆汁うっ滞症</t>
  </si>
  <si>
    <t>都80 原発性骨髄線維症</t>
    <rPh sb="0" eb="1">
      <t>ト</t>
    </rPh>
    <rPh sb="4" eb="7">
      <t>ゲンパツセイ</t>
    </rPh>
    <rPh sb="7" eb="9">
      <t>コツズイ</t>
    </rPh>
    <rPh sb="9" eb="11">
      <t>センイ</t>
    </rPh>
    <rPh sb="11" eb="12">
      <t>ショウ</t>
    </rPh>
    <phoneticPr fontId="2"/>
  </si>
  <si>
    <t>都77 悪性高血圧</t>
    <rPh sb="0" eb="1">
      <t>ト</t>
    </rPh>
    <rPh sb="4" eb="6">
      <t>アクセイ</t>
    </rPh>
    <rPh sb="6" eb="9">
      <t>コウケツアツ</t>
    </rPh>
    <phoneticPr fontId="2"/>
  </si>
  <si>
    <t>都83 母斑症</t>
    <rPh sb="0" eb="1">
      <t>ト</t>
    </rPh>
    <rPh sb="4" eb="6">
      <t>ボハン</t>
    </rPh>
    <rPh sb="6" eb="7">
      <t>ショウ</t>
    </rPh>
    <phoneticPr fontId="2"/>
  </si>
  <si>
    <t>都866 肝内結石症</t>
    <rPh sb="0" eb="1">
      <t>ト</t>
    </rPh>
    <rPh sb="5" eb="6">
      <t>キモ</t>
    </rPh>
    <rPh sb="6" eb="7">
      <t>ナイ</t>
    </rPh>
    <rPh sb="7" eb="9">
      <t>ケッセキ</t>
    </rPh>
    <rPh sb="9" eb="10">
      <t>ショウ</t>
    </rPh>
    <phoneticPr fontId="2"/>
  </si>
  <si>
    <t>都88 古典的突発性好酸球増多症候群</t>
    <rPh sb="0" eb="1">
      <t>ト</t>
    </rPh>
    <rPh sb="4" eb="7">
      <t>コテンテキ</t>
    </rPh>
    <rPh sb="7" eb="10">
      <t>トッパツセイ</t>
    </rPh>
    <rPh sb="10" eb="13">
      <t>コウサンキュウ</t>
    </rPh>
    <rPh sb="13" eb="15">
      <t>ゾウタ</t>
    </rPh>
    <rPh sb="15" eb="18">
      <t>ショウコウグン</t>
    </rPh>
    <phoneticPr fontId="2"/>
  </si>
  <si>
    <t>都91 びまん性汎細気管支炎</t>
    <rPh sb="0" eb="1">
      <t>ト</t>
    </rPh>
    <rPh sb="7" eb="8">
      <t>セイ</t>
    </rPh>
    <rPh sb="8" eb="9">
      <t>ハン</t>
    </rPh>
    <rPh sb="9" eb="14">
      <t>サイキカンシエン</t>
    </rPh>
    <phoneticPr fontId="2"/>
  </si>
  <si>
    <t>都95 遺伝性QT延長症候群</t>
    <rPh sb="0" eb="1">
      <t>ト</t>
    </rPh>
    <rPh sb="4" eb="7">
      <t>イデンセイ</t>
    </rPh>
    <rPh sb="9" eb="11">
      <t>エンチョウ</t>
    </rPh>
    <rPh sb="11" eb="14">
      <t>ショウコウグン</t>
    </rPh>
    <phoneticPr fontId="2"/>
  </si>
  <si>
    <t>都97 網膜脈絡膜萎縮症</t>
    <rPh sb="0" eb="1">
      <t>ト</t>
    </rPh>
    <rPh sb="4" eb="6">
      <t>モウマク</t>
    </rPh>
    <rPh sb="6" eb="8">
      <t>ミャクラク</t>
    </rPh>
    <rPh sb="8" eb="9">
      <t>マク</t>
    </rPh>
    <rPh sb="9" eb="11">
      <t>イシュク</t>
    </rPh>
    <rPh sb="11" eb="12">
      <t>ショウ</t>
    </rPh>
    <phoneticPr fontId="2"/>
  </si>
  <si>
    <t>種類</t>
    <rPh sb="0" eb="2">
      <t>シュルイ</t>
    </rPh>
    <phoneticPr fontId="2"/>
  </si>
  <si>
    <t>記号</t>
    <rPh sb="0" eb="2">
      <t>キゴウ</t>
    </rPh>
    <phoneticPr fontId="2"/>
  </si>
  <si>
    <t>番号</t>
    <rPh sb="0" eb="2">
      <t>バンゴウ</t>
    </rPh>
    <phoneticPr fontId="2"/>
  </si>
  <si>
    <t>住所</t>
    <rPh sb="0" eb="2">
      <t>ジュウショ</t>
    </rPh>
    <phoneticPr fontId="2"/>
  </si>
  <si>
    <t>明治</t>
    <rPh sb="0" eb="2">
      <t>メイジ</t>
    </rPh>
    <phoneticPr fontId="2"/>
  </si>
  <si>
    <t>大正</t>
    <rPh sb="0" eb="2">
      <t>タイショウ</t>
    </rPh>
    <phoneticPr fontId="2"/>
  </si>
  <si>
    <t>昭和</t>
    <rPh sb="0" eb="2">
      <t>ショウワ</t>
    </rPh>
    <phoneticPr fontId="2"/>
  </si>
  <si>
    <t>平成</t>
    <rPh sb="0" eb="2">
      <t>ヘイセイ</t>
    </rPh>
    <phoneticPr fontId="2"/>
  </si>
  <si>
    <t>令和</t>
    <rPh sb="0" eb="2">
      <t>レイワ</t>
    </rPh>
    <phoneticPr fontId="2"/>
  </si>
  <si>
    <t>生活保護</t>
    <rPh sb="0" eb="2">
      <t>セイカツ</t>
    </rPh>
    <rPh sb="2" eb="4">
      <t>ホゴ</t>
    </rPh>
    <phoneticPr fontId="2"/>
  </si>
  <si>
    <t>協会</t>
    <rPh sb="0" eb="2">
      <t>キョウカイ</t>
    </rPh>
    <phoneticPr fontId="2"/>
  </si>
  <si>
    <t>船員</t>
    <rPh sb="0" eb="2">
      <t>センイン</t>
    </rPh>
    <phoneticPr fontId="2"/>
  </si>
  <si>
    <t>日雇</t>
    <rPh sb="0" eb="2">
      <t>ヒヤトイ</t>
    </rPh>
    <phoneticPr fontId="2"/>
  </si>
  <si>
    <t>組合</t>
    <rPh sb="0" eb="2">
      <t>クミアイ</t>
    </rPh>
    <phoneticPr fontId="2"/>
  </si>
  <si>
    <t>共済</t>
    <rPh sb="0" eb="2">
      <t>キョウサイ</t>
    </rPh>
    <phoneticPr fontId="2"/>
  </si>
  <si>
    <t>国保(退職被保険者)</t>
    <rPh sb="0" eb="2">
      <t>コクホ</t>
    </rPh>
    <rPh sb="3" eb="5">
      <t>タイショク</t>
    </rPh>
    <rPh sb="5" eb="9">
      <t>ヒホケンシャ</t>
    </rPh>
    <phoneticPr fontId="2"/>
  </si>
  <si>
    <t>後期高齢</t>
    <rPh sb="0" eb="2">
      <t>コウキ</t>
    </rPh>
    <rPh sb="2" eb="4">
      <t>コウレイ</t>
    </rPh>
    <phoneticPr fontId="2"/>
  </si>
  <si>
    <t>(マンション名等)</t>
    <rPh sb="6" eb="7">
      <t>メイ</t>
    </rPh>
    <rPh sb="7" eb="8">
      <t>トウ</t>
    </rPh>
    <phoneticPr fontId="2"/>
  </si>
  <si>
    <t>3割</t>
    <rPh sb="1" eb="2">
      <t>ワリ</t>
    </rPh>
    <phoneticPr fontId="2"/>
  </si>
  <si>
    <t>患者</t>
    <rPh sb="0" eb="2">
      <t>カンジャ</t>
    </rPh>
    <phoneticPr fontId="2"/>
  </si>
  <si>
    <t>　送付先氏名は、患者と同じですか？</t>
    <rPh sb="1" eb="3">
      <t>ソウフ</t>
    </rPh>
    <rPh sb="3" eb="4">
      <t>サキ</t>
    </rPh>
    <rPh sb="4" eb="6">
      <t>シメイ</t>
    </rPh>
    <rPh sb="8" eb="10">
      <t>カンジャ</t>
    </rPh>
    <rPh sb="11" eb="12">
      <t>オナ</t>
    </rPh>
    <phoneticPr fontId="2"/>
  </si>
  <si>
    <t>　送付先住所・電話番号は、患者と同じですか？</t>
    <rPh sb="1" eb="3">
      <t>ソウフ</t>
    </rPh>
    <rPh sb="3" eb="4">
      <t>サキ</t>
    </rPh>
    <rPh sb="4" eb="6">
      <t>ジュウショ</t>
    </rPh>
    <rPh sb="7" eb="9">
      <t>デンワ</t>
    </rPh>
    <rPh sb="9" eb="11">
      <t>バンゴウ</t>
    </rPh>
    <rPh sb="13" eb="15">
      <t>カンジャ</t>
    </rPh>
    <rPh sb="16" eb="17">
      <t>オナ</t>
    </rPh>
    <phoneticPr fontId="2"/>
  </si>
  <si>
    <t>同じ</t>
    <rPh sb="0" eb="1">
      <t>オナ</t>
    </rPh>
    <phoneticPr fontId="2"/>
  </si>
  <si>
    <t>異なる</t>
    <rPh sb="0" eb="1">
      <t>コト</t>
    </rPh>
    <phoneticPr fontId="2"/>
  </si>
  <si>
    <t xml:space="preserve"> 患者さんの情報を入力してください。</t>
    <phoneticPr fontId="2"/>
  </si>
  <si>
    <t>min1</t>
  </si>
  <si>
    <t>県</t>
  </si>
  <si>
    <t>北海道</t>
  </si>
  <si>
    <t>秋田県</t>
  </si>
  <si>
    <t>青森県</t>
  </si>
  <si>
    <t>岩手県</t>
  </si>
  <si>
    <t>東京都</t>
  </si>
  <si>
    <t>神奈川県</t>
  </si>
  <si>
    <t>千葉県</t>
  </si>
  <si>
    <t>茨城県</t>
  </si>
  <si>
    <t>栃木県</t>
  </si>
  <si>
    <t>埼玉県</t>
  </si>
  <si>
    <t>群馬県</t>
  </si>
  <si>
    <t>長野県</t>
  </si>
  <si>
    <t>新潟県</t>
  </si>
  <si>
    <t>山梨県</t>
  </si>
  <si>
    <t>静岡県</t>
  </si>
  <si>
    <t>愛知県</t>
  </si>
  <si>
    <t>三重県</t>
  </si>
  <si>
    <t>岐阜県</t>
  </si>
  <si>
    <t>滋賀県</t>
  </si>
  <si>
    <t>京都府</t>
  </si>
  <si>
    <t>大阪府</t>
  </si>
  <si>
    <t>兵庫県</t>
  </si>
  <si>
    <t>奈良県</t>
  </si>
  <si>
    <t>和歌山県</t>
  </si>
  <si>
    <t>鳥取県</t>
  </si>
  <si>
    <t>島根県</t>
  </si>
  <si>
    <t>岡山県</t>
  </si>
  <si>
    <t>広島県</t>
  </si>
  <si>
    <t>山口県</t>
  </si>
  <si>
    <t>香川県</t>
  </si>
  <si>
    <t>徳島県</t>
  </si>
  <si>
    <t>高知県</t>
  </si>
  <si>
    <t>愛媛県</t>
  </si>
  <si>
    <t>福岡県</t>
  </si>
  <si>
    <t>長崎県</t>
  </si>
  <si>
    <t>大分県</t>
  </si>
  <si>
    <t>佐賀県</t>
  </si>
  <si>
    <t>熊本県</t>
  </si>
  <si>
    <t>宮崎県</t>
  </si>
  <si>
    <t>鹿児島県</t>
  </si>
  <si>
    <t>沖縄県</t>
  </si>
  <si>
    <t>福井県</t>
  </si>
  <si>
    <t>石川県</t>
  </si>
  <si>
    <t>富山県</t>
  </si>
  <si>
    <t>福島県</t>
  </si>
  <si>
    <t>宮城県</t>
  </si>
  <si>
    <t>山形県</t>
  </si>
  <si>
    <t>受給者番号</t>
    <rPh sb="0" eb="3">
      <t>ジュキュウシャ</t>
    </rPh>
    <rPh sb="3" eb="5">
      <t>バンゴウ</t>
    </rPh>
    <phoneticPr fontId="2"/>
  </si>
  <si>
    <t>日付</t>
    <rPh sb="0" eb="2">
      <t>ヒヅケ</t>
    </rPh>
    <phoneticPr fontId="2"/>
  </si>
  <si>
    <t>　※このシートを作成した日付を入力してください。</t>
    <rPh sb="8" eb="10">
      <t>サクセイ</t>
    </rPh>
    <rPh sb="12" eb="14">
      <t>ヒヅケ</t>
    </rPh>
    <rPh sb="15" eb="17">
      <t>ニュウリョク</t>
    </rPh>
    <phoneticPr fontId="2"/>
  </si>
  <si>
    <t>入力お疲れ様でした。入力漏れがないか、今一度、ご確認ください。</t>
    <rPh sb="0" eb="2">
      <t>ニュウリョク</t>
    </rPh>
    <rPh sb="3" eb="4">
      <t>ツカ</t>
    </rPh>
    <rPh sb="5" eb="6">
      <t>サマ</t>
    </rPh>
    <rPh sb="10" eb="12">
      <t>ニュウリョク</t>
    </rPh>
    <rPh sb="12" eb="13">
      <t>モ</t>
    </rPh>
    <rPh sb="19" eb="22">
      <t>イマイチド</t>
    </rPh>
    <rPh sb="24" eb="26">
      <t>カクニン</t>
    </rPh>
    <phoneticPr fontId="2"/>
  </si>
  <si>
    <t>よろしければ、プリンタにA4用紙をご用意いただき、「印刷してください」というシートを</t>
    <rPh sb="14" eb="16">
      <t>ヨウシ</t>
    </rPh>
    <rPh sb="18" eb="20">
      <t>ヨウイ</t>
    </rPh>
    <rPh sb="26" eb="28">
      <t>インサツ</t>
    </rPh>
    <phoneticPr fontId="2"/>
  </si>
  <si>
    <t>郵便番号</t>
    <rPh sb="0" eb="4">
      <t>ユウビンバンゴウ</t>
    </rPh>
    <phoneticPr fontId="2"/>
  </si>
  <si>
    <t>保険者番号</t>
    <rPh sb="0" eb="3">
      <t>ホケンシャ</t>
    </rPh>
    <rPh sb="3" eb="5">
      <t>バンゴウ</t>
    </rPh>
    <phoneticPr fontId="2"/>
  </si>
  <si>
    <t>電話番号</t>
    <rPh sb="0" eb="2">
      <t>デンワ</t>
    </rPh>
    <rPh sb="2" eb="4">
      <t>バンゴウ</t>
    </rPh>
    <phoneticPr fontId="2"/>
  </si>
  <si>
    <t>申請者氏名</t>
  </si>
  <si>
    <t>無</t>
  </si>
  <si>
    <t>要支援 1</t>
  </si>
  <si>
    <t>要支援 2</t>
  </si>
  <si>
    <t>要介護 1</t>
  </si>
  <si>
    <t>要介護 2</t>
  </si>
  <si>
    <t>要介護 3</t>
  </si>
  <si>
    <t>要介護 4</t>
  </si>
  <si>
    <t>要介護 5</t>
  </si>
  <si>
    <t>有(人工呼吸器)</t>
  </si>
  <si>
    <t>有(吸引器)</t>
  </si>
  <si>
    <t>有(気管切開)</t>
  </si>
  <si>
    <t>有(酸素)</t>
  </si>
  <si>
    <t>有(胃ろう)</t>
  </si>
  <si>
    <t>有(経管栄養)</t>
  </si>
  <si>
    <t>001-0000</t>
  </si>
  <si>
    <t>010-0000</t>
  </si>
  <si>
    <t>018-5501</t>
  </si>
  <si>
    <t>018-5511</t>
  </si>
  <si>
    <t>020-0000</t>
  </si>
  <si>
    <t>030-0111</t>
  </si>
  <si>
    <t>040-0000</t>
  </si>
  <si>
    <t>100-0000</t>
  </si>
  <si>
    <t>210-0000</t>
  </si>
  <si>
    <t>260-0000</t>
  </si>
  <si>
    <t>300-0000</t>
  </si>
  <si>
    <t>311-4411</t>
  </si>
  <si>
    <t>311-4501</t>
  </si>
  <si>
    <t>320-0001</t>
  </si>
  <si>
    <t>330-0000</t>
  </si>
  <si>
    <t>349-1221</t>
  </si>
  <si>
    <t>350-0001</t>
  </si>
  <si>
    <t>370-0000</t>
  </si>
  <si>
    <t>370-1507</t>
  </si>
  <si>
    <t>370-1511</t>
  </si>
  <si>
    <t>380-0801</t>
  </si>
  <si>
    <t>384-0097</t>
  </si>
  <si>
    <t>384-0301</t>
  </si>
  <si>
    <t>389-0121</t>
  </si>
  <si>
    <t>389-0200</t>
  </si>
  <si>
    <t>389-2261</t>
  </si>
  <si>
    <t>389-2300</t>
  </si>
  <si>
    <t>400-0000</t>
  </si>
  <si>
    <t>410-0000</t>
  </si>
  <si>
    <t>431-4121</t>
  </si>
  <si>
    <t>432-0000</t>
  </si>
  <si>
    <t>440-0001</t>
  </si>
  <si>
    <t>498-0801</t>
  </si>
  <si>
    <t>500-0000</t>
  </si>
  <si>
    <t>510-0000</t>
  </si>
  <si>
    <t>520-0000</t>
  </si>
  <si>
    <t>520-0461</t>
  </si>
  <si>
    <t>520-0471</t>
  </si>
  <si>
    <t>530-0000</t>
  </si>
  <si>
    <t>563-0801</t>
  </si>
  <si>
    <t>564-0000</t>
  </si>
  <si>
    <t>600-0000</t>
  </si>
  <si>
    <t>618-0000</t>
  </si>
  <si>
    <t>618-0071</t>
  </si>
  <si>
    <t>630-0000</t>
  </si>
  <si>
    <t>630-0271</t>
  </si>
  <si>
    <t>630-1101</t>
  </si>
  <si>
    <t>640-0000</t>
  </si>
  <si>
    <t>647-1271</t>
  </si>
  <si>
    <t>647-1321</t>
  </si>
  <si>
    <t>647-1581</t>
  </si>
  <si>
    <t>647-1600</t>
  </si>
  <si>
    <t>648-0300</t>
  </si>
  <si>
    <t>648-0401</t>
  </si>
  <si>
    <t>650-0000</t>
  </si>
  <si>
    <t>680-0000</t>
  </si>
  <si>
    <t>684-0100</t>
  </si>
  <si>
    <t>689-0101</t>
  </si>
  <si>
    <t>690-0000</t>
  </si>
  <si>
    <t>700-0000</t>
  </si>
  <si>
    <t>720-0001</t>
  </si>
  <si>
    <t>740-0000</t>
  </si>
  <si>
    <t>760-0000</t>
  </si>
  <si>
    <t>770-0000</t>
  </si>
  <si>
    <t>780-0000</t>
  </si>
  <si>
    <t>790-0001</t>
  </si>
  <si>
    <t>800-0000</t>
  </si>
  <si>
    <t>811-5100</t>
  </si>
  <si>
    <t>812-0000</t>
  </si>
  <si>
    <t>817-0000</t>
  </si>
  <si>
    <t>818-0000</t>
  </si>
  <si>
    <t>839-1421</t>
  </si>
  <si>
    <t>840-0001</t>
  </si>
  <si>
    <t>848-0401</t>
  </si>
  <si>
    <t>849-0000</t>
  </si>
  <si>
    <t>850-0000</t>
  </si>
  <si>
    <t>860-0001</t>
  </si>
  <si>
    <t>870-0001</t>
  </si>
  <si>
    <t>871-0226</t>
  </si>
  <si>
    <t>871-0311</t>
  </si>
  <si>
    <t>871-0801</t>
  </si>
  <si>
    <t>872-0000</t>
  </si>
  <si>
    <t>880-0000</t>
  </si>
  <si>
    <t>890-0000</t>
  </si>
  <si>
    <t>900-0000</t>
  </si>
  <si>
    <t>910-0001</t>
  </si>
  <si>
    <t>920-0000</t>
  </si>
  <si>
    <t>922-0679</t>
  </si>
  <si>
    <t>922-0801</t>
  </si>
  <si>
    <t>930-0001</t>
  </si>
  <si>
    <t>939-0171</t>
  </si>
  <si>
    <t>939-0231</t>
  </si>
  <si>
    <t>940-0000</t>
  </si>
  <si>
    <t>949-8321</t>
  </si>
  <si>
    <t>949-8401</t>
  </si>
  <si>
    <t>960-0000</t>
  </si>
  <si>
    <t>980-0000</t>
  </si>
  <si>
    <t>990-0000</t>
  </si>
  <si>
    <t>このシートへ入力していただき、「印刷してください」シートを片面印刷で印刷してください。</t>
    <rPh sb="6" eb="8">
      <t>ニュウリョク</t>
    </rPh>
    <rPh sb="16" eb="18">
      <t>インサツ</t>
    </rPh>
    <rPh sb="29" eb="31">
      <t>カタメン</t>
    </rPh>
    <rPh sb="31" eb="33">
      <t>インサツ</t>
    </rPh>
    <rPh sb="34" eb="36">
      <t>インサツ</t>
    </rPh>
    <phoneticPr fontId="2"/>
  </si>
  <si>
    <r>
      <t>片面印刷で印刷してください。</t>
    </r>
    <r>
      <rPr>
        <b/>
        <sz val="12"/>
        <color rgb="FFFF0000"/>
        <rFont val="ＭＳ 明朝"/>
        <family val="1"/>
        <charset val="128"/>
      </rPr>
      <t>（このシートは印刷する必要はありません。）</t>
    </r>
    <rPh sb="0" eb="2">
      <t>カタメン</t>
    </rPh>
    <rPh sb="2" eb="4">
      <t>インサツ</t>
    </rPh>
    <rPh sb="5" eb="7">
      <t>インサツ</t>
    </rPh>
    <rPh sb="21" eb="23">
      <t>インサツ</t>
    </rPh>
    <rPh sb="25" eb="27">
      <t>ヒツヨウ</t>
    </rPh>
    <phoneticPr fontId="2"/>
  </si>
  <si>
    <t>保険等</t>
    <rPh sb="0" eb="2">
      <t>ホケン</t>
    </rPh>
    <rPh sb="2" eb="3">
      <t>トウ</t>
    </rPh>
    <phoneticPr fontId="2"/>
  </si>
  <si>
    <t>保険等</t>
    <rPh sb="2" eb="3">
      <t>トウ</t>
    </rPh>
    <phoneticPr fontId="2"/>
  </si>
  <si>
    <t xml:space="preserve"> 申請者の情報を入力してください（医療券等の送付先となります）。</t>
    <rPh sb="1" eb="4">
      <t>シンセイシャ</t>
    </rPh>
    <rPh sb="17" eb="19">
      <t>イリョウ</t>
    </rPh>
    <rPh sb="19" eb="20">
      <t>ケン</t>
    </rPh>
    <rPh sb="20" eb="21">
      <t>トウ</t>
    </rPh>
    <rPh sb="22" eb="24">
      <t>ソウフ</t>
    </rPh>
    <rPh sb="24" eb="25">
      <t>サキ</t>
    </rPh>
    <phoneticPr fontId="2"/>
  </si>
  <si>
    <t>　※申請者氏名を入力してください。</t>
    <rPh sb="2" eb="5">
      <t>シンセイシャ</t>
    </rPh>
    <rPh sb="5" eb="7">
      <t>シメイ</t>
    </rPh>
    <rPh sb="8" eb="10">
      <t>ニュウリョク</t>
    </rPh>
    <phoneticPr fontId="2"/>
  </si>
  <si>
    <t xml:space="preserve"> 申請者の署名をします。</t>
    <rPh sb="1" eb="3">
      <t>シンセイ</t>
    </rPh>
    <rPh sb="3" eb="4">
      <t>シャ</t>
    </rPh>
    <rPh sb="5" eb="7">
      <t>ショメイ</t>
    </rPh>
    <phoneticPr fontId="2"/>
  </si>
  <si>
    <t>患　　　者</t>
    <rPh sb="0" eb="1">
      <t>カン</t>
    </rPh>
    <rPh sb="4" eb="5">
      <t>モノ</t>
    </rPh>
    <phoneticPr fontId="2"/>
  </si>
  <si>
    <t>申請受付
年月日</t>
    <rPh sb="0" eb="2">
      <t>シンセイ</t>
    </rPh>
    <rPh sb="2" eb="4">
      <t>ウケツケ</t>
    </rPh>
    <rPh sb="5" eb="8">
      <t>ネンガッピ</t>
    </rPh>
    <phoneticPr fontId="2"/>
  </si>
  <si>
    <t>収受印欄</t>
    <rPh sb="0" eb="2">
      <t>シュウジュ</t>
    </rPh>
    <rPh sb="2" eb="3">
      <t>イン</t>
    </rPh>
    <rPh sb="3" eb="4">
      <t>ラン</t>
    </rPh>
    <phoneticPr fontId="2"/>
  </si>
  <si>
    <t>性別</t>
    <rPh sb="0" eb="2">
      <t>セイベツ</t>
    </rPh>
    <phoneticPr fontId="2"/>
  </si>
  <si>
    <t>男</t>
    <rPh sb="0" eb="1">
      <t>オトコ</t>
    </rPh>
    <phoneticPr fontId="2"/>
  </si>
  <si>
    <t>女</t>
    <rPh sb="0" eb="1">
      <t>オンナ</t>
    </rPh>
    <phoneticPr fontId="2"/>
  </si>
  <si>
    <t>（新規・他県転入・その他）</t>
    <rPh sb="1" eb="3">
      <t>シンキ</t>
    </rPh>
    <rPh sb="4" eb="6">
      <t>タケン</t>
    </rPh>
    <rPh sb="6" eb="8">
      <t>テンニュウ</t>
    </rPh>
    <rPh sb="11" eb="12">
      <t>タ</t>
    </rPh>
    <phoneticPr fontId="2"/>
  </si>
  <si>
    <t>生年
月日</t>
    <rPh sb="0" eb="2">
      <t>セイネン</t>
    </rPh>
    <rPh sb="3" eb="5">
      <t>ガッピ</t>
    </rPh>
    <phoneticPr fontId="2"/>
  </si>
  <si>
    <r>
      <t>申請者</t>
    </r>
    <r>
      <rPr>
        <sz val="8"/>
        <color rgb="FF000000"/>
        <rFont val="ＭＳ 明朝"/>
        <family val="1"/>
        <charset val="128"/>
      </rPr>
      <t>(医療券の送付先)</t>
    </r>
    <rPh sb="0" eb="1">
      <t>シン</t>
    </rPh>
    <rPh sb="1" eb="2">
      <t>ショウ</t>
    </rPh>
    <rPh sb="2" eb="3">
      <t>モノ</t>
    </rPh>
    <rPh sb="4" eb="6">
      <t>イリョウ</t>
    </rPh>
    <rPh sb="6" eb="7">
      <t>ケン</t>
    </rPh>
    <rPh sb="8" eb="11">
      <t>ソウフサキ</t>
    </rPh>
    <phoneticPr fontId="2"/>
  </si>
  <si>
    <t>１　患者の氏名と同じ場合は数字に〇を付け、異なる場合は下欄に記入してください。</t>
    <rPh sb="2" eb="4">
      <t>カンジャ</t>
    </rPh>
    <rPh sb="5" eb="7">
      <t>シメイ</t>
    </rPh>
    <rPh sb="8" eb="9">
      <t>オナ</t>
    </rPh>
    <rPh sb="10" eb="12">
      <t>バアイ</t>
    </rPh>
    <rPh sb="13" eb="15">
      <t>スウジ</t>
    </rPh>
    <rPh sb="18" eb="19">
      <t>ツ</t>
    </rPh>
    <rPh sb="21" eb="22">
      <t>コト</t>
    </rPh>
    <rPh sb="24" eb="26">
      <t>バアイ</t>
    </rPh>
    <rPh sb="27" eb="29">
      <t>カラン</t>
    </rPh>
    <rPh sb="30" eb="32">
      <t>キニュウ</t>
    </rPh>
    <phoneticPr fontId="2"/>
  </si>
  <si>
    <t>２　患者の住所・電話番号と同じ場合は数字に〇を付け、異なる場合は下欄に記入してください。</t>
    <rPh sb="2" eb="4">
      <t>カンジャ</t>
    </rPh>
    <rPh sb="5" eb="7">
      <t>ジュウショ</t>
    </rPh>
    <rPh sb="8" eb="10">
      <t>デンワ</t>
    </rPh>
    <rPh sb="10" eb="12">
      <t>バンゴウ</t>
    </rPh>
    <rPh sb="13" eb="14">
      <t>オナ</t>
    </rPh>
    <rPh sb="15" eb="17">
      <t>バアイ</t>
    </rPh>
    <rPh sb="18" eb="20">
      <t>スウジ</t>
    </rPh>
    <rPh sb="23" eb="24">
      <t>ツ</t>
    </rPh>
    <rPh sb="26" eb="27">
      <t>コト</t>
    </rPh>
    <rPh sb="29" eb="31">
      <t>バアイ</t>
    </rPh>
    <rPh sb="32" eb="34">
      <t>カラン</t>
    </rPh>
    <rPh sb="35" eb="37">
      <t>キニュウ</t>
    </rPh>
    <phoneticPr fontId="2"/>
  </si>
  <si>
    <t>東京都知事 殿</t>
    <rPh sb="0" eb="1">
      <t>ヒガシ</t>
    </rPh>
    <rPh sb="1" eb="2">
      <t>キョウ</t>
    </rPh>
    <rPh sb="2" eb="3">
      <t>ト</t>
    </rPh>
    <rPh sb="3" eb="4">
      <t>チ</t>
    </rPh>
    <rPh sb="4" eb="5">
      <t>コト</t>
    </rPh>
    <rPh sb="6" eb="7">
      <t>ドノ</t>
    </rPh>
    <phoneticPr fontId="2"/>
  </si>
  <si>
    <t>疾病対策課（東京都用①）</t>
    <phoneticPr fontId="2"/>
  </si>
  <si>
    <t>　※性別を選択してください。</t>
    <rPh sb="2" eb="4">
      <t>セイベツ</t>
    </rPh>
    <rPh sb="5" eb="7">
      <t>センタク</t>
    </rPh>
    <phoneticPr fontId="2"/>
  </si>
  <si>
    <t>　※ハイフンを入れて入力してください。</t>
    <phoneticPr fontId="2"/>
  </si>
  <si>
    <t>申請者（送付先）</t>
    <rPh sb="0" eb="3">
      <t>シンセイシャ</t>
    </rPh>
    <rPh sb="4" eb="6">
      <t>ソウフ</t>
    </rPh>
    <rPh sb="6" eb="7">
      <t>サキ</t>
    </rPh>
    <phoneticPr fontId="2"/>
  </si>
  <si>
    <t>疾病対策課（東京都用②）</t>
    <phoneticPr fontId="2"/>
  </si>
  <si>
    <t>疾病対策課（本人控用④）</t>
    <rPh sb="6" eb="8">
      <t>ホンニン</t>
    </rPh>
    <rPh sb="8" eb="9">
      <t>ヒカ</t>
    </rPh>
    <phoneticPr fontId="2"/>
  </si>
  <si>
    <t>本人</t>
    <rPh sb="0" eb="2">
      <t>ホンニン</t>
    </rPh>
    <phoneticPr fontId="2"/>
  </si>
  <si>
    <t>家族</t>
    <rPh sb="0" eb="2">
      <t>カゾク</t>
    </rPh>
    <phoneticPr fontId="2"/>
  </si>
  <si>
    <t>治療名</t>
    <rPh sb="0" eb="2">
      <t>チリョウ</t>
    </rPh>
    <rPh sb="2" eb="3">
      <t>メイ</t>
    </rPh>
    <phoneticPr fontId="2"/>
  </si>
  <si>
    <t>　※治療名を選択してください。</t>
    <rPh sb="2" eb="4">
      <t>チリョウ</t>
    </rPh>
    <rPh sb="4" eb="5">
      <t>メイ</t>
    </rPh>
    <rPh sb="6" eb="8">
      <t>センタク</t>
    </rPh>
    <phoneticPr fontId="2"/>
  </si>
  <si>
    <t>疾病名</t>
    <rPh sb="0" eb="2">
      <t>シッペイ</t>
    </rPh>
    <rPh sb="2" eb="3">
      <t>メイ</t>
    </rPh>
    <phoneticPr fontId="2"/>
  </si>
  <si>
    <t>1.インターフェロン治療(3剤併用療法以外）</t>
    <rPh sb="10" eb="12">
      <t>チリョウ</t>
    </rPh>
    <rPh sb="14" eb="15">
      <t>ザイ</t>
    </rPh>
    <rPh sb="15" eb="17">
      <t>ヘイヨウ</t>
    </rPh>
    <rPh sb="17" eb="19">
      <t>リョウホウ</t>
    </rPh>
    <rPh sb="19" eb="21">
      <t>イガイ</t>
    </rPh>
    <phoneticPr fontId="2"/>
  </si>
  <si>
    <t>2. 核酸アナログ製剤治療</t>
    <rPh sb="3" eb="5">
      <t>カクサン</t>
    </rPh>
    <rPh sb="9" eb="11">
      <t>セイザイ</t>
    </rPh>
    <rPh sb="11" eb="13">
      <t>チリョウ</t>
    </rPh>
    <phoneticPr fontId="2"/>
  </si>
  <si>
    <t>3. インターフェロンフリー治療</t>
    <rPh sb="14" eb="16">
      <t>チリョウ</t>
    </rPh>
    <phoneticPr fontId="2"/>
  </si>
  <si>
    <t>$AU$11:$AW$11</t>
    <phoneticPr fontId="2"/>
  </si>
  <si>
    <t>$AU$12:$AW$12</t>
    <phoneticPr fontId="2"/>
  </si>
  <si>
    <t>$AU$13:$AW$13</t>
    <phoneticPr fontId="2"/>
  </si>
  <si>
    <t>第10号様式（第５条関係）</t>
    <rPh sb="0" eb="1">
      <t>ダイ</t>
    </rPh>
    <rPh sb="3" eb="4">
      <t>ゴウ</t>
    </rPh>
    <rPh sb="4" eb="6">
      <t>ヨウシキ</t>
    </rPh>
    <rPh sb="7" eb="8">
      <t>ダイ</t>
    </rPh>
    <rPh sb="9" eb="10">
      <t>ジョウ</t>
    </rPh>
    <rPh sb="10" eb="12">
      <t>カンケイ</t>
    </rPh>
    <phoneticPr fontId="2"/>
  </si>
  <si>
    <t>B型・C型ウイルス肝炎治療医療費助成申請書　入力シート</t>
    <rPh sb="1" eb="2">
      <t>ガタ</t>
    </rPh>
    <rPh sb="4" eb="5">
      <t>ガタ</t>
    </rPh>
    <rPh sb="9" eb="11">
      <t>カンエン</t>
    </rPh>
    <rPh sb="11" eb="13">
      <t>チリョウ</t>
    </rPh>
    <rPh sb="13" eb="16">
      <t>イリョウヒ</t>
    </rPh>
    <rPh sb="16" eb="18">
      <t>ジョセイ</t>
    </rPh>
    <rPh sb="18" eb="21">
      <t>シンセイショ</t>
    </rPh>
    <rPh sb="22" eb="24">
      <t>ニュウリョク</t>
    </rPh>
    <phoneticPr fontId="2"/>
  </si>
  <si>
    <t>Ｂ型・Ｃ型ウイルス肝炎治療医療費助成申請書</t>
    <phoneticPr fontId="2"/>
  </si>
  <si>
    <t>1.インターフェロン治療(3剤併用療法以外）</t>
    <phoneticPr fontId="2"/>
  </si>
  <si>
    <t>3. インターフェロンフリー治療(C型ウイルス肝炎)</t>
    <phoneticPr fontId="2"/>
  </si>
  <si>
    <t>慢性肝炎</t>
    <phoneticPr fontId="2"/>
  </si>
  <si>
    <t>C型ウイルス肝炎</t>
    <phoneticPr fontId="2"/>
  </si>
  <si>
    <t>B型ウイルス肝炎</t>
    <phoneticPr fontId="2"/>
  </si>
  <si>
    <r>
      <t>慢性肝炎</t>
    </r>
    <r>
      <rPr>
        <sz val="9"/>
        <color rgb="FF000000"/>
        <rFont val="ＭＳ 明朝"/>
        <family val="1"/>
        <charset val="128"/>
      </rPr>
      <t>・</t>
    </r>
    <r>
      <rPr>
        <sz val="9"/>
        <color rgb="FF000000"/>
        <rFont val="ＭＳ Ｐ明朝"/>
        <family val="1"/>
        <charset val="128"/>
      </rPr>
      <t>代償性肝硬変</t>
    </r>
    <phoneticPr fontId="2"/>
  </si>
  <si>
    <r>
      <t>慢性肝炎</t>
    </r>
    <r>
      <rPr>
        <sz val="9"/>
        <color rgb="FF000000"/>
        <rFont val="ＭＳ 明朝"/>
        <family val="1"/>
        <charset val="128"/>
      </rPr>
      <t>・</t>
    </r>
    <r>
      <rPr>
        <sz val="9"/>
        <color rgb="FF000000"/>
        <rFont val="ＭＳ Ｐ明朝"/>
        <family val="1"/>
        <charset val="128"/>
      </rPr>
      <t>代償性肝硬変</t>
    </r>
    <r>
      <rPr>
        <sz val="9"/>
        <color rgb="FF000000"/>
        <rFont val="ＭＳ 明朝"/>
        <family val="1"/>
        <charset val="128"/>
      </rPr>
      <t>・</t>
    </r>
    <r>
      <rPr>
        <sz val="9"/>
        <color rgb="FF000000"/>
        <rFont val="ＭＳ Ｐ明朝"/>
        <family val="1"/>
        <charset val="128"/>
      </rPr>
      <t>非代償性肝硬変</t>
    </r>
    <phoneticPr fontId="2"/>
  </si>
  <si>
    <t>2割</t>
    <rPh sb="1" eb="2">
      <t>ワリ</t>
    </rPh>
    <phoneticPr fontId="2"/>
  </si>
  <si>
    <t>1割</t>
    <rPh sb="1" eb="2">
      <t>ワリ</t>
    </rPh>
    <phoneticPr fontId="2"/>
  </si>
  <si>
    <t>本助成制度利用歴</t>
    <rPh sb="0" eb="1">
      <t>ホン</t>
    </rPh>
    <rPh sb="1" eb="3">
      <t>ジョセイ</t>
    </rPh>
    <rPh sb="3" eb="5">
      <t>セイド</t>
    </rPh>
    <rPh sb="5" eb="7">
      <t>リヨウ</t>
    </rPh>
    <rPh sb="7" eb="8">
      <t>レキ</t>
    </rPh>
    <phoneticPr fontId="2"/>
  </si>
  <si>
    <t>　※利用歴の有無を選択してください。</t>
    <rPh sb="2" eb="4">
      <t>リヨウ</t>
    </rPh>
    <rPh sb="4" eb="5">
      <t>レキ</t>
    </rPh>
    <rPh sb="6" eb="8">
      <t>ウム</t>
    </rPh>
    <rPh sb="9" eb="11">
      <t>センタク</t>
    </rPh>
    <phoneticPr fontId="2"/>
  </si>
  <si>
    <t>世帯員全員の区市町村民税の
課税状況を証明する書類の提出</t>
    <rPh sb="0" eb="3">
      <t>セタイイン</t>
    </rPh>
    <rPh sb="3" eb="5">
      <t>ゼンイン</t>
    </rPh>
    <rPh sb="6" eb="7">
      <t>ク</t>
    </rPh>
    <rPh sb="7" eb="10">
      <t>シチョウソン</t>
    </rPh>
    <rPh sb="10" eb="11">
      <t>ミン</t>
    </rPh>
    <rPh sb="11" eb="12">
      <t>ゼイ</t>
    </rPh>
    <rPh sb="14" eb="16">
      <t>カゼイ</t>
    </rPh>
    <rPh sb="16" eb="18">
      <t>ジョウキョウ</t>
    </rPh>
    <rPh sb="19" eb="21">
      <t>ショウメイ</t>
    </rPh>
    <rPh sb="23" eb="25">
      <t>ショルイ</t>
    </rPh>
    <rPh sb="26" eb="28">
      <t>テイシュツ</t>
    </rPh>
    <phoneticPr fontId="2"/>
  </si>
  <si>
    <t>１　あり</t>
    <phoneticPr fontId="2"/>
  </si>
  <si>
    <t>２　なし</t>
    <phoneticPr fontId="2"/>
  </si>
  <si>
    <t>２　なし(月額自己負担限度額が最高額になることを承諾した上で、添付を省略します。)</t>
    <rPh sb="5" eb="7">
      <t>ゲツガク</t>
    </rPh>
    <rPh sb="7" eb="9">
      <t>ジコ</t>
    </rPh>
    <rPh sb="9" eb="11">
      <t>フタン</t>
    </rPh>
    <rPh sb="11" eb="13">
      <t>ゲンド</t>
    </rPh>
    <rPh sb="13" eb="14">
      <t>ガク</t>
    </rPh>
    <rPh sb="15" eb="18">
      <t>サイコウガク</t>
    </rPh>
    <rPh sb="24" eb="26">
      <t>ショウダク</t>
    </rPh>
    <rPh sb="28" eb="29">
      <t>ウエ</t>
    </rPh>
    <rPh sb="31" eb="33">
      <t>テンプ</t>
    </rPh>
    <rPh sb="34" eb="36">
      <t>ショウリャク</t>
    </rPh>
    <phoneticPr fontId="2"/>
  </si>
  <si>
    <t>　※書類提出の有無を選択してください。</t>
    <rPh sb="2" eb="4">
      <t>ショルイ</t>
    </rPh>
    <rPh sb="4" eb="6">
      <t>テイシュツ</t>
    </rPh>
    <rPh sb="7" eb="9">
      <t>ウム</t>
    </rPh>
    <rPh sb="10" eb="12">
      <t>センタク</t>
    </rPh>
    <phoneticPr fontId="2"/>
  </si>
  <si>
    <t>後期高齢者医療被保険者証又は高齢受給者証を所持している場合の負担割合</t>
    <rPh sb="32" eb="34">
      <t>ワリアイ</t>
    </rPh>
    <phoneticPr fontId="2"/>
  </si>
  <si>
    <t>本助成制度利用歴</t>
    <rPh sb="0" eb="7">
      <t>ホンジョセイセイドリヨウ</t>
    </rPh>
    <rPh sb="7" eb="8">
      <t>レキ</t>
    </rPh>
    <phoneticPr fontId="2"/>
  </si>
  <si>
    <t>　↓医療券の送付先が患者と異なる場合は下欄に記入してください。</t>
    <rPh sb="2" eb="4">
      <t>イリョウ</t>
    </rPh>
    <rPh sb="4" eb="5">
      <t>ケン</t>
    </rPh>
    <rPh sb="6" eb="9">
      <t>ソウフサキ</t>
    </rPh>
    <rPh sb="10" eb="12">
      <t>カンジャ</t>
    </rPh>
    <rPh sb="13" eb="14">
      <t>コト</t>
    </rPh>
    <rPh sb="16" eb="18">
      <t>バアイ</t>
    </rPh>
    <rPh sb="19" eb="21">
      <t>カラン</t>
    </rPh>
    <rPh sb="22" eb="24">
      <t>キニュウ</t>
    </rPh>
    <phoneticPr fontId="2"/>
  </si>
  <si>
    <t>　私は当該治療の効果・副作用等について説明を受け、治療することに同意し、また、本申請に基づく治療の結果等の情報が、個人を特定されない形式に処理された上で、国及び都の肝炎対策推進のために活用されること並びに他道府県に転居する場合には、申請時の情報が転居先道府県に引き継がれることに同意した上で、ウイルス肝炎治療医療費助成を申請します。</t>
    <phoneticPr fontId="2"/>
  </si>
  <si>
    <t>(注) 1 申請日前3か月以内に発行された①診断書（都指定のもの）※、②住民票の写し（世帯全員分のもの入③健康保険証の写し、④区市町村民税の課税状況が証明できる書類（区市町村民税課税証明書、区市町村民税非課税証明書、区市町村民税額決定通知書、又は区市町村民税納税通知書。満20歳未満の方を除く世帯全員分）を添付してください。
※診断書について、核酸アナログ製剤治療を継続し更新申請する場合は、取扱いが異なります。詳細は、別途お送りする更新手続の御案内を御参照ください。
2 世帯の課税額合算対象からの除外を希望する方がいる場合（配偶者は除外できません。）は、上記1の書類に加えて⑤区市町村民税合算対象除外申請書並びに⑥患者及び満20歳未満の方を除く世帯全員分の健康保険証の写しを添付してください。
3 電話番号欄については、日中に繋がる連絡先を御記入ください．</t>
    <phoneticPr fontId="2"/>
  </si>
  <si>
    <t>住所</t>
    <rPh sb="0" eb="1">
      <t>ジュウ</t>
    </rPh>
    <rPh sb="1" eb="2">
      <t>ショ</t>
    </rPh>
    <phoneticPr fontId="2"/>
  </si>
  <si>
    <t>疾病対策課（区市町村控用③）</t>
    <rPh sb="6" eb="10">
      <t>クシチョウソン</t>
    </rPh>
    <rPh sb="10" eb="11">
      <t>ヒカ</t>
    </rPh>
    <rPh sb="11" eb="12">
      <t>ヨウ</t>
    </rPh>
    <phoneticPr fontId="2"/>
  </si>
  <si>
    <t>○　助成期間</t>
    <rPh sb="2" eb="4">
      <t>ジョセイ</t>
    </rPh>
    <rPh sb="4" eb="6">
      <t>キカン</t>
    </rPh>
    <phoneticPr fontId="2"/>
  </si>
  <si>
    <t>・</t>
    <phoneticPr fontId="2"/>
  </si>
  <si>
    <t>○　患者一部負担額</t>
    <rPh sb="2" eb="4">
      <t>カンジャ</t>
    </rPh>
    <rPh sb="4" eb="6">
      <t>イチブ</t>
    </rPh>
    <rPh sb="6" eb="8">
      <t>フタン</t>
    </rPh>
    <rPh sb="8" eb="9">
      <t>ガク</t>
    </rPh>
    <phoneticPr fontId="2"/>
  </si>
  <si>
    <t>患者一部負担額①＋②</t>
    <rPh sb="0" eb="2">
      <t>カンジャ</t>
    </rPh>
    <rPh sb="2" eb="4">
      <t>イチブ</t>
    </rPh>
    <rPh sb="4" eb="6">
      <t>フタン</t>
    </rPh>
    <rPh sb="6" eb="7">
      <t>ガク</t>
    </rPh>
    <phoneticPr fontId="2"/>
  </si>
  <si>
    <t>①</t>
    <phoneticPr fontId="29"/>
  </si>
  <si>
    <t>世帯の区市町村民税（所得割・均等割りとも）非課税の方</t>
    <rPh sb="0" eb="2">
      <t>セタイ</t>
    </rPh>
    <rPh sb="3" eb="4">
      <t>ク</t>
    </rPh>
    <rPh sb="4" eb="7">
      <t>シチョウソン</t>
    </rPh>
    <rPh sb="7" eb="8">
      <t>ミン</t>
    </rPh>
    <rPh sb="8" eb="9">
      <t>ゼイ</t>
    </rPh>
    <rPh sb="10" eb="12">
      <t>ショトク</t>
    </rPh>
    <rPh sb="12" eb="13">
      <t>ワリ</t>
    </rPh>
    <rPh sb="14" eb="16">
      <t>キントウ</t>
    </rPh>
    <rPh sb="16" eb="17">
      <t>ワ</t>
    </rPh>
    <rPh sb="21" eb="24">
      <t>ヒカゼイ</t>
    </rPh>
    <rPh sb="25" eb="26">
      <t>カタ</t>
    </rPh>
    <phoneticPr fontId="29"/>
  </si>
  <si>
    <t>なし</t>
    <phoneticPr fontId="29"/>
  </si>
  <si>
    <t>世帯の区市町村民税（所得割）課税年額 235,000円未満の方</t>
    <rPh sb="0" eb="2">
      <t>セタイ</t>
    </rPh>
    <rPh sb="3" eb="4">
      <t>ク</t>
    </rPh>
    <rPh sb="4" eb="7">
      <t>シチョウソン</t>
    </rPh>
    <rPh sb="7" eb="8">
      <t>ミン</t>
    </rPh>
    <rPh sb="8" eb="9">
      <t>ゼイ</t>
    </rPh>
    <rPh sb="10" eb="12">
      <t>ショトク</t>
    </rPh>
    <rPh sb="12" eb="13">
      <t>ワリ</t>
    </rPh>
    <rPh sb="14" eb="16">
      <t>カゼイ</t>
    </rPh>
    <rPh sb="16" eb="18">
      <t>ネンガク</t>
    </rPh>
    <rPh sb="22" eb="27">
      <t>０００エン</t>
    </rPh>
    <rPh sb="27" eb="29">
      <t>ミマン</t>
    </rPh>
    <rPh sb="30" eb="31">
      <t>カタ</t>
    </rPh>
    <phoneticPr fontId="29"/>
  </si>
  <si>
    <t>10,000円まで（月額）</t>
    <rPh sb="2" eb="7">
      <t>０００エン</t>
    </rPh>
    <rPh sb="10" eb="12">
      <t>ゲツガク</t>
    </rPh>
    <phoneticPr fontId="29"/>
  </si>
  <si>
    <t>世帯の区市町村民税（所得割）課税年額 235,000円以上の方</t>
    <rPh sb="0" eb="2">
      <t>セタイ</t>
    </rPh>
    <rPh sb="3" eb="4">
      <t>ク</t>
    </rPh>
    <rPh sb="4" eb="7">
      <t>シチョウソン</t>
    </rPh>
    <rPh sb="7" eb="8">
      <t>ミン</t>
    </rPh>
    <rPh sb="8" eb="9">
      <t>ゼイ</t>
    </rPh>
    <rPh sb="10" eb="12">
      <t>ショトク</t>
    </rPh>
    <rPh sb="12" eb="13">
      <t>ワリ</t>
    </rPh>
    <rPh sb="14" eb="16">
      <t>カゼイ</t>
    </rPh>
    <rPh sb="16" eb="18">
      <t>ネンガク</t>
    </rPh>
    <rPh sb="22" eb="27">
      <t>０００エン</t>
    </rPh>
    <rPh sb="27" eb="29">
      <t>イジョウ</t>
    </rPh>
    <rPh sb="30" eb="31">
      <t>カタ</t>
    </rPh>
    <phoneticPr fontId="29"/>
  </si>
  <si>
    <t>20,000円まで（月額）</t>
    <rPh sb="2" eb="7">
      <t>０００エン</t>
    </rPh>
    <rPh sb="10" eb="12">
      <t>ゲツガク</t>
    </rPh>
    <phoneticPr fontId="29"/>
  </si>
  <si>
    <t>②</t>
    <phoneticPr fontId="29"/>
  </si>
  <si>
    <t>入院時食事療養・生活療養標準負担額</t>
    <rPh sb="0" eb="2">
      <t>ニュウイン</t>
    </rPh>
    <rPh sb="2" eb="3">
      <t>ジ</t>
    </rPh>
    <rPh sb="3" eb="5">
      <t>ショクジ</t>
    </rPh>
    <rPh sb="5" eb="7">
      <t>リョウヨウ</t>
    </rPh>
    <rPh sb="8" eb="10">
      <t>セイカツ</t>
    </rPh>
    <rPh sb="10" eb="12">
      <t>リョウヨウ</t>
    </rPh>
    <rPh sb="12" eb="14">
      <t>ヒョウジュン</t>
    </rPh>
    <rPh sb="14" eb="16">
      <t>フタン</t>
    </rPh>
    <rPh sb="16" eb="17">
      <t>ガク</t>
    </rPh>
    <phoneticPr fontId="29"/>
  </si>
  <si>
    <t>「世帯」とは患者さんの属する住民票上の世帯全員をいいます。申請日時点で20歳以上の世帯員の税額を合算します。</t>
    <rPh sb="1" eb="3">
      <t>セタイ</t>
    </rPh>
    <rPh sb="6" eb="8">
      <t>カンジャ</t>
    </rPh>
    <rPh sb="11" eb="12">
      <t>ゾク</t>
    </rPh>
    <rPh sb="14" eb="16">
      <t>ジュウミン</t>
    </rPh>
    <rPh sb="16" eb="17">
      <t>ヒョウ</t>
    </rPh>
    <rPh sb="17" eb="18">
      <t>ウエ</t>
    </rPh>
    <rPh sb="19" eb="21">
      <t>セタイ</t>
    </rPh>
    <rPh sb="21" eb="23">
      <t>ゼンイン</t>
    </rPh>
    <rPh sb="29" eb="31">
      <t>シンセイ</t>
    </rPh>
    <rPh sb="31" eb="32">
      <t>ビ</t>
    </rPh>
    <rPh sb="32" eb="34">
      <t>ジテン</t>
    </rPh>
    <rPh sb="37" eb="40">
      <t>サイイジョウ</t>
    </rPh>
    <rPh sb="41" eb="44">
      <t>セタイイン</t>
    </rPh>
    <rPh sb="45" eb="47">
      <t>ゼイガク</t>
    </rPh>
    <rPh sb="48" eb="50">
      <t>ガッサン</t>
    </rPh>
    <phoneticPr fontId="2"/>
  </si>
  <si>
    <t>※実質的に生計を別にしている同一世帯員がいる方へ
対象：単身世帯・夫婦2人世帯以外の方
世帯の課税額合算対象から除外できる場合があります（要件があります。）。</t>
    <rPh sb="1" eb="4">
      <t>ジッシツテキ</t>
    </rPh>
    <rPh sb="5" eb="7">
      <t>セイケイ</t>
    </rPh>
    <rPh sb="8" eb="9">
      <t>ベツ</t>
    </rPh>
    <rPh sb="14" eb="16">
      <t>ドウイツ</t>
    </rPh>
    <rPh sb="16" eb="19">
      <t>セタイイン</t>
    </rPh>
    <rPh sb="22" eb="23">
      <t>カタ</t>
    </rPh>
    <rPh sb="25" eb="27">
      <t>タイショウ</t>
    </rPh>
    <rPh sb="28" eb="30">
      <t>タンシン</t>
    </rPh>
    <rPh sb="30" eb="32">
      <t>セタイ</t>
    </rPh>
    <rPh sb="33" eb="35">
      <t>フウフ</t>
    </rPh>
    <rPh sb="36" eb="37">
      <t>ニン</t>
    </rPh>
    <rPh sb="37" eb="39">
      <t>セタイ</t>
    </rPh>
    <rPh sb="39" eb="41">
      <t>イガイ</t>
    </rPh>
    <rPh sb="42" eb="43">
      <t>カタ</t>
    </rPh>
    <rPh sb="44" eb="46">
      <t>セタイ</t>
    </rPh>
    <rPh sb="47" eb="50">
      <t>カゼイガク</t>
    </rPh>
    <rPh sb="50" eb="52">
      <t>ガッサン</t>
    </rPh>
    <rPh sb="52" eb="54">
      <t>タイショウ</t>
    </rPh>
    <rPh sb="56" eb="58">
      <t>ジョガイ</t>
    </rPh>
    <rPh sb="61" eb="63">
      <t>バアイ</t>
    </rPh>
    <rPh sb="69" eb="71">
      <t>ヨウケン</t>
    </rPh>
    <phoneticPr fontId="29"/>
  </si>
  <si>
    <t>※同一世帯に18歳未満の扶養対象者がいる方へ
対象：世帯の区市町村民税（所得割額）課税年額が235,000円以上の方
1月1日（区市町村民税課税基準日）現在、16歳未満の扶養対象者1人につき約20,000円、16～18歳未満の扶養対象者1人につき約7,000円、自己負担額算定用税額が下がることがあります。
（平成23年分所得税から16歳未満扶養控除廃止・16～18歳未満の上乗せ助成控除廃止に伴い、廃止前の税額を推計するため）
（控除される税額は税制改正のつど、変更になる場合があります。）</t>
    <rPh sb="1" eb="3">
      <t>ドウイツ</t>
    </rPh>
    <rPh sb="3" eb="5">
      <t>セタイ</t>
    </rPh>
    <rPh sb="8" eb="9">
      <t>サイ</t>
    </rPh>
    <rPh sb="9" eb="11">
      <t>ミマン</t>
    </rPh>
    <rPh sb="12" eb="14">
      <t>フヨウ</t>
    </rPh>
    <rPh sb="14" eb="17">
      <t>タイショウシャ</t>
    </rPh>
    <rPh sb="20" eb="21">
      <t>カタ</t>
    </rPh>
    <rPh sb="23" eb="25">
      <t>タイショウ</t>
    </rPh>
    <rPh sb="26" eb="28">
      <t>セタイ</t>
    </rPh>
    <rPh sb="29" eb="30">
      <t>ク</t>
    </rPh>
    <rPh sb="30" eb="33">
      <t>シチョウソン</t>
    </rPh>
    <rPh sb="33" eb="34">
      <t>ミン</t>
    </rPh>
    <rPh sb="34" eb="35">
      <t>ゼイ</t>
    </rPh>
    <rPh sb="36" eb="38">
      <t>ショトク</t>
    </rPh>
    <rPh sb="38" eb="39">
      <t>ワリ</t>
    </rPh>
    <rPh sb="39" eb="40">
      <t>ガク</t>
    </rPh>
    <rPh sb="41" eb="43">
      <t>カゼイ</t>
    </rPh>
    <rPh sb="43" eb="45">
      <t>ネンガク</t>
    </rPh>
    <rPh sb="53" eb="56">
      <t>エンイジョウ</t>
    </rPh>
    <rPh sb="57" eb="58">
      <t>カタ</t>
    </rPh>
    <rPh sb="60" eb="61">
      <t>ガツ</t>
    </rPh>
    <rPh sb="62" eb="63">
      <t>ニチ</t>
    </rPh>
    <rPh sb="64" eb="65">
      <t>ク</t>
    </rPh>
    <rPh sb="65" eb="68">
      <t>シチョウソン</t>
    </rPh>
    <rPh sb="68" eb="69">
      <t>ミン</t>
    </rPh>
    <rPh sb="69" eb="70">
      <t>ゼイ</t>
    </rPh>
    <rPh sb="70" eb="72">
      <t>カゼイ</t>
    </rPh>
    <rPh sb="72" eb="74">
      <t>キジュン</t>
    </rPh>
    <rPh sb="74" eb="75">
      <t>ビ</t>
    </rPh>
    <rPh sb="76" eb="78">
      <t>ゲンザイ</t>
    </rPh>
    <rPh sb="81" eb="82">
      <t>サイ</t>
    </rPh>
    <rPh sb="82" eb="84">
      <t>ミマン</t>
    </rPh>
    <rPh sb="85" eb="87">
      <t>フヨウ</t>
    </rPh>
    <rPh sb="87" eb="90">
      <t>タイショウシャ</t>
    </rPh>
    <rPh sb="91" eb="92">
      <t>ニン</t>
    </rPh>
    <rPh sb="95" eb="96">
      <t>ヤク</t>
    </rPh>
    <rPh sb="98" eb="103">
      <t>０００エン</t>
    </rPh>
    <rPh sb="109" eb="110">
      <t>サイ</t>
    </rPh>
    <rPh sb="110" eb="112">
      <t>ミマン</t>
    </rPh>
    <rPh sb="113" eb="115">
      <t>フヨウ</t>
    </rPh>
    <rPh sb="115" eb="118">
      <t>タイショウシャ</t>
    </rPh>
    <rPh sb="119" eb="120">
      <t>ニン</t>
    </rPh>
    <rPh sb="123" eb="124">
      <t>ヤク</t>
    </rPh>
    <rPh sb="125" eb="130">
      <t>０００エン</t>
    </rPh>
    <rPh sb="131" eb="133">
      <t>ジコ</t>
    </rPh>
    <rPh sb="133" eb="135">
      <t>フタン</t>
    </rPh>
    <rPh sb="135" eb="136">
      <t>ガク</t>
    </rPh>
    <rPh sb="139" eb="141">
      <t>ゼイガク</t>
    </rPh>
    <rPh sb="142" eb="143">
      <t>サ</t>
    </rPh>
    <rPh sb="155" eb="157">
      <t>ヘイセイ</t>
    </rPh>
    <rPh sb="159" eb="161">
      <t>ネンブン</t>
    </rPh>
    <rPh sb="161" eb="164">
      <t>ショトクゼイ</t>
    </rPh>
    <rPh sb="168" eb="171">
      <t>サイミマン</t>
    </rPh>
    <rPh sb="171" eb="173">
      <t>フヨウ</t>
    </rPh>
    <rPh sb="173" eb="175">
      <t>コウジョ</t>
    </rPh>
    <rPh sb="175" eb="177">
      <t>ハイシ</t>
    </rPh>
    <rPh sb="183" eb="186">
      <t>サイミマン</t>
    </rPh>
    <rPh sb="187" eb="189">
      <t>ウワノ</t>
    </rPh>
    <rPh sb="190" eb="192">
      <t>ジョセイ</t>
    </rPh>
    <rPh sb="192" eb="194">
      <t>コウジョ</t>
    </rPh>
    <rPh sb="194" eb="196">
      <t>ハイシ</t>
    </rPh>
    <rPh sb="197" eb="198">
      <t>トモナ</t>
    </rPh>
    <rPh sb="200" eb="202">
      <t>ハイシ</t>
    </rPh>
    <rPh sb="202" eb="203">
      <t>マエ</t>
    </rPh>
    <rPh sb="204" eb="206">
      <t>ゼイガク</t>
    </rPh>
    <rPh sb="207" eb="209">
      <t>スイケイ</t>
    </rPh>
    <rPh sb="216" eb="218">
      <t>コウジョ</t>
    </rPh>
    <rPh sb="221" eb="223">
      <t>ゼイガク</t>
    </rPh>
    <rPh sb="224" eb="226">
      <t>ゼイセイ</t>
    </rPh>
    <rPh sb="226" eb="228">
      <t>カイセイ</t>
    </rPh>
    <rPh sb="232" eb="234">
      <t>ヘンコウ</t>
    </rPh>
    <rPh sb="237" eb="239">
      <t>バアイ</t>
    </rPh>
    <phoneticPr fontId="29"/>
  </si>
  <si>
    <t>○　診断書の作成</t>
    <rPh sb="2" eb="5">
      <t>シンダンショ</t>
    </rPh>
    <rPh sb="6" eb="8">
      <t>サクセイ</t>
    </rPh>
    <phoneticPr fontId="2"/>
  </si>
  <si>
    <t>申請書に添付する診断書は、インターフェロン治療・アナログ製剤治療・インターフェロンフリー治療など、治療製剤によって書式が異なります。</t>
    <rPh sb="0" eb="3">
      <t>シンセイショ</t>
    </rPh>
    <rPh sb="4" eb="6">
      <t>テンプ</t>
    </rPh>
    <rPh sb="8" eb="11">
      <t>シンダンショ</t>
    </rPh>
    <rPh sb="21" eb="23">
      <t>チリョウ</t>
    </rPh>
    <rPh sb="28" eb="29">
      <t>セイ</t>
    </rPh>
    <rPh sb="29" eb="30">
      <t>ザイ</t>
    </rPh>
    <rPh sb="30" eb="32">
      <t>チリョウ</t>
    </rPh>
    <rPh sb="44" eb="46">
      <t>チリョウ</t>
    </rPh>
    <rPh sb="49" eb="51">
      <t>チリョウ</t>
    </rPh>
    <rPh sb="51" eb="53">
      <t>セイザイ</t>
    </rPh>
    <rPh sb="57" eb="59">
      <t>ショシキ</t>
    </rPh>
    <rPh sb="60" eb="61">
      <t>コト</t>
    </rPh>
    <phoneticPr fontId="2"/>
  </si>
  <si>
    <t>東京都が指定する医療機関に所属する肝臓専門医による記載であることが必要です。</t>
    <rPh sb="0" eb="3">
      <t>トウキョウト</t>
    </rPh>
    <rPh sb="4" eb="6">
      <t>シテイ</t>
    </rPh>
    <rPh sb="8" eb="10">
      <t>イリョウ</t>
    </rPh>
    <rPh sb="10" eb="12">
      <t>キカン</t>
    </rPh>
    <rPh sb="13" eb="14">
      <t>トコロ</t>
    </rPh>
    <rPh sb="14" eb="15">
      <t>ゾク</t>
    </rPh>
    <rPh sb="17" eb="19">
      <t>カンゾウ</t>
    </rPh>
    <rPh sb="19" eb="22">
      <t>センモンイ</t>
    </rPh>
    <rPh sb="25" eb="27">
      <t>キサイ</t>
    </rPh>
    <rPh sb="33" eb="35">
      <t>ヒツヨウ</t>
    </rPh>
    <phoneticPr fontId="2"/>
  </si>
  <si>
    <t>診断書の有効期間は、記載日から起算して３ケ月以内です。</t>
    <rPh sb="0" eb="3">
      <t>シンダンショ</t>
    </rPh>
    <rPh sb="4" eb="6">
      <t>ユウコウ</t>
    </rPh>
    <rPh sb="6" eb="8">
      <t>キカン</t>
    </rPh>
    <rPh sb="10" eb="12">
      <t>キサイ</t>
    </rPh>
    <rPh sb="12" eb="13">
      <t>ビ</t>
    </rPh>
    <rPh sb="15" eb="17">
      <t>キサン</t>
    </rPh>
    <rPh sb="20" eb="22">
      <t>カゲツ</t>
    </rPh>
    <rPh sb="22" eb="24">
      <t>イナイ</t>
    </rPh>
    <phoneticPr fontId="2"/>
  </si>
  <si>
    <t>文書料が必要となることがありますが、文書料は助成対象外です。</t>
    <rPh sb="0" eb="2">
      <t>ブンショ</t>
    </rPh>
    <rPh sb="2" eb="3">
      <t>リョウ</t>
    </rPh>
    <rPh sb="4" eb="6">
      <t>ヒツヨウ</t>
    </rPh>
    <rPh sb="18" eb="20">
      <t>ブンショ</t>
    </rPh>
    <rPh sb="20" eb="21">
      <t>リョウ</t>
    </rPh>
    <rPh sb="22" eb="24">
      <t>ジョセイ</t>
    </rPh>
    <rPh sb="24" eb="26">
      <t>タイショウ</t>
    </rPh>
    <rPh sb="26" eb="27">
      <t>ガイ</t>
    </rPh>
    <phoneticPr fontId="2"/>
  </si>
  <si>
    <t>○　認定結果の通知</t>
    <rPh sb="2" eb="4">
      <t>ニンテイ</t>
    </rPh>
    <rPh sb="4" eb="6">
      <t>ケッカ</t>
    </rPh>
    <rPh sb="7" eb="9">
      <t>ツウチ</t>
    </rPh>
    <phoneticPr fontId="2"/>
  </si>
  <si>
    <t>　結果の通知は、申請から２か月ほどかかりますので御了承ください。</t>
    <rPh sb="1" eb="3">
      <t>ケッカ</t>
    </rPh>
    <rPh sb="4" eb="6">
      <t>ツウチ</t>
    </rPh>
    <rPh sb="8" eb="10">
      <t>シンセイ</t>
    </rPh>
    <rPh sb="14" eb="15">
      <t>ゲツ</t>
    </rPh>
    <rPh sb="24" eb="27">
      <t>ゴリョウショウ</t>
    </rPh>
    <phoneticPr fontId="2"/>
  </si>
  <si>
    <t>「入院時食事療養・生活療養標準負担額」は、階層区分に係わらず全額自己負担となります。</t>
    <rPh sb="1" eb="3">
      <t>ニュウイン</t>
    </rPh>
    <rPh sb="3" eb="4">
      <t>ジ</t>
    </rPh>
    <rPh sb="4" eb="6">
      <t>ショクジ</t>
    </rPh>
    <rPh sb="6" eb="8">
      <t>リョウヨウ</t>
    </rPh>
    <rPh sb="9" eb="11">
      <t>セイカツ</t>
    </rPh>
    <rPh sb="11" eb="13">
      <t>リョウヨウ</t>
    </rPh>
    <rPh sb="13" eb="15">
      <t>ヒョウジュン</t>
    </rPh>
    <rPh sb="15" eb="17">
      <t>フタン</t>
    </rPh>
    <rPh sb="17" eb="18">
      <t>ガク</t>
    </rPh>
    <rPh sb="21" eb="23">
      <t>カイソウ</t>
    </rPh>
    <rPh sb="23" eb="25">
      <t>クブン</t>
    </rPh>
    <rPh sb="26" eb="27">
      <t>カカ</t>
    </rPh>
    <rPh sb="30" eb="32">
      <t>ゼンガク</t>
    </rPh>
    <rPh sb="32" eb="34">
      <t>ジコ</t>
    </rPh>
    <rPh sb="34" eb="36">
      <t>フタン</t>
    </rPh>
    <phoneticPr fontId="2"/>
  </si>
  <si>
    <r>
      <t>助成期間は、申請日の属する月の初日からです。</t>
    </r>
    <r>
      <rPr>
        <u/>
        <sz val="10"/>
        <color rgb="FF000000"/>
        <rFont val="ＭＳ 明朝"/>
        <family val="1"/>
        <charset val="128"/>
      </rPr>
      <t>月をまたがって遡ることはできません。</t>
    </r>
    <rPh sb="0" eb="2">
      <t>ジョセイ</t>
    </rPh>
    <rPh sb="2" eb="4">
      <t>キカン</t>
    </rPh>
    <rPh sb="6" eb="8">
      <t>シンセイ</t>
    </rPh>
    <rPh sb="8" eb="9">
      <t>ビ</t>
    </rPh>
    <rPh sb="10" eb="11">
      <t>ゾク</t>
    </rPh>
    <rPh sb="13" eb="14">
      <t>ツキ</t>
    </rPh>
    <rPh sb="15" eb="17">
      <t>ショニチ</t>
    </rPh>
    <rPh sb="22" eb="23">
      <t>ツキ</t>
    </rPh>
    <rPh sb="29" eb="30">
      <t>サカノボ</t>
    </rPh>
    <phoneticPr fontId="2"/>
  </si>
  <si>
    <t>　※治療名選択後、疾病名を選択してください。</t>
    <rPh sb="2" eb="5">
      <t>チリョウメイ</t>
    </rPh>
    <rPh sb="5" eb="7">
      <t>センタク</t>
    </rPh>
    <rPh sb="7" eb="8">
      <t>ゴ</t>
    </rPh>
    <rPh sb="9" eb="11">
      <t>シッペイ</t>
    </rPh>
    <rPh sb="11" eb="12">
      <t>メイ</t>
    </rPh>
    <rPh sb="13" eb="15">
      <t>センタク</t>
    </rPh>
    <phoneticPr fontId="2"/>
  </si>
  <si>
    <t>申請区分</t>
    <rPh sb="0" eb="2">
      <t>シンセイ</t>
    </rPh>
    <rPh sb="2" eb="4">
      <t>クブン</t>
    </rPh>
    <phoneticPr fontId="2"/>
  </si>
  <si>
    <t>新規</t>
    <rPh sb="0" eb="2">
      <t>シンキ</t>
    </rPh>
    <phoneticPr fontId="2"/>
  </si>
  <si>
    <t>他県転入</t>
    <rPh sb="0" eb="2">
      <t>タケン</t>
    </rPh>
    <rPh sb="2" eb="4">
      <t>テンニュウ</t>
    </rPh>
    <phoneticPr fontId="2"/>
  </si>
  <si>
    <t>更新</t>
    <rPh sb="0" eb="2">
      <t>コウシン</t>
    </rPh>
    <phoneticPr fontId="2"/>
  </si>
  <si>
    <t>2. 核酸アナログ製剤治療（新規・更新）</t>
    <rPh sb="14" eb="16">
      <t>シンキ</t>
    </rPh>
    <rPh sb="17" eb="19">
      <t>コウシン</t>
    </rPh>
    <phoneticPr fontId="2"/>
  </si>
  <si>
    <t>$AU$14:$AV$14</t>
    <phoneticPr fontId="2"/>
  </si>
  <si>
    <t>$AU$15:$AW$15</t>
    <phoneticPr fontId="2"/>
  </si>
  <si>
    <r>
      <t>このまま</t>
    </r>
    <r>
      <rPr>
        <u/>
        <sz val="47"/>
        <rFont val="ＭＳ ゴシック"/>
        <family val="3"/>
        <charset val="128"/>
      </rPr>
      <t>片面印刷</t>
    </r>
    <r>
      <rPr>
        <sz val="47"/>
        <rFont val="ＭＳ ゴシック"/>
        <family val="3"/>
        <charset val="128"/>
      </rPr>
      <t>で印刷してください。A4の用紙が４枚出力されます。</t>
    </r>
    <rPh sb="4" eb="6">
      <t>カタメン</t>
    </rPh>
    <rPh sb="6" eb="8">
      <t>インサツ</t>
    </rPh>
    <rPh sb="9" eb="11">
      <t>インサツ</t>
    </rPh>
    <rPh sb="21" eb="23">
      <t>ヨウシ</t>
    </rPh>
    <rPh sb="25" eb="26">
      <t>マイ</t>
    </rPh>
    <rPh sb="26" eb="28">
      <t>シュツリョク</t>
    </rPh>
    <phoneticPr fontId="2"/>
  </si>
  <si>
    <t/>
  </si>
  <si>
    <t>名</t>
    <rPh sb="0" eb="1">
      <t>メイ</t>
    </rPh>
    <phoneticPr fontId="2"/>
  </si>
  <si>
    <t>姓</t>
    <rPh sb="0" eb="1">
      <t>セイ</t>
    </rPh>
    <phoneticPr fontId="2"/>
  </si>
  <si>
    <t>フリガナ（姓）</t>
    <rPh sb="5" eb="6">
      <t>セイ</t>
    </rPh>
    <phoneticPr fontId="2"/>
  </si>
  <si>
    <t>フリガナ（名）</t>
    <rPh sb="5" eb="6">
      <t>メイ</t>
    </rPh>
    <phoneticPr fontId="2"/>
  </si>
  <si>
    <t>区分</t>
    <rPh sb="0" eb="2">
      <t>クブン</t>
    </rPh>
    <phoneticPr fontId="2"/>
  </si>
  <si>
    <t>　※種類、区分を選択してください（種類が「国保」の場合、区分の選択は不要です。）。</t>
    <rPh sb="2" eb="4">
      <t>シュルイ</t>
    </rPh>
    <rPh sb="5" eb="7">
      <t>クブン</t>
    </rPh>
    <rPh sb="8" eb="10">
      <t>センタク</t>
    </rPh>
    <rPh sb="17" eb="19">
      <t>シュルイ</t>
    </rPh>
    <rPh sb="21" eb="23">
      <t>コクホ</t>
    </rPh>
    <rPh sb="25" eb="27">
      <t>バアイ</t>
    </rPh>
    <rPh sb="28" eb="30">
      <t>クブン</t>
    </rPh>
    <rPh sb="31" eb="33">
      <t>センタク</t>
    </rPh>
    <rPh sb="34" eb="36">
      <t>フヨウ</t>
    </rPh>
    <phoneticPr fontId="2"/>
  </si>
  <si>
    <t>　※後期高齢医療被保険者証又は高齢受給者証をお持ちの場合、負担割合を選択してください</t>
    <rPh sb="2" eb="4">
      <t>コウキ</t>
    </rPh>
    <rPh sb="4" eb="6">
      <t>コウレイ</t>
    </rPh>
    <rPh sb="6" eb="8">
      <t>イリョウ</t>
    </rPh>
    <rPh sb="8" eb="9">
      <t>ヒ</t>
    </rPh>
    <rPh sb="9" eb="11">
      <t>ホケン</t>
    </rPh>
    <rPh sb="11" eb="12">
      <t>シャ</t>
    </rPh>
    <rPh sb="12" eb="13">
      <t>ショウ</t>
    </rPh>
    <rPh sb="13" eb="14">
      <t>マタ</t>
    </rPh>
    <rPh sb="15" eb="17">
      <t>コウレイ</t>
    </rPh>
    <rPh sb="17" eb="20">
      <t>ジュキュウシャ</t>
    </rPh>
    <rPh sb="20" eb="21">
      <t>ショウ</t>
    </rPh>
    <rPh sb="23" eb="24">
      <t>モ</t>
    </rPh>
    <rPh sb="26" eb="28">
      <t>バアイ</t>
    </rPh>
    <rPh sb="29" eb="31">
      <t>フタン</t>
    </rPh>
    <rPh sb="31" eb="33">
      <t>ワリアイ</t>
    </rPh>
    <rPh sb="34" eb="36">
      <t>センタク</t>
    </rPh>
    <phoneticPr fontId="2"/>
  </si>
  <si>
    <t xml:space="preserve"> 後期高齢医療被保険者証又は高齢受給者証を所持している場合の負担割合</t>
    <rPh sb="1" eb="3">
      <t>コウキ</t>
    </rPh>
    <rPh sb="3" eb="5">
      <t>コウレイ</t>
    </rPh>
    <rPh sb="5" eb="7">
      <t>イリョウ</t>
    </rPh>
    <rPh sb="7" eb="11">
      <t>ヒホケンシャ</t>
    </rPh>
    <rPh sb="11" eb="12">
      <t>ショウ</t>
    </rPh>
    <rPh sb="12" eb="13">
      <t>マタ</t>
    </rPh>
    <rPh sb="14" eb="16">
      <t>コウレイ</t>
    </rPh>
    <rPh sb="16" eb="19">
      <t>ジュキュウシャ</t>
    </rPh>
    <rPh sb="19" eb="20">
      <t>ショウ</t>
    </rPh>
    <rPh sb="21" eb="23">
      <t>ショジ</t>
    </rPh>
    <rPh sb="27" eb="29">
      <t>バアイ</t>
    </rPh>
    <rPh sb="30" eb="32">
      <t>フタン</t>
    </rPh>
    <rPh sb="32" eb="34">
      <t>ワリアイ</t>
    </rPh>
    <phoneticPr fontId="2"/>
  </si>
  <si>
    <t>　※申請区分を選択してください。</t>
    <rPh sb="2" eb="4">
      <t>シンセイ</t>
    </rPh>
    <rPh sb="4" eb="6">
      <t>クブン</t>
    </rPh>
    <rPh sb="7" eb="9">
      <t>センタク</t>
    </rPh>
    <phoneticPr fontId="2"/>
  </si>
  <si>
    <t>姓</t>
    <rPh sb="0" eb="1">
      <t>セイ</t>
    </rPh>
    <phoneticPr fontId="2"/>
  </si>
  <si>
    <t>名</t>
    <rPh sb="0" eb="1">
      <t>メイ</t>
    </rPh>
    <phoneticPr fontId="2"/>
  </si>
  <si>
    <t>フリガナ（名）</t>
    <rPh sb="5" eb="6">
      <t>メイ</t>
    </rPh>
    <phoneticPr fontId="2"/>
  </si>
  <si>
    <t>男　</t>
    <rPh sb="0" eb="1">
      <t>オトコ</t>
    </rPh>
    <phoneticPr fontId="2"/>
  </si>
  <si>
    <t>女</t>
    <rPh sb="0" eb="1">
      <t>オンナ</t>
    </rPh>
    <phoneticPr fontId="2"/>
  </si>
  <si>
    <t>※入力不要です。</t>
    <rPh sb="1" eb="3">
      <t>ニュウリョク</t>
    </rPh>
    <rPh sb="3" eb="5">
      <t>フヨウ</t>
    </rPh>
    <phoneticPr fontId="2"/>
  </si>
  <si>
    <t>　※8桁の番号を入力してください（保険者番号が6桁の場合、先頭に00をつけてください）。</t>
    <rPh sb="3" eb="4">
      <t>ケタ</t>
    </rPh>
    <rPh sb="5" eb="7">
      <t>バンゴウ</t>
    </rPh>
    <rPh sb="8" eb="10">
      <t>ニュウリョク</t>
    </rPh>
    <rPh sb="17" eb="19">
      <t>ホケン</t>
    </rPh>
    <rPh sb="19" eb="20">
      <t>ジャ</t>
    </rPh>
    <rPh sb="20" eb="22">
      <t>バンゴウ</t>
    </rPh>
    <rPh sb="24" eb="25">
      <t>ケタ</t>
    </rPh>
    <rPh sb="26" eb="28">
      <t>バアイ</t>
    </rPh>
    <rPh sb="29" eb="31">
      <t>セントウ</t>
    </rPh>
    <phoneticPr fontId="2"/>
  </si>
  <si>
    <r>
      <t>(B</t>
    </r>
    <r>
      <rPr>
        <sz val="10"/>
        <color theme="0"/>
        <rFont val="ＭＳ Ｐゴシック"/>
        <family val="3"/>
        <charset val="128"/>
      </rPr>
      <t>型ウイルス肝炎</t>
    </r>
    <r>
      <rPr>
        <sz val="10"/>
        <color theme="0"/>
        <rFont val="Times New Roman"/>
        <family val="1"/>
      </rPr>
      <t>)</t>
    </r>
    <r>
      <rPr>
        <sz val="10"/>
        <color theme="0"/>
        <rFont val="ＭＳ Ｐゴシック"/>
        <family val="3"/>
        <charset val="128"/>
      </rPr>
      <t>慢性肝炎</t>
    </r>
  </si>
  <si>
    <r>
      <t>(C</t>
    </r>
    <r>
      <rPr>
        <sz val="10"/>
        <color theme="0"/>
        <rFont val="ＭＳ Ｐゴシック"/>
        <family val="3"/>
        <charset val="128"/>
      </rPr>
      <t>型ウイルス肝炎</t>
    </r>
    <r>
      <rPr>
        <sz val="10"/>
        <color theme="0"/>
        <rFont val="Times New Roman"/>
        <family val="1"/>
      </rPr>
      <t>)</t>
    </r>
    <r>
      <rPr>
        <sz val="10"/>
        <color theme="0"/>
        <rFont val="ＭＳ Ｐゴシック"/>
        <family val="3"/>
        <charset val="128"/>
      </rPr>
      <t>慢性肝炎</t>
    </r>
  </si>
  <si>
    <r>
      <t>(C</t>
    </r>
    <r>
      <rPr>
        <sz val="10"/>
        <color theme="0"/>
        <rFont val="ＭＳ Ｐゴシック"/>
        <family val="3"/>
        <charset val="128"/>
      </rPr>
      <t>型ウイルス肝炎</t>
    </r>
    <r>
      <rPr>
        <sz val="10"/>
        <color theme="0"/>
        <rFont val="Times New Roman"/>
        <family val="1"/>
      </rPr>
      <t>)</t>
    </r>
    <r>
      <rPr>
        <sz val="10"/>
        <color theme="0"/>
        <rFont val="ＭＳ Ｐゴシック"/>
        <family val="3"/>
        <charset val="128"/>
      </rPr>
      <t>代償性肝硬変</t>
    </r>
  </si>
  <si>
    <r>
      <t>(C</t>
    </r>
    <r>
      <rPr>
        <sz val="10"/>
        <color theme="0"/>
        <rFont val="ＭＳ Ｐゴシック"/>
        <family val="3"/>
        <charset val="128"/>
      </rPr>
      <t>型ウイルス肝炎</t>
    </r>
    <r>
      <rPr>
        <sz val="10"/>
        <color theme="0"/>
        <rFont val="Times New Roman"/>
        <family val="1"/>
      </rPr>
      <t>)</t>
    </r>
    <r>
      <rPr>
        <sz val="10"/>
        <color theme="0"/>
        <rFont val="ＭＳ Ｐゴシック"/>
        <family val="3"/>
        <charset val="128"/>
      </rPr>
      <t>非代償性肝硬変</t>
    </r>
  </si>
  <si>
    <r>
      <t>(B</t>
    </r>
    <r>
      <rPr>
        <sz val="10"/>
        <color theme="0"/>
        <rFont val="ＭＳ Ｐゴシック"/>
        <family val="3"/>
        <charset val="128"/>
      </rPr>
      <t>型ウイルス肝炎</t>
    </r>
    <r>
      <rPr>
        <sz val="10"/>
        <color theme="0"/>
        <rFont val="Times New Roman"/>
        <family val="1"/>
      </rPr>
      <t>)</t>
    </r>
    <r>
      <rPr>
        <sz val="10"/>
        <color theme="0"/>
        <rFont val="ＭＳ Ｐゴシック"/>
        <family val="3"/>
        <charset val="128"/>
      </rPr>
      <t>代償性肝硬変</t>
    </r>
  </si>
  <si>
    <r>
      <t>(B</t>
    </r>
    <r>
      <rPr>
        <sz val="10"/>
        <color theme="0"/>
        <rFont val="ＭＳ Ｐゴシック"/>
        <family val="3"/>
        <charset val="128"/>
      </rPr>
      <t>型ウイルス肝炎</t>
    </r>
    <r>
      <rPr>
        <sz val="10"/>
        <color theme="0"/>
        <rFont val="Times New Roman"/>
        <family val="1"/>
      </rPr>
      <t>)</t>
    </r>
    <r>
      <rPr>
        <sz val="10"/>
        <color theme="0"/>
        <rFont val="ＭＳ Ｐゴシック"/>
        <family val="3"/>
        <charset val="128"/>
      </rPr>
      <t>非代償性肝硬変</t>
    </r>
  </si>
  <si>
    <t>B型・C型ウイルス肝炎治療医療費助成申請に当たっての注意点</t>
    <rPh sb="1" eb="2">
      <t>ガタ</t>
    </rPh>
    <rPh sb="4" eb="5">
      <t>ガタ</t>
    </rPh>
    <rPh sb="9" eb="11">
      <t>カンエン</t>
    </rPh>
    <rPh sb="11" eb="13">
      <t>チリョウ</t>
    </rPh>
    <rPh sb="13" eb="16">
      <t>イリョウヒ</t>
    </rPh>
    <rPh sb="16" eb="18">
      <t>ジョセイ</t>
    </rPh>
    <rPh sb="18" eb="20">
      <t>シンセイ</t>
    </rPh>
    <rPh sb="21" eb="22">
      <t>ア</t>
    </rPh>
    <rPh sb="26" eb="29">
      <t>チュウイテン</t>
    </rPh>
    <phoneticPr fontId="2"/>
  </si>
  <si>
    <t>C型ウイルス肝炎インターフェロンフリー治療の助成期間開始日については、診断書記載日から3か月後の月の初日まで設定することができます。</t>
    <rPh sb="1" eb="2">
      <t>ガタ</t>
    </rPh>
    <rPh sb="6" eb="8">
      <t>カンエン</t>
    </rPh>
    <rPh sb="19" eb="21">
      <t>チリョウ</t>
    </rPh>
    <rPh sb="22" eb="24">
      <t>ジョセイ</t>
    </rPh>
    <rPh sb="24" eb="26">
      <t>キカン</t>
    </rPh>
    <rPh sb="26" eb="29">
      <t>カイシビ</t>
    </rPh>
    <rPh sb="35" eb="38">
      <t>シンダンショ</t>
    </rPh>
    <rPh sb="38" eb="40">
      <t>キサイ</t>
    </rPh>
    <rPh sb="40" eb="41">
      <t>ビ</t>
    </rPh>
    <rPh sb="45" eb="47">
      <t>ゲツゴ</t>
    </rPh>
    <rPh sb="48" eb="49">
      <t>ツキ</t>
    </rPh>
    <rPh sb="50" eb="52">
      <t>ショニチ</t>
    </rPh>
    <rPh sb="54" eb="56">
      <t>セッテイ</t>
    </rPh>
    <phoneticPr fontId="2"/>
  </si>
  <si>
    <t>治療法により助成期間が異なります。詳細は「B型・C型ウイルス肝炎治療医療費助成制度の御案内」を御覧ください。</t>
    <rPh sb="0" eb="3">
      <t>チリョウホウ</t>
    </rPh>
    <rPh sb="6" eb="8">
      <t>ジョセイ</t>
    </rPh>
    <rPh sb="8" eb="10">
      <t>キカン</t>
    </rPh>
    <rPh sb="11" eb="12">
      <t>コト</t>
    </rPh>
    <rPh sb="17" eb="19">
      <t>ショウサイ</t>
    </rPh>
    <rPh sb="22" eb="23">
      <t>ガタ</t>
    </rPh>
    <rPh sb="25" eb="26">
      <t>ガタ</t>
    </rPh>
    <rPh sb="30" eb="32">
      <t>カンエン</t>
    </rPh>
    <rPh sb="32" eb="34">
      <t>チリョウ</t>
    </rPh>
    <rPh sb="34" eb="37">
      <t>イリョウヒ</t>
    </rPh>
    <rPh sb="37" eb="39">
      <t>ジョセイ</t>
    </rPh>
    <rPh sb="39" eb="41">
      <t>セイド</t>
    </rPh>
    <rPh sb="42" eb="45">
      <t>ゴアンナイ</t>
    </rPh>
    <rPh sb="47" eb="49">
      <t>ゴラン</t>
    </rPh>
    <phoneticPr fontId="2"/>
  </si>
  <si>
    <t>ひと月ごとに各医療機関（病院・薬局）でのウイルス肝炎治療に関する保険診療の患者負担分のうち、下記の階層区分に応じた月額患者一部負担額を超えた部分が助成の対象となります。</t>
    <rPh sb="2" eb="3">
      <t>ツキ</t>
    </rPh>
    <rPh sb="6" eb="9">
      <t>カクイリョウ</t>
    </rPh>
    <rPh sb="9" eb="11">
      <t>キカン</t>
    </rPh>
    <rPh sb="12" eb="14">
      <t>ビョウイン</t>
    </rPh>
    <rPh sb="15" eb="17">
      <t>ヤッキョク</t>
    </rPh>
    <rPh sb="24" eb="26">
      <t>カンエン</t>
    </rPh>
    <rPh sb="26" eb="28">
      <t>チリョウ</t>
    </rPh>
    <rPh sb="29" eb="30">
      <t>カン</t>
    </rPh>
    <rPh sb="32" eb="34">
      <t>ホケン</t>
    </rPh>
    <rPh sb="34" eb="36">
      <t>シンリョウ</t>
    </rPh>
    <rPh sb="37" eb="39">
      <t>カンジャ</t>
    </rPh>
    <rPh sb="39" eb="41">
      <t>フタン</t>
    </rPh>
    <rPh sb="41" eb="42">
      <t>ブン</t>
    </rPh>
    <rPh sb="46" eb="48">
      <t>カキ</t>
    </rPh>
    <rPh sb="49" eb="51">
      <t>カイソウ</t>
    </rPh>
    <rPh sb="51" eb="53">
      <t>クブン</t>
    </rPh>
    <rPh sb="54" eb="55">
      <t>オウ</t>
    </rPh>
    <rPh sb="57" eb="59">
      <t>ゲツガク</t>
    </rPh>
    <rPh sb="59" eb="61">
      <t>カンジャ</t>
    </rPh>
    <rPh sb="61" eb="63">
      <t>イチブ</t>
    </rPh>
    <rPh sb="63" eb="65">
      <t>フタン</t>
    </rPh>
    <rPh sb="65" eb="66">
      <t>ガク</t>
    </rPh>
    <rPh sb="67" eb="68">
      <t>コ</t>
    </rPh>
    <rPh sb="70" eb="72">
      <t>ブブン</t>
    </rPh>
    <rPh sb="73" eb="75">
      <t>ジョセイ</t>
    </rPh>
    <rPh sb="76" eb="78">
      <t>タイショウ</t>
    </rPh>
    <phoneticPr fontId="2"/>
  </si>
  <si>
    <t>番号</t>
    <rPh sb="0" eb="2">
      <t>バンゴウ</t>
    </rPh>
    <phoneticPr fontId="2"/>
  </si>
  <si>
    <t>保険者番号</t>
    <rPh sb="0" eb="2">
      <t>ホケン</t>
    </rPh>
    <rPh sb="2" eb="3">
      <t>ジャ</t>
    </rPh>
    <rPh sb="3" eb="5">
      <t>バンゴウ</t>
    </rPh>
    <phoneticPr fontId="2"/>
  </si>
  <si>
    <t>月</t>
    <phoneticPr fontId="2"/>
  </si>
  <si>
    <t>再治療</t>
    <rPh sb="0" eb="3">
      <t>サイチリョウ</t>
    </rPh>
    <phoneticPr fontId="2"/>
  </si>
  <si>
    <t>$AU$16:$AW$16</t>
    <phoneticPr fontId="2"/>
  </si>
  <si>
    <t>(B型ウイルス肝炎)慢性肝炎</t>
  </si>
  <si>
    <t>国保</t>
    <rPh sb="0" eb="2">
      <t>コクホ</t>
    </rPh>
    <phoneticPr fontId="2"/>
  </si>
  <si>
    <t>組合（退職被保険者）</t>
    <rPh sb="0" eb="2">
      <t>クミアイ</t>
    </rPh>
    <rPh sb="3" eb="5">
      <t>タイショク</t>
    </rPh>
    <rPh sb="5" eb="9">
      <t>ヒホケンシャ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</si>
</sst>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満&quot;\ 0_ &quot;歳&quot;\)"/>
    <numFmt numFmtId="177" formatCode="@&quot;生&quot;"/>
  </numFmts>
  <fonts count="39" x14ac:knownFonts="1">
    <font>
      <sz val="10"/>
      <color rgb="FF000000"/>
      <name val="Times New Roman"/>
      <charset val="204"/>
    </font>
    <font>
      <sz val="11"/>
      <color theme="1"/>
      <name val="ＭＳ Ｐゴシック"/>
      <family val="2"/>
      <charset val="128"/>
      <scheme val="minor"/>
    </font>
    <font>
      <sz val="6"/>
      <name val="ＭＳ Ｐゴシック"/>
      <family val="3"/>
      <charset val="128"/>
    </font>
    <font>
      <sz val="10"/>
      <color rgb="FF000000"/>
      <name val="ＭＳ Ｐゴシック"/>
      <family val="3"/>
      <charset val="128"/>
    </font>
    <font>
      <sz val="10"/>
      <color rgb="FF000000"/>
      <name val="ＭＳ 明朝"/>
      <family val="1"/>
      <charset val="128"/>
    </font>
    <font>
      <sz val="12"/>
      <color theme="1"/>
      <name val="ＭＳ 明朝"/>
      <family val="2"/>
      <charset val="128"/>
    </font>
    <font>
      <b/>
      <sz val="10"/>
      <color rgb="FF000000"/>
      <name val="ＭＳ 明朝"/>
      <family val="1"/>
      <charset val="128"/>
    </font>
    <font>
      <sz val="10"/>
      <color theme="0"/>
      <name val="ＭＳ 明朝"/>
      <family val="1"/>
      <charset val="128"/>
    </font>
    <font>
      <b/>
      <sz val="12"/>
      <color rgb="FF000000"/>
      <name val="ＭＳ 明朝"/>
      <family val="1"/>
      <charset val="128"/>
    </font>
    <font>
      <b/>
      <sz val="12"/>
      <color rgb="FFFF0000"/>
      <name val="ＭＳ 明朝"/>
      <family val="1"/>
      <charset val="128"/>
    </font>
    <font>
      <sz val="8"/>
      <color rgb="FF000000"/>
      <name val="ＭＳ 明朝"/>
      <family val="1"/>
      <charset val="128"/>
    </font>
    <font>
      <sz val="10"/>
      <name val="ＭＳ 明朝"/>
      <family val="1"/>
      <charset val="128"/>
    </font>
    <font>
      <sz val="9"/>
      <color rgb="FF000000"/>
      <name val="ＭＳ 明朝"/>
      <family val="1"/>
      <charset val="128"/>
    </font>
    <font>
      <b/>
      <sz val="11"/>
      <color rgb="FF000000"/>
      <name val="ＭＳ 明朝"/>
      <family val="1"/>
      <charset val="128"/>
    </font>
    <font>
      <sz val="47"/>
      <color rgb="FF000000"/>
      <name val="ＭＳ ゴシック"/>
      <family val="3"/>
      <charset val="128"/>
    </font>
    <font>
      <sz val="11"/>
      <color rgb="FF000000"/>
      <name val="ＭＳ 明朝"/>
      <family val="1"/>
      <charset val="128"/>
    </font>
    <font>
      <sz val="12"/>
      <color rgb="FF000000"/>
      <name val="ＭＳ 明朝"/>
      <family val="1"/>
      <charset val="128"/>
    </font>
    <font>
      <sz val="8"/>
      <name val="ＭＳ 明朝"/>
      <family val="1"/>
      <charset val="128"/>
    </font>
    <font>
      <sz val="10"/>
      <color rgb="FF000000"/>
      <name val="Times New Roman"/>
      <family val="1"/>
    </font>
    <font>
      <sz val="16"/>
      <color rgb="FF000000"/>
      <name val="ＭＳ 明朝"/>
      <family val="1"/>
      <charset val="128"/>
    </font>
    <font>
      <sz val="8"/>
      <color rgb="FF000000"/>
      <name val="ＭＳ ゴシック"/>
      <family val="3"/>
      <charset val="128"/>
    </font>
    <font>
      <b/>
      <sz val="11.5"/>
      <color rgb="FF000000"/>
      <name val="ＭＳ ゴシック"/>
      <family val="3"/>
      <charset val="128"/>
    </font>
    <font>
      <sz val="7"/>
      <color rgb="FF000000"/>
      <name val="ＭＳ ゴシック"/>
      <family val="3"/>
      <charset val="128"/>
    </font>
    <font>
      <sz val="10"/>
      <color rgb="FF000000"/>
      <name val="ＭＳ Ｐ明朝"/>
      <family val="1"/>
      <charset val="128"/>
    </font>
    <font>
      <sz val="9"/>
      <color rgb="FF000000"/>
      <name val="ＭＳ Ｐ明朝"/>
      <family val="1"/>
      <charset val="128"/>
    </font>
    <font>
      <sz val="20"/>
      <color rgb="FF000000"/>
      <name val="ＭＳ 明朝"/>
      <family val="1"/>
      <charset val="128"/>
    </font>
    <font>
      <sz val="10"/>
      <color rgb="FFFF0000"/>
      <name val="ＭＳ 明朝"/>
      <family val="1"/>
      <charset val="128"/>
    </font>
    <font>
      <sz val="10"/>
      <color rgb="FFFF0000"/>
      <name val="Times New Roman"/>
      <family val="1"/>
    </font>
    <font>
      <sz val="8.5"/>
      <color rgb="FF000000"/>
      <name val="ＭＳ 明朝"/>
      <family val="1"/>
      <charset val="128"/>
    </font>
    <font>
      <sz val="6"/>
      <name val="ＭＳ Ｐ明朝"/>
      <family val="1"/>
      <charset val="128"/>
    </font>
    <font>
      <sz val="14"/>
      <color rgb="FF000000"/>
      <name val="ＭＳ 明朝"/>
      <family val="1"/>
      <charset val="128"/>
    </font>
    <font>
      <u/>
      <sz val="10"/>
      <color rgb="FF000000"/>
      <name val="ＭＳ 明朝"/>
      <family val="1"/>
      <charset val="128"/>
    </font>
    <font>
      <sz val="10"/>
      <name val="Times New Roman"/>
      <family val="1"/>
    </font>
    <font>
      <sz val="20"/>
      <name val="ＭＳ 明朝"/>
      <family val="1"/>
      <charset val="128"/>
    </font>
    <font>
      <sz val="47"/>
      <name val="ＭＳ ゴシック"/>
      <family val="3"/>
      <charset val="128"/>
    </font>
    <font>
      <u/>
      <sz val="47"/>
      <name val="ＭＳ ゴシック"/>
      <family val="3"/>
      <charset val="128"/>
    </font>
    <font>
      <sz val="16"/>
      <name val="ＭＳ 明朝"/>
      <family val="1"/>
      <charset val="128"/>
    </font>
    <font>
      <sz val="10"/>
      <color theme="0"/>
      <name val="Times New Roman"/>
      <family val="1"/>
    </font>
    <font>
      <sz val="10"/>
      <color theme="0"/>
      <name val="ＭＳ Ｐゴシック"/>
      <family val="3"/>
      <charset val="128"/>
    </font>
  </fonts>
  <fills count="9">
    <fill>
      <patternFill patternType="none"/>
    </fill>
    <fill>
      <patternFill patternType="gray125"/>
    </fill>
    <fill>
      <patternFill patternType="solid">
        <fgColor rgb="FFFFFF99"/>
        <bgColor indexed="64"/>
      </patternFill>
    </fill>
    <fill>
      <patternFill patternType="solid">
        <fgColor theme="2"/>
        <bgColor indexed="64"/>
      </patternFill>
    </fill>
    <fill>
      <patternFill patternType="solid">
        <fgColor rgb="FFFFCCFF"/>
        <bgColor indexed="64"/>
      </patternFill>
    </fill>
    <fill>
      <patternFill patternType="solid">
        <fgColor rgb="FF99FFCC"/>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s>
  <borders count="76">
    <border>
      <left/>
      <right/>
      <top/>
      <bottom/>
      <diagonal/>
    </border>
    <border>
      <left/>
      <right/>
      <top/>
      <bottom style="thick">
        <color rgb="FFFF0000"/>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right style="medium">
        <color auto="1"/>
      </right>
      <top style="thin">
        <color auto="1"/>
      </top>
      <bottom style="thin">
        <color auto="1"/>
      </bottom>
      <diagonal/>
    </border>
    <border>
      <left style="thick">
        <color rgb="FF006600"/>
      </left>
      <right/>
      <top style="thick">
        <color rgb="FF006600"/>
      </top>
      <bottom/>
      <diagonal/>
    </border>
    <border>
      <left/>
      <right/>
      <top style="thick">
        <color rgb="FF006600"/>
      </top>
      <bottom/>
      <diagonal/>
    </border>
    <border>
      <left/>
      <right style="thick">
        <color rgb="FF006600"/>
      </right>
      <top style="thick">
        <color rgb="FF006600"/>
      </top>
      <bottom/>
      <diagonal/>
    </border>
    <border>
      <left style="thick">
        <color rgb="FF006600"/>
      </left>
      <right/>
      <top/>
      <bottom/>
      <diagonal/>
    </border>
    <border>
      <left/>
      <right style="thick">
        <color rgb="FF006600"/>
      </right>
      <top/>
      <bottom/>
      <diagonal/>
    </border>
    <border>
      <left style="thick">
        <color rgb="FF006600"/>
      </left>
      <right/>
      <top/>
      <bottom style="thick">
        <color rgb="FF006600"/>
      </bottom>
      <diagonal/>
    </border>
    <border>
      <left/>
      <right/>
      <top/>
      <bottom style="thick">
        <color rgb="FF006600"/>
      </bottom>
      <diagonal/>
    </border>
    <border>
      <left/>
      <right style="thick">
        <color rgb="FF006600"/>
      </right>
      <top/>
      <bottom style="thick">
        <color rgb="FF006600"/>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style="thin">
        <color auto="1"/>
      </right>
      <top/>
      <bottom style="thin">
        <color auto="1"/>
      </bottom>
      <diagonal/>
    </border>
    <border>
      <left style="medium">
        <color auto="1"/>
      </left>
      <right/>
      <top style="thin">
        <color auto="1"/>
      </top>
      <bottom style="dotted">
        <color auto="1"/>
      </bottom>
      <diagonal/>
    </border>
    <border>
      <left/>
      <right style="medium">
        <color auto="1"/>
      </right>
      <top style="thin">
        <color auto="1"/>
      </top>
      <bottom style="dotted">
        <color auto="1"/>
      </bottom>
      <diagonal/>
    </border>
    <border>
      <left style="medium">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thin">
        <color auto="1"/>
      </left>
      <right/>
      <top style="dotted">
        <color auto="1"/>
      </top>
      <bottom style="medium">
        <color auto="1"/>
      </bottom>
      <diagonal/>
    </border>
    <border>
      <left/>
      <right style="medium">
        <color auto="1"/>
      </right>
      <top style="dotted">
        <color auto="1"/>
      </top>
      <bottom style="medium">
        <color auto="1"/>
      </bottom>
      <diagonal/>
    </border>
    <border diagonalUp="1">
      <left/>
      <right/>
      <top/>
      <bottom/>
      <diagonal style="thin">
        <color auto="1"/>
      </diagonal>
    </border>
    <border diagonalUp="1">
      <left/>
      <right style="thin">
        <color auto="1"/>
      </right>
      <top/>
      <bottom/>
      <diagonal style="thin">
        <color auto="1"/>
      </diagonal>
    </border>
    <border>
      <left style="medium">
        <color auto="1"/>
      </left>
      <right style="thin">
        <color auto="1"/>
      </right>
      <top style="dotted">
        <color auto="1"/>
      </top>
      <bottom style="medium">
        <color auto="1"/>
      </bottom>
      <diagonal/>
    </border>
    <border>
      <left style="thin">
        <color auto="1"/>
      </left>
      <right style="thin">
        <color auto="1"/>
      </right>
      <top style="dotted">
        <color auto="1"/>
      </top>
      <bottom style="medium">
        <color auto="1"/>
      </bottom>
      <diagonal/>
    </border>
    <border>
      <left style="thin">
        <color auto="1"/>
      </left>
      <right style="medium">
        <color auto="1"/>
      </right>
      <top style="dotted">
        <color auto="1"/>
      </top>
      <bottom style="medium">
        <color auto="1"/>
      </bottom>
      <diagonal/>
    </border>
    <border>
      <left style="thin">
        <color auto="1"/>
      </left>
      <right style="medium">
        <color auto="1"/>
      </right>
      <top style="thin">
        <color auto="1"/>
      </top>
      <bottom/>
      <diagonal/>
    </border>
    <border>
      <left/>
      <right/>
      <top/>
      <bottom style="hair">
        <color auto="1"/>
      </bottom>
      <diagonal/>
    </border>
    <border>
      <left style="thin">
        <color auto="1"/>
      </left>
      <right/>
      <top style="medium">
        <color auto="1"/>
      </top>
      <bottom style="hair">
        <color auto="1"/>
      </bottom>
      <diagonal/>
    </border>
    <border>
      <left/>
      <right/>
      <top style="medium">
        <color auto="1"/>
      </top>
      <bottom style="hair">
        <color auto="1"/>
      </bottom>
      <diagonal/>
    </border>
    <border>
      <left/>
      <right style="thin">
        <color auto="1"/>
      </right>
      <top style="medium">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style="medium">
        <color auto="1"/>
      </right>
      <top style="medium">
        <color auto="1"/>
      </top>
      <bottom style="thin">
        <color auto="1"/>
      </bottom>
      <diagonal/>
    </border>
    <border>
      <left/>
      <right style="thin">
        <color auto="1"/>
      </right>
      <top style="thin">
        <color auto="1"/>
      </top>
      <bottom style="medium">
        <color auto="1"/>
      </bottom>
      <diagonal/>
    </border>
  </borders>
  <cellStyleXfs count="4">
    <xf numFmtId="0" fontId="0" fillId="0" borderId="0"/>
    <xf numFmtId="0" fontId="5" fillId="0" borderId="0">
      <alignment vertical="center"/>
    </xf>
    <xf numFmtId="0" fontId="1" fillId="0" borderId="0">
      <alignment vertical="center"/>
    </xf>
    <xf numFmtId="0" fontId="18" fillId="0" borderId="0"/>
  </cellStyleXfs>
  <cellXfs count="268">
    <xf numFmtId="0" fontId="0" fillId="0" borderId="0" xfId="0" applyAlignment="1">
      <alignment horizontal="left" vertical="top"/>
    </xf>
    <xf numFmtId="0" fontId="3" fillId="0" borderId="0" xfId="0" applyFont="1" applyAlignment="1">
      <alignment horizontal="left" vertical="top"/>
    </xf>
    <xf numFmtId="0" fontId="5" fillId="0" borderId="0" xfId="1">
      <alignment vertical="center"/>
    </xf>
    <xf numFmtId="0" fontId="4" fillId="0" borderId="0" xfId="0" applyFont="1" applyAlignment="1">
      <alignment horizontal="left" vertical="center"/>
    </xf>
    <xf numFmtId="0" fontId="4" fillId="0" borderId="1" xfId="0" applyFont="1" applyBorder="1" applyAlignment="1">
      <alignment horizontal="left" vertical="center"/>
    </xf>
    <xf numFmtId="0" fontId="6" fillId="0" borderId="1" xfId="0" applyFont="1" applyBorder="1" applyAlignment="1">
      <alignment horizontal="left" vertical="center"/>
    </xf>
    <xf numFmtId="14" fontId="4" fillId="0" borderId="0" xfId="0" applyNumberFormat="1" applyFont="1" applyAlignment="1">
      <alignment horizontal="left" vertical="center"/>
    </xf>
    <xf numFmtId="0" fontId="7" fillId="0" borderId="0" xfId="0" applyFont="1" applyAlignment="1">
      <alignment horizontal="left" vertical="center"/>
    </xf>
    <xf numFmtId="0" fontId="4" fillId="5" borderId="0" xfId="0" applyFont="1" applyFill="1" applyAlignment="1">
      <alignment horizontal="left" vertical="center"/>
    </xf>
    <xf numFmtId="0" fontId="4" fillId="5" borderId="21" xfId="0" applyFont="1" applyFill="1" applyBorder="1" applyAlignment="1">
      <alignment horizontal="left" vertical="center"/>
    </xf>
    <xf numFmtId="0" fontId="4" fillId="5" borderId="22" xfId="0" applyFont="1" applyFill="1" applyBorder="1" applyAlignment="1">
      <alignment horizontal="left" vertical="center"/>
    </xf>
    <xf numFmtId="0" fontId="4" fillId="5" borderId="23" xfId="0" applyFont="1" applyFill="1" applyBorder="1" applyAlignment="1">
      <alignment horizontal="left" vertical="center"/>
    </xf>
    <xf numFmtId="0" fontId="8" fillId="5" borderId="24" xfId="0" applyFont="1" applyFill="1" applyBorder="1" applyAlignment="1">
      <alignment horizontal="left" vertical="center" indent="1"/>
    </xf>
    <xf numFmtId="0" fontId="4" fillId="5" borderId="25" xfId="0" applyFont="1" applyFill="1" applyBorder="1" applyAlignment="1">
      <alignment horizontal="left" vertical="center"/>
    </xf>
    <xf numFmtId="0" fontId="4" fillId="5" borderId="26" xfId="0" applyFont="1" applyFill="1" applyBorder="1" applyAlignment="1">
      <alignment horizontal="left" vertical="center"/>
    </xf>
    <xf numFmtId="0" fontId="4" fillId="5" borderId="27" xfId="0" applyFont="1" applyFill="1" applyBorder="1" applyAlignment="1">
      <alignment horizontal="left" vertical="center"/>
    </xf>
    <xf numFmtId="0" fontId="4" fillId="5" borderId="28" xfId="0" applyFont="1" applyFill="1" applyBorder="1" applyAlignment="1">
      <alignment horizontal="left" vertical="center"/>
    </xf>
    <xf numFmtId="0" fontId="10" fillId="0" borderId="0" xfId="0" applyFont="1" applyAlignment="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3" fillId="0" borderId="0" xfId="0" applyFont="1" applyAlignment="1">
      <alignment horizontal="centerContinuous" vertical="center"/>
    </xf>
    <xf numFmtId="0" fontId="4" fillId="0" borderId="0" xfId="0" applyFont="1" applyAlignment="1">
      <alignment horizontal="centerContinuous" vertical="center"/>
    </xf>
    <xf numFmtId="0" fontId="1" fillId="0" borderId="0" xfId="2">
      <alignment vertical="center"/>
    </xf>
    <xf numFmtId="0" fontId="12" fillId="0" borderId="0" xfId="0" applyFont="1" applyAlignment="1">
      <alignment horizontal="center" vertical="center"/>
    </xf>
    <xf numFmtId="0" fontId="17" fillId="0" borderId="0" xfId="0" applyFont="1" applyAlignment="1">
      <alignment horizontal="left" vertical="center"/>
    </xf>
    <xf numFmtId="0" fontId="12" fillId="0" borderId="10" xfId="0" applyFont="1" applyBorder="1" applyAlignment="1">
      <alignment horizontal="center" vertical="center"/>
    </xf>
    <xf numFmtId="0" fontId="12" fillId="0" borderId="0" xfId="0" applyFont="1" applyAlignment="1">
      <alignment horizontal="left" vertical="center" indent="1"/>
    </xf>
    <xf numFmtId="0" fontId="14" fillId="6" borderId="0" xfId="0" applyFont="1" applyFill="1" applyAlignment="1">
      <alignment vertical="center" wrapText="1"/>
    </xf>
    <xf numFmtId="0" fontId="15" fillId="0" borderId="35" xfId="0" applyFont="1" applyBorder="1" applyAlignment="1">
      <alignment horizontal="center" vertical="center"/>
    </xf>
    <xf numFmtId="0" fontId="15" fillId="0" borderId="36" xfId="0" applyFont="1" applyBorder="1" applyAlignment="1">
      <alignment horizontal="center" vertical="center"/>
    </xf>
    <xf numFmtId="0" fontId="12" fillId="0" borderId="10" xfId="0" applyFont="1" applyBorder="1" applyAlignment="1">
      <alignment horizontal="left" vertical="center" indent="2"/>
    </xf>
    <xf numFmtId="0" fontId="15" fillId="0" borderId="2" xfId="0" applyFont="1" applyBorder="1" applyAlignment="1">
      <alignment horizontal="center" vertical="center"/>
    </xf>
    <xf numFmtId="0" fontId="10" fillId="0" borderId="0" xfId="0" applyFont="1" applyAlignment="1">
      <alignment horizontal="center" vertical="center"/>
    </xf>
    <xf numFmtId="0" fontId="15" fillId="0" borderId="0" xfId="0" applyFont="1" applyAlignment="1">
      <alignment horizontal="center" vertical="center"/>
    </xf>
    <xf numFmtId="0" fontId="12" fillId="0" borderId="0" xfId="0" applyFont="1" applyAlignment="1">
      <alignment horizontal="right" vertical="center"/>
    </xf>
    <xf numFmtId="0" fontId="20" fillId="0" borderId="0" xfId="0" applyFont="1" applyAlignment="1">
      <alignment horizontal="right" vertical="center"/>
    </xf>
    <xf numFmtId="0" fontId="4" fillId="0" borderId="29" xfId="0" applyFont="1" applyBorder="1" applyAlignment="1">
      <alignment horizontal="left" vertical="center"/>
    </xf>
    <xf numFmtId="0" fontId="4" fillId="0" borderId="38" xfId="0" applyFont="1" applyBorder="1" applyAlignment="1">
      <alignment vertical="center"/>
    </xf>
    <xf numFmtId="0" fontId="4" fillId="0" borderId="29" xfId="0" applyFont="1" applyBorder="1" applyAlignment="1">
      <alignment vertical="center"/>
    </xf>
    <xf numFmtId="0" fontId="7" fillId="0" borderId="0" xfId="0" applyFont="1" applyAlignment="1">
      <alignment horizontal="left" vertical="center" wrapText="1"/>
    </xf>
    <xf numFmtId="0" fontId="26" fillId="0" borderId="0" xfId="0" applyFont="1" applyAlignment="1">
      <alignment horizontal="left" vertical="center"/>
    </xf>
    <xf numFmtId="0" fontId="27" fillId="0" borderId="0" xfId="0" applyFont="1" applyAlignment="1">
      <alignment horizontal="left" vertical="top"/>
    </xf>
    <xf numFmtId="0" fontId="21" fillId="0" borderId="0" xfId="0" applyFont="1" applyAlignment="1">
      <alignment vertical="center"/>
    </xf>
    <xf numFmtId="0" fontId="10" fillId="0" borderId="0" xfId="0" applyFont="1" applyAlignment="1">
      <alignment horizontal="right" vertical="center"/>
    </xf>
    <xf numFmtId="0" fontId="12" fillId="0" borderId="0" xfId="0" applyFont="1" applyAlignment="1">
      <alignment horizontal="left" vertical="center" indent="2"/>
    </xf>
    <xf numFmtId="0" fontId="10" fillId="0" borderId="0" xfId="0" applyFont="1" applyAlignment="1">
      <alignment horizontal="center" vertical="center" wrapText="1"/>
    </xf>
    <xf numFmtId="0" fontId="12" fillId="0" borderId="0" xfId="0" applyFont="1" applyAlignment="1">
      <alignment horizontal="center" vertical="center" textRotation="255" wrapText="1"/>
    </xf>
    <xf numFmtId="0" fontId="10" fillId="0" borderId="0" xfId="0" applyFont="1" applyAlignment="1">
      <alignment horizontal="left" vertical="top"/>
    </xf>
    <xf numFmtId="0" fontId="12" fillId="0" borderId="0" xfId="0" applyFont="1" applyAlignment="1">
      <alignment vertical="top" wrapText="1"/>
    </xf>
    <xf numFmtId="0" fontId="10" fillId="0" borderId="0" xfId="0" applyFont="1" applyAlignment="1">
      <alignment horizontal="left" vertical="center" wrapText="1"/>
    </xf>
    <xf numFmtId="0" fontId="4" fillId="0" borderId="0" xfId="0" applyFont="1" applyAlignment="1">
      <alignment vertical="center"/>
    </xf>
    <xf numFmtId="0" fontId="15" fillId="0" borderId="0" xfId="0" applyFont="1" applyAlignment="1">
      <alignment vertical="center"/>
    </xf>
    <xf numFmtId="0" fontId="12" fillId="0" borderId="0" xfId="0" applyFont="1" applyAlignment="1">
      <alignment vertical="center"/>
    </xf>
    <xf numFmtId="0" fontId="16" fillId="0" borderId="0" xfId="0" applyFont="1" applyAlignment="1">
      <alignment vertical="center"/>
    </xf>
    <xf numFmtId="0" fontId="10" fillId="0" borderId="0" xfId="0" applyFont="1" applyAlignment="1">
      <alignment vertical="center" wrapText="1"/>
    </xf>
    <xf numFmtId="0" fontId="12" fillId="0" borderId="64" xfId="0" applyFont="1" applyBorder="1" applyAlignment="1">
      <alignment horizontal="left" vertical="center"/>
    </xf>
    <xf numFmtId="0" fontId="4" fillId="0" borderId="0" xfId="3" applyFont="1" applyAlignment="1">
      <alignment horizontal="left" vertical="center"/>
    </xf>
    <xf numFmtId="0" fontId="4" fillId="0" borderId="0" xfId="3" applyFont="1" applyAlignment="1">
      <alignment vertical="top" wrapText="1"/>
    </xf>
    <xf numFmtId="0" fontId="4" fillId="0" borderId="0" xfId="3" applyFont="1" applyAlignment="1">
      <alignment horizontal="left" vertical="top"/>
    </xf>
    <xf numFmtId="0" fontId="4" fillId="0" borderId="0" xfId="3" applyFont="1" applyAlignment="1">
      <alignment vertical="center"/>
    </xf>
    <xf numFmtId="0" fontId="4" fillId="0" borderId="0" xfId="3" applyFont="1" applyAlignment="1">
      <alignment horizontal="left" vertical="top" wrapText="1"/>
    </xf>
    <xf numFmtId="0" fontId="32" fillId="0" borderId="0" xfId="0" applyFont="1" applyAlignment="1">
      <alignment horizontal="left" vertical="top"/>
    </xf>
    <xf numFmtId="0" fontId="36" fillId="0" borderId="0" xfId="0" applyFont="1" applyAlignment="1">
      <alignment horizontal="center" vertical="center"/>
    </xf>
    <xf numFmtId="0" fontId="37" fillId="0" borderId="0" xfId="0" applyFont="1" applyAlignment="1">
      <alignment horizontal="left" vertical="top"/>
    </xf>
    <xf numFmtId="0" fontId="4" fillId="0" borderId="0" xfId="3" applyFont="1" applyAlignment="1">
      <alignment horizontal="left" vertical="center" wrapText="1"/>
    </xf>
    <xf numFmtId="0" fontId="4" fillId="0" borderId="0" xfId="3" applyFont="1" applyAlignment="1">
      <alignment vertical="top" wrapText="1"/>
    </xf>
    <xf numFmtId="0" fontId="4" fillId="0" borderId="10" xfId="3" applyFont="1" applyBorder="1" applyAlignment="1">
      <alignment horizontal="center" vertical="center" wrapText="1"/>
    </xf>
    <xf numFmtId="0" fontId="4" fillId="0" borderId="12" xfId="3" applyFont="1" applyBorder="1" applyAlignment="1">
      <alignment horizontal="center" vertical="center" wrapText="1"/>
    </xf>
    <xf numFmtId="0" fontId="4" fillId="0" borderId="10" xfId="3" applyFont="1" applyBorder="1" applyAlignment="1">
      <alignment vertical="center"/>
    </xf>
    <xf numFmtId="0" fontId="4" fillId="0" borderId="11" xfId="3" applyFont="1" applyBorder="1" applyAlignment="1">
      <alignment vertical="center"/>
    </xf>
    <xf numFmtId="0" fontId="4" fillId="0" borderId="12" xfId="3" applyFont="1" applyBorder="1" applyAlignment="1">
      <alignment vertical="center"/>
    </xf>
    <xf numFmtId="0" fontId="4" fillId="0" borderId="0" xfId="3" applyFont="1" applyAlignment="1">
      <alignment horizontal="left" vertical="top" wrapText="1"/>
    </xf>
    <xf numFmtId="0" fontId="4" fillId="0" borderId="30" xfId="3" applyFont="1" applyBorder="1" applyAlignment="1">
      <alignment vertical="center" wrapText="1"/>
    </xf>
    <xf numFmtId="0" fontId="4" fillId="0" borderId="10" xfId="3" applyFont="1" applyBorder="1" applyAlignment="1">
      <alignment horizontal="center" vertical="center"/>
    </xf>
    <xf numFmtId="0" fontId="4" fillId="0" borderId="11" xfId="3" applyFont="1" applyBorder="1" applyAlignment="1">
      <alignment horizontal="center" vertical="center"/>
    </xf>
    <xf numFmtId="0" fontId="4" fillId="0" borderId="12" xfId="3" applyFont="1" applyBorder="1" applyAlignment="1">
      <alignment horizontal="center" vertical="center"/>
    </xf>
    <xf numFmtId="0" fontId="4" fillId="0" borderId="37" xfId="3" applyFont="1" applyBorder="1" applyAlignment="1">
      <alignment horizontal="center" vertical="center" wrapText="1"/>
    </xf>
    <xf numFmtId="0" fontId="4" fillId="0" borderId="33" xfId="3" applyFont="1" applyBorder="1" applyAlignment="1">
      <alignment horizontal="center" vertical="center" wrapText="1"/>
    </xf>
    <xf numFmtId="0" fontId="4" fillId="0" borderId="38" xfId="3" applyFont="1" applyBorder="1" applyAlignment="1">
      <alignment horizontal="center" vertical="center" wrapText="1"/>
    </xf>
    <xf numFmtId="0" fontId="4" fillId="0" borderId="39" xfId="3" applyFont="1" applyBorder="1" applyAlignment="1">
      <alignment horizontal="center" vertical="center" wrapText="1"/>
    </xf>
    <xf numFmtId="0" fontId="4" fillId="0" borderId="29" xfId="3" applyFont="1" applyBorder="1" applyAlignment="1">
      <alignment horizontal="center" vertical="center" wrapText="1"/>
    </xf>
    <xf numFmtId="0" fontId="4" fillId="0" borderId="31" xfId="3" applyFont="1" applyBorder="1" applyAlignment="1">
      <alignment horizontal="center" vertical="center" wrapText="1"/>
    </xf>
    <xf numFmtId="0" fontId="30" fillId="0" borderId="0" xfId="3" applyFont="1" applyAlignment="1">
      <alignment horizontal="center" vertical="center"/>
    </xf>
    <xf numFmtId="49" fontId="4" fillId="7" borderId="19" xfId="0" applyNumberFormat="1" applyFont="1" applyFill="1" applyBorder="1" applyAlignment="1" applyProtection="1">
      <alignment horizontal="center" vertical="center"/>
      <protection locked="0"/>
    </xf>
    <xf numFmtId="49" fontId="4" fillId="7" borderId="14" xfId="0" applyNumberFormat="1" applyFont="1" applyFill="1" applyBorder="1" applyAlignment="1" applyProtection="1">
      <alignment horizontal="center" vertical="center"/>
      <protection locked="0"/>
    </xf>
    <xf numFmtId="49" fontId="4" fillId="7" borderId="15" xfId="0" applyNumberFormat="1" applyFont="1" applyFill="1" applyBorder="1" applyAlignment="1" applyProtection="1">
      <alignment horizontal="center" vertical="center"/>
      <protection locked="0"/>
    </xf>
    <xf numFmtId="49" fontId="4" fillId="2" borderId="19" xfId="0" applyNumberFormat="1" applyFont="1" applyFill="1" applyBorder="1" applyAlignment="1" applyProtection="1">
      <alignment horizontal="center" vertical="center"/>
      <protection locked="0"/>
    </xf>
    <xf numFmtId="49" fontId="4" fillId="2" borderId="14" xfId="0" applyNumberFormat="1" applyFont="1" applyFill="1" applyBorder="1" applyAlignment="1" applyProtection="1">
      <alignment horizontal="center" vertical="center"/>
      <protection locked="0"/>
    </xf>
    <xf numFmtId="49" fontId="4" fillId="2" borderId="74" xfId="0" applyNumberFormat="1" applyFont="1" applyFill="1" applyBorder="1" applyAlignment="1" applyProtection="1">
      <alignment horizontal="center" vertical="center"/>
      <protection locked="0"/>
    </xf>
    <xf numFmtId="49" fontId="4" fillId="2" borderId="10" xfId="0" applyNumberFormat="1" applyFont="1" applyFill="1" applyBorder="1" applyAlignment="1" applyProtection="1">
      <alignment horizontal="center" vertical="center"/>
      <protection locked="0"/>
    </xf>
    <xf numFmtId="49" fontId="4" fillId="2" borderId="11" xfId="0" applyNumberFormat="1" applyFont="1" applyFill="1" applyBorder="1" applyAlignment="1" applyProtection="1">
      <alignment horizontal="center" vertical="center"/>
      <protection locked="0"/>
    </xf>
    <xf numFmtId="49" fontId="4" fillId="2" borderId="12" xfId="0" applyNumberFormat="1" applyFont="1" applyFill="1" applyBorder="1" applyAlignment="1" applyProtection="1">
      <alignment horizontal="center" vertical="center"/>
      <protection locked="0"/>
    </xf>
    <xf numFmtId="49" fontId="12" fillId="7" borderId="10" xfId="0" applyNumberFormat="1" applyFont="1" applyFill="1" applyBorder="1" applyAlignment="1" applyProtection="1">
      <alignment horizontal="center" vertical="center"/>
      <protection locked="0"/>
    </xf>
    <xf numFmtId="49" fontId="12" fillId="7" borderId="11" xfId="0" applyNumberFormat="1" applyFont="1" applyFill="1" applyBorder="1" applyAlignment="1" applyProtection="1">
      <alignment horizontal="center" vertical="center"/>
      <protection locked="0"/>
    </xf>
    <xf numFmtId="49" fontId="12" fillId="7" borderId="12" xfId="0" applyNumberFormat="1" applyFont="1" applyFill="1" applyBorder="1" applyAlignment="1" applyProtection="1">
      <alignment horizontal="center" vertical="center"/>
      <protection locked="0"/>
    </xf>
    <xf numFmtId="49" fontId="4" fillId="2" borderId="20" xfId="0" applyNumberFormat="1" applyFont="1" applyFill="1" applyBorder="1" applyAlignment="1" applyProtection="1">
      <alignment horizontal="center" vertical="center"/>
      <protection locked="0"/>
    </xf>
    <xf numFmtId="0" fontId="4" fillId="3" borderId="10"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0" fontId="12" fillId="7" borderId="2" xfId="0" applyFont="1" applyFill="1" applyBorder="1" applyAlignment="1" applyProtection="1">
      <alignment horizontal="center" vertical="center"/>
      <protection locked="0"/>
    </xf>
    <xf numFmtId="0" fontId="4" fillId="3" borderId="20" xfId="0" applyFont="1" applyFill="1" applyBorder="1" applyAlignment="1" applyProtection="1">
      <alignment horizontal="center" vertical="center"/>
      <protection locked="0"/>
    </xf>
    <xf numFmtId="0" fontId="4" fillId="0" borderId="2" xfId="0" applyFont="1" applyBorder="1" applyAlignment="1">
      <alignment horizontal="center" vertical="center"/>
    </xf>
    <xf numFmtId="0" fontId="4" fillId="2" borderId="2" xfId="0" applyFont="1" applyFill="1" applyBorder="1" applyAlignment="1" applyProtection="1">
      <alignment horizontal="center" vertical="center"/>
      <protection locked="0"/>
    </xf>
    <xf numFmtId="0" fontId="4" fillId="7" borderId="2" xfId="0" applyFont="1" applyFill="1" applyBorder="1" applyAlignment="1" applyProtection="1">
      <alignment horizontal="center" vertical="center"/>
      <protection locked="0"/>
    </xf>
    <xf numFmtId="49" fontId="4" fillId="2" borderId="15" xfId="0" applyNumberFormat="1" applyFont="1" applyFill="1" applyBorder="1" applyAlignment="1" applyProtection="1">
      <alignment horizontal="center" vertical="center"/>
      <protection locked="0"/>
    </xf>
    <xf numFmtId="0" fontId="4" fillId="2" borderId="4" xfId="0" applyFont="1" applyFill="1" applyBorder="1" applyAlignment="1" applyProtection="1">
      <alignment horizontal="center" vertical="center"/>
      <protection locked="0"/>
    </xf>
    <xf numFmtId="0" fontId="4" fillId="2" borderId="5" xfId="0" applyFont="1" applyFill="1" applyBorder="1" applyAlignment="1" applyProtection="1">
      <alignment horizontal="center" vertical="center"/>
      <protection locked="0"/>
    </xf>
    <xf numFmtId="0" fontId="4" fillId="2" borderId="10" xfId="0" applyFont="1" applyFill="1" applyBorder="1" applyAlignment="1" applyProtection="1">
      <alignment horizontal="left" vertical="center" indent="1"/>
      <protection locked="0"/>
    </xf>
    <xf numFmtId="0" fontId="4" fillId="2" borderId="11" xfId="0" applyFont="1" applyFill="1" applyBorder="1" applyAlignment="1" applyProtection="1">
      <alignment horizontal="left" vertical="center" indent="1"/>
      <protection locked="0"/>
    </xf>
    <xf numFmtId="0" fontId="4" fillId="2" borderId="20" xfId="0" applyFont="1" applyFill="1" applyBorder="1" applyAlignment="1" applyProtection="1">
      <alignment horizontal="left" vertical="center" indent="1"/>
      <protection locked="0"/>
    </xf>
    <xf numFmtId="0" fontId="4" fillId="2" borderId="71" xfId="0" applyFont="1" applyFill="1" applyBorder="1" applyAlignment="1" applyProtection="1">
      <alignment horizontal="center" vertical="center"/>
      <protection locked="0"/>
    </xf>
    <xf numFmtId="0" fontId="4" fillId="2" borderId="72" xfId="0" applyFont="1" applyFill="1" applyBorder="1" applyAlignment="1" applyProtection="1">
      <alignment horizontal="center" vertical="center"/>
      <protection locked="0"/>
    </xf>
    <xf numFmtId="0" fontId="4" fillId="2" borderId="73" xfId="0" applyFont="1" applyFill="1" applyBorder="1" applyAlignment="1" applyProtection="1">
      <alignment horizontal="center" vertical="center"/>
      <protection locked="0"/>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9"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15" xfId="0" applyFont="1" applyBorder="1" applyAlignment="1">
      <alignment horizontal="center" vertical="center" shrinkToFit="1"/>
    </xf>
    <xf numFmtId="0" fontId="4" fillId="2" borderId="19" xfId="0" applyFont="1" applyFill="1" applyBorder="1" applyAlignment="1" applyProtection="1">
      <alignment horizontal="center" vertical="center"/>
      <protection locked="0"/>
    </xf>
    <xf numFmtId="0" fontId="4" fillId="2" borderId="15" xfId="0" applyFont="1" applyFill="1" applyBorder="1" applyAlignment="1" applyProtection="1">
      <alignment horizontal="center" vertical="center"/>
      <protection locked="0"/>
    </xf>
    <xf numFmtId="0" fontId="4" fillId="0" borderId="5" xfId="0" applyFont="1" applyBorder="1" applyAlignment="1">
      <alignment horizontal="center" vertical="center"/>
    </xf>
    <xf numFmtId="0" fontId="4" fillId="0" borderId="2" xfId="0" applyFont="1" applyBorder="1" applyAlignment="1">
      <alignment horizontal="center" vertical="top" shrinkToFit="1"/>
    </xf>
    <xf numFmtId="0" fontId="4" fillId="3" borderId="10" xfId="0" applyFont="1" applyFill="1" applyBorder="1" applyAlignment="1" applyProtection="1">
      <alignment horizontal="left" vertical="center" indent="1"/>
      <protection locked="0"/>
    </xf>
    <xf numFmtId="0" fontId="4" fillId="3" borderId="11" xfId="0" applyFont="1" applyFill="1" applyBorder="1" applyAlignment="1" applyProtection="1">
      <alignment horizontal="left" vertical="center" indent="1"/>
      <protection locked="0"/>
    </xf>
    <xf numFmtId="0" fontId="4" fillId="3" borderId="20" xfId="0" applyFont="1" applyFill="1" applyBorder="1" applyAlignment="1" applyProtection="1">
      <alignment horizontal="left" vertical="center" indent="1"/>
      <protection locked="0"/>
    </xf>
    <xf numFmtId="0" fontId="4" fillId="2" borderId="6" xfId="0" applyFont="1" applyFill="1" applyBorder="1" applyAlignment="1" applyProtection="1">
      <alignment horizontal="center" vertical="center"/>
      <protection locked="0"/>
    </xf>
    <xf numFmtId="0" fontId="10" fillId="0" borderId="71" xfId="0" applyFont="1" applyBorder="1" applyAlignment="1">
      <alignment horizontal="center" vertical="center"/>
    </xf>
    <xf numFmtId="0" fontId="10" fillId="0" borderId="72" xfId="0" applyFont="1" applyBorder="1" applyAlignment="1">
      <alignment horizontal="center" vertical="center"/>
    </xf>
    <xf numFmtId="0" fontId="10" fillId="0" borderId="75" xfId="0" applyFont="1" applyBorder="1" applyAlignment="1">
      <alignment horizontal="center" vertical="center"/>
    </xf>
    <xf numFmtId="0" fontId="4" fillId="2" borderId="13" xfId="0" applyFont="1" applyFill="1" applyBorder="1" applyAlignment="1" applyProtection="1">
      <alignment horizontal="center" vertical="center"/>
      <protection locked="0"/>
    </xf>
    <xf numFmtId="0" fontId="4" fillId="2" borderId="63" xfId="0" applyFont="1" applyFill="1" applyBorder="1" applyAlignment="1" applyProtection="1">
      <alignment horizontal="center" vertical="center"/>
      <protection locked="0"/>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4" borderId="16" xfId="0" applyFont="1" applyFill="1" applyBorder="1" applyAlignment="1">
      <alignment horizontal="center" vertical="center" textRotation="255"/>
    </xf>
    <xf numFmtId="0" fontId="4" fillId="4" borderId="17" xfId="0" applyFont="1" applyFill="1" applyBorder="1" applyAlignment="1">
      <alignment horizontal="center" vertical="center" textRotation="255"/>
    </xf>
    <xf numFmtId="0" fontId="4" fillId="4" borderId="18" xfId="0" applyFont="1" applyFill="1" applyBorder="1" applyAlignment="1">
      <alignment horizontal="center" vertical="center" textRotation="255"/>
    </xf>
    <xf numFmtId="0" fontId="4" fillId="0" borderId="19" xfId="0" applyFont="1" applyBorder="1" applyAlignment="1">
      <alignment horizontal="left" vertical="center"/>
    </xf>
    <xf numFmtId="0" fontId="4" fillId="0" borderId="14" xfId="0" applyFont="1" applyBorder="1" applyAlignment="1">
      <alignment horizontal="left" vertical="center"/>
    </xf>
    <xf numFmtId="0" fontId="4" fillId="0" borderId="15" xfId="0" applyFont="1" applyBorder="1" applyAlignment="1">
      <alignment horizontal="left" vertical="center"/>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2" borderId="14" xfId="0" applyFont="1" applyFill="1" applyBorder="1" applyAlignment="1" applyProtection="1">
      <alignment horizontal="center" vertical="center"/>
      <protection locked="0"/>
    </xf>
    <xf numFmtId="0" fontId="4" fillId="2" borderId="74" xfId="0" applyFont="1" applyFill="1" applyBorder="1" applyAlignment="1" applyProtection="1">
      <alignment horizontal="center" vertical="center"/>
      <protection locked="0"/>
    </xf>
    <xf numFmtId="0" fontId="4" fillId="2" borderId="71" xfId="0" applyFont="1" applyFill="1" applyBorder="1" applyAlignment="1" applyProtection="1">
      <alignment horizontal="left" vertical="center" wrapText="1"/>
      <protection locked="0"/>
    </xf>
    <xf numFmtId="0" fontId="4" fillId="2" borderId="72" xfId="0" applyFont="1" applyFill="1" applyBorder="1" applyAlignment="1" applyProtection="1">
      <alignment horizontal="left" vertical="center" wrapText="1"/>
      <protection locked="0"/>
    </xf>
    <xf numFmtId="0" fontId="4" fillId="2" borderId="73" xfId="0" applyFont="1" applyFill="1" applyBorder="1" applyAlignment="1" applyProtection="1">
      <alignment horizontal="left" vertical="center" wrapText="1"/>
      <protection locked="0"/>
    </xf>
    <xf numFmtId="0" fontId="4" fillId="0" borderId="19"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2" borderId="10" xfId="0" applyFont="1" applyFill="1" applyBorder="1" applyAlignment="1" applyProtection="1">
      <alignment horizontal="center" vertical="center"/>
      <protection locked="0"/>
    </xf>
    <xf numFmtId="0" fontId="4" fillId="2" borderId="11" xfId="0" applyFont="1" applyFill="1" applyBorder="1" applyAlignment="1" applyProtection="1">
      <alignment horizontal="center" vertical="center"/>
      <protection locked="0"/>
    </xf>
    <xf numFmtId="0" fontId="4" fillId="2" borderId="20" xfId="0" applyFont="1" applyFill="1" applyBorder="1" applyAlignment="1" applyProtection="1">
      <alignment horizontal="center" vertical="center"/>
      <protection locked="0"/>
    </xf>
    <xf numFmtId="0" fontId="4" fillId="0" borderId="6" xfId="0" applyFont="1" applyBorder="1" applyAlignment="1">
      <alignment horizontal="center"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3" borderId="71" xfId="0" applyFont="1" applyFill="1" applyBorder="1" applyAlignment="1" applyProtection="1">
      <alignment horizontal="center" vertical="center"/>
      <protection locked="0"/>
    </xf>
    <xf numFmtId="0" fontId="4" fillId="3" borderId="72" xfId="0" applyFont="1" applyFill="1" applyBorder="1" applyAlignment="1" applyProtection="1">
      <alignment horizontal="center" vertical="center"/>
      <protection locked="0"/>
    </xf>
    <xf numFmtId="0" fontId="4" fillId="3" borderId="73" xfId="0" applyFont="1" applyFill="1" applyBorder="1" applyAlignment="1" applyProtection="1">
      <alignment horizontal="center" vertical="center"/>
      <protection locked="0"/>
    </xf>
    <xf numFmtId="49" fontId="4" fillId="7" borderId="10" xfId="0" applyNumberFormat="1" applyFont="1" applyFill="1" applyBorder="1" applyAlignment="1" applyProtection="1">
      <alignment horizontal="center" vertical="center"/>
      <protection locked="0"/>
    </xf>
    <xf numFmtId="49" fontId="4" fillId="7" borderId="11" xfId="0" applyNumberFormat="1" applyFont="1" applyFill="1" applyBorder="1" applyAlignment="1" applyProtection="1">
      <alignment horizontal="center" vertical="center"/>
      <protection locked="0"/>
    </xf>
    <xf numFmtId="49" fontId="4" fillId="7" borderId="12" xfId="0" applyNumberFormat="1" applyFont="1" applyFill="1" applyBorder="1" applyAlignment="1" applyProtection="1">
      <alignment horizontal="center" vertical="center"/>
      <protection locked="0"/>
    </xf>
    <xf numFmtId="0" fontId="4" fillId="0" borderId="10"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2" borderId="12" xfId="0" applyFont="1" applyFill="1" applyBorder="1" applyAlignment="1" applyProtection="1">
      <alignment horizontal="center" vertical="center"/>
      <protection locked="0"/>
    </xf>
    <xf numFmtId="49" fontId="4" fillId="8" borderId="10" xfId="0" applyNumberFormat="1" applyFont="1" applyFill="1" applyBorder="1" applyAlignment="1" applyProtection="1">
      <alignment horizontal="center" vertical="center"/>
      <protection locked="0"/>
    </xf>
    <xf numFmtId="49" fontId="4" fillId="8" borderId="11" xfId="0" applyNumberFormat="1" applyFont="1" applyFill="1" applyBorder="1" applyAlignment="1" applyProtection="1">
      <alignment horizontal="center" vertical="center"/>
      <protection locked="0"/>
    </xf>
    <xf numFmtId="49" fontId="4" fillId="8" borderId="12" xfId="0" applyNumberFormat="1" applyFont="1" applyFill="1" applyBorder="1" applyAlignment="1" applyProtection="1">
      <alignment horizontal="center" vertical="center"/>
      <protection locked="0"/>
    </xf>
    <xf numFmtId="0" fontId="16" fillId="0" borderId="68" xfId="0" applyFont="1" applyBorder="1" applyAlignment="1">
      <alignment horizontal="center" vertical="center"/>
    </xf>
    <xf numFmtId="0" fontId="16" fillId="0" borderId="69" xfId="0" applyFont="1" applyBorder="1" applyAlignment="1">
      <alignment horizontal="center" vertical="center"/>
    </xf>
    <xf numFmtId="0" fontId="16" fillId="0" borderId="70" xfId="0" applyFont="1" applyBorder="1" applyAlignment="1">
      <alignment horizontal="center" vertical="center"/>
    </xf>
    <xf numFmtId="0" fontId="16" fillId="0" borderId="42" xfId="0" applyFont="1" applyBorder="1" applyAlignment="1">
      <alignment horizontal="center" vertical="center"/>
    </xf>
    <xf numFmtId="0" fontId="16" fillId="0" borderId="43" xfId="0" applyFont="1" applyBorder="1" applyAlignment="1">
      <alignment horizontal="center" vertical="center"/>
    </xf>
    <xf numFmtId="0" fontId="16" fillId="0" borderId="50" xfId="0" applyFont="1" applyBorder="1" applyAlignment="1">
      <alignment horizontal="center" vertical="center"/>
    </xf>
    <xf numFmtId="0" fontId="4" fillId="0" borderId="65" xfId="0" applyFont="1" applyBorder="1" applyAlignment="1">
      <alignment horizontal="center"/>
    </xf>
    <xf numFmtId="0" fontId="4" fillId="0" borderId="66" xfId="0" applyFont="1" applyBorder="1" applyAlignment="1">
      <alignment horizontal="center"/>
    </xf>
    <xf numFmtId="0" fontId="4" fillId="0" borderId="67" xfId="0" applyFont="1" applyBorder="1" applyAlignment="1">
      <alignment horizontal="center"/>
    </xf>
    <xf numFmtId="0" fontId="16" fillId="0" borderId="44" xfId="0" applyFont="1" applyBorder="1" applyAlignment="1">
      <alignment horizontal="center" vertical="center"/>
    </xf>
    <xf numFmtId="0" fontId="12" fillId="0" borderId="2" xfId="0" applyFont="1" applyBorder="1" applyAlignment="1">
      <alignment horizontal="center" vertical="center"/>
    </xf>
    <xf numFmtId="0" fontId="15" fillId="0" borderId="2" xfId="0" applyFont="1" applyBorder="1" applyAlignment="1">
      <alignment horizontal="center" vertical="center"/>
    </xf>
    <xf numFmtId="0" fontId="12" fillId="0" borderId="37" xfId="0" applyFont="1" applyBorder="1" applyAlignment="1">
      <alignment horizontal="center" vertical="center" textRotation="255"/>
    </xf>
    <xf numFmtId="0" fontId="12" fillId="0" borderId="38" xfId="0" applyFont="1" applyBorder="1" applyAlignment="1">
      <alignment horizontal="center" vertical="center" textRotation="255"/>
    </xf>
    <xf numFmtId="0" fontId="12" fillId="0" borderId="29" xfId="0" applyFont="1" applyBorder="1" applyAlignment="1">
      <alignment horizontal="center" vertical="center" textRotation="255"/>
    </xf>
    <xf numFmtId="0" fontId="36" fillId="0" borderId="0" xfId="0" applyFont="1" applyAlignment="1">
      <alignment horizontal="center" vertical="center"/>
    </xf>
    <xf numFmtId="0" fontId="19" fillId="0" borderId="0" xfId="0" applyFont="1" applyAlignment="1">
      <alignment horizontal="center" vertical="center"/>
    </xf>
    <xf numFmtId="0" fontId="12" fillId="0" borderId="11" xfId="0" applyFont="1" applyBorder="1" applyAlignment="1">
      <alignment horizontal="left" vertical="center"/>
    </xf>
    <xf numFmtId="0" fontId="12" fillId="0" borderId="12" xfId="0" applyFont="1" applyBorder="1" applyAlignment="1">
      <alignment horizontal="left" vertical="center"/>
    </xf>
    <xf numFmtId="0" fontId="12" fillId="0" borderId="40" xfId="0" applyFont="1" applyBorder="1" applyAlignment="1">
      <alignment horizontal="center"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4" fillId="0" borderId="0" xfId="0" applyFont="1" applyAlignment="1">
      <alignment horizontal="right" vertical="center"/>
    </xf>
    <xf numFmtId="0" fontId="28" fillId="0" borderId="0" xfId="0" applyFont="1" applyAlignment="1">
      <alignment horizontal="left" vertical="top" wrapText="1"/>
    </xf>
    <xf numFmtId="0" fontId="12" fillId="0" borderId="2" xfId="0" applyFont="1" applyBorder="1" applyAlignment="1">
      <alignment horizontal="center" vertical="center" textRotation="255" wrapText="1"/>
    </xf>
    <xf numFmtId="0" fontId="11" fillId="0" borderId="0" xfId="0" applyFont="1" applyAlignment="1">
      <alignment horizontal="center" vertical="center"/>
    </xf>
    <xf numFmtId="0" fontId="33" fillId="0" borderId="0" xfId="0" applyFont="1" applyAlignment="1">
      <alignment horizontal="center" vertical="center"/>
    </xf>
    <xf numFmtId="0" fontId="25" fillId="0" borderId="0" xfId="0" applyFont="1" applyAlignment="1">
      <alignment horizontal="center" vertical="center"/>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0" fillId="0" borderId="34" xfId="0" applyFont="1" applyBorder="1" applyAlignment="1">
      <alignment horizontal="center" vertical="center"/>
    </xf>
    <xf numFmtId="0" fontId="16" fillId="0" borderId="0" xfId="0" applyFont="1" applyAlignment="1">
      <alignment horizontal="left" vertical="center"/>
    </xf>
    <xf numFmtId="0" fontId="4" fillId="0" borderId="37" xfId="0" applyFont="1" applyBorder="1" applyAlignment="1">
      <alignment horizontal="center" vertical="center"/>
    </xf>
    <xf numFmtId="0" fontId="4" fillId="0" borderId="3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23" fillId="0" borderId="5" xfId="0" applyFont="1" applyBorder="1" applyAlignment="1">
      <alignment horizontal="center"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24" fillId="0" borderId="51" xfId="0" applyFont="1" applyBorder="1" applyAlignment="1">
      <alignment horizontal="center" vertical="center"/>
    </xf>
    <xf numFmtId="0" fontId="24" fillId="0" borderId="48" xfId="0" applyFont="1" applyBorder="1" applyAlignment="1">
      <alignment horizontal="center" vertical="center"/>
    </xf>
    <xf numFmtId="0" fontId="24" fillId="0" borderId="49" xfId="0" applyFont="1" applyBorder="1" applyAlignment="1">
      <alignment horizontal="center" vertical="center"/>
    </xf>
    <xf numFmtId="0" fontId="24" fillId="0" borderId="47" xfId="0" applyFont="1" applyBorder="1" applyAlignment="1">
      <alignment horizontal="center" vertical="center"/>
    </xf>
    <xf numFmtId="0" fontId="24" fillId="0" borderId="52" xfId="0" applyFont="1" applyBorder="1" applyAlignment="1">
      <alignment horizontal="center" vertical="center"/>
    </xf>
    <xf numFmtId="0" fontId="24" fillId="0" borderId="53" xfId="0" applyFont="1" applyBorder="1" applyAlignment="1">
      <alignment horizontal="center" vertical="center"/>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56" xfId="0" applyFont="1" applyBorder="1" applyAlignment="1">
      <alignment horizontal="center" vertical="center"/>
    </xf>
    <xf numFmtId="0" fontId="24" fillId="0" borderId="57" xfId="0" applyFont="1" applyBorder="1" applyAlignment="1">
      <alignment horizontal="center" vertical="center"/>
    </xf>
    <xf numFmtId="0" fontId="24" fillId="0" borderId="60" xfId="0" applyFont="1" applyBorder="1" applyAlignment="1">
      <alignment horizontal="center" vertical="center"/>
    </xf>
    <xf numFmtId="0" fontId="24" fillId="0" borderId="61" xfId="0" applyFont="1" applyBorder="1" applyAlignment="1">
      <alignment horizontal="center" vertical="center"/>
    </xf>
    <xf numFmtId="0" fontId="24" fillId="0" borderId="62" xfId="0" applyFont="1" applyBorder="1" applyAlignment="1">
      <alignment horizontal="center"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21" fillId="0" borderId="58" xfId="0" applyFont="1" applyBorder="1" applyAlignment="1">
      <alignment horizontal="center" vertical="center"/>
    </xf>
    <xf numFmtId="0" fontId="21" fillId="0" borderId="59" xfId="0" applyFont="1" applyBorder="1" applyAlignment="1">
      <alignment horizontal="center" vertical="center"/>
    </xf>
    <xf numFmtId="0" fontId="21" fillId="0" borderId="45" xfId="0" applyFont="1" applyBorder="1" applyAlignment="1">
      <alignment horizontal="center" vertical="center"/>
    </xf>
    <xf numFmtId="0" fontId="21" fillId="0" borderId="4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12" fillId="0" borderId="2" xfId="0" applyFont="1" applyBorder="1" applyAlignment="1">
      <alignment horizontal="center" vertical="center" textRotation="255"/>
    </xf>
    <xf numFmtId="0" fontId="12" fillId="0" borderId="40" xfId="0" applyFont="1" applyBorder="1" applyAlignment="1">
      <alignment horizontal="center"/>
    </xf>
    <xf numFmtId="0" fontId="12" fillId="0" borderId="50" xfId="0" applyFont="1" applyBorder="1" applyAlignment="1">
      <alignment horizontal="center" vertical="center"/>
    </xf>
    <xf numFmtId="0" fontId="12" fillId="0" borderId="2" xfId="0" applyFont="1" applyBorder="1" applyAlignment="1">
      <alignment horizontal="center" vertical="center" wrapText="1"/>
    </xf>
    <xf numFmtId="177" fontId="4" fillId="0" borderId="37" xfId="0" applyNumberFormat="1" applyFont="1" applyBorder="1" applyAlignment="1">
      <alignment horizontal="center"/>
    </xf>
    <xf numFmtId="177" fontId="4" fillId="0" borderId="32" xfId="0" applyNumberFormat="1" applyFont="1" applyBorder="1" applyAlignment="1">
      <alignment horizontal="center"/>
    </xf>
    <xf numFmtId="177" fontId="4" fillId="0" borderId="33" xfId="0" applyNumberFormat="1" applyFont="1" applyBorder="1" applyAlignment="1">
      <alignment horizontal="center"/>
    </xf>
    <xf numFmtId="0" fontId="12" fillId="0" borderId="41" xfId="0" applyFont="1" applyBorder="1" applyAlignment="1">
      <alignment horizontal="distributed" vertical="center" indent="1"/>
    </xf>
    <xf numFmtId="176" fontId="15" fillId="0" borderId="29" xfId="0" applyNumberFormat="1" applyFont="1" applyBorder="1" applyAlignment="1">
      <alignment horizontal="center" vertical="center"/>
    </xf>
    <xf numFmtId="176" fontId="15" fillId="0" borderId="30" xfId="0" applyNumberFormat="1" applyFont="1" applyBorder="1" applyAlignment="1">
      <alignment horizontal="center" vertical="center"/>
    </xf>
    <xf numFmtId="176" fontId="15" fillId="0" borderId="31" xfId="0" applyNumberFormat="1" applyFont="1" applyBorder="1" applyAlignment="1">
      <alignment horizontal="center" vertical="center"/>
    </xf>
    <xf numFmtId="0" fontId="12" fillId="0" borderId="2" xfId="0" applyFont="1" applyBorder="1" applyAlignment="1">
      <alignment horizontal="distributed" vertical="center" indent="1"/>
    </xf>
    <xf numFmtId="0" fontId="15" fillId="0" borderId="37" xfId="0" applyFont="1" applyBorder="1" applyAlignment="1">
      <alignment horizontal="left" vertical="center" indent="1"/>
    </xf>
    <xf numFmtId="0" fontId="15" fillId="0" borderId="32" xfId="0" applyFont="1" applyBorder="1" applyAlignment="1">
      <alignment horizontal="left" vertical="center" indent="1"/>
    </xf>
    <xf numFmtId="0" fontId="15" fillId="0" borderId="33" xfId="0" applyFont="1" applyBorder="1" applyAlignment="1">
      <alignment horizontal="left" vertical="center" indent="1"/>
    </xf>
    <xf numFmtId="0" fontId="10" fillId="0" borderId="29" xfId="0" applyFont="1" applyBorder="1" applyAlignment="1">
      <alignment horizontal="left" vertical="top"/>
    </xf>
    <xf numFmtId="0" fontId="10" fillId="0" borderId="30" xfId="0" applyFont="1" applyBorder="1" applyAlignment="1">
      <alignment horizontal="left" vertical="top"/>
    </xf>
    <xf numFmtId="0" fontId="15" fillId="0" borderId="30" xfId="0" applyFont="1" applyBorder="1" applyAlignment="1">
      <alignment horizontal="left" vertical="center"/>
    </xf>
    <xf numFmtId="0" fontId="15" fillId="0" borderId="31" xfId="0" applyFont="1" applyBorder="1" applyAlignment="1">
      <alignment horizontal="left" vertical="center"/>
    </xf>
    <xf numFmtId="0" fontId="12" fillId="0" borderId="2" xfId="0" applyFont="1" applyBorder="1" applyAlignment="1">
      <alignment horizontal="left" vertical="center" wrapText="1" indent="1"/>
    </xf>
    <xf numFmtId="0" fontId="15" fillId="0" borderId="2" xfId="0" applyFont="1" applyBorder="1" applyAlignment="1">
      <alignment horizontal="center" vertical="center" shrinkToFit="1"/>
    </xf>
    <xf numFmtId="0" fontId="12" fillId="0" borderId="41" xfId="0" applyFont="1" applyBorder="1" applyAlignment="1">
      <alignment horizontal="center" vertical="center"/>
    </xf>
    <xf numFmtId="0" fontId="4" fillId="0" borderId="0" xfId="0" applyFont="1" applyAlignment="1">
      <alignment horizontal="distributed" vertical="center" indent="1"/>
    </xf>
    <xf numFmtId="0" fontId="12" fillId="0" borderId="2" xfId="0" applyFont="1" applyBorder="1" applyAlignment="1">
      <alignment horizontal="distributed" vertical="center" wrapText="1" indent="2"/>
    </xf>
    <xf numFmtId="0" fontId="4" fillId="0" borderId="2" xfId="0" applyFont="1" applyBorder="1" applyAlignment="1">
      <alignment horizontal="distributed" vertical="center" indent="4"/>
    </xf>
    <xf numFmtId="0" fontId="10" fillId="0" borderId="2" xfId="0" applyFont="1" applyBorder="1" applyAlignment="1">
      <alignment horizontal="center" vertical="center" wrapText="1"/>
    </xf>
    <xf numFmtId="0" fontId="22" fillId="0" borderId="0" xfId="0" applyFont="1" applyAlignment="1">
      <alignment horizontal="left" vertical="top" wrapText="1"/>
    </xf>
    <xf numFmtId="0" fontId="34" fillId="6" borderId="0" xfId="0" applyFont="1" applyFill="1" applyAlignment="1">
      <alignment horizontal="left" vertical="center" wrapText="1"/>
    </xf>
  </cellXfs>
  <cellStyles count="4">
    <cellStyle name="標準" xfId="0" builtinId="0"/>
    <cellStyle name="標準 2" xfId="1" xr:uid="{550131DD-14CF-4E70-85FF-EE3BA939D311}"/>
    <cellStyle name="標準 3" xfId="2" xr:uid="{1BE6744A-3337-4609-B8E7-878FAB9CFD6F}"/>
    <cellStyle name="標準 4" xfId="3" xr:uid="{3D7D460E-4D53-493A-B652-E2D08B934F6D}"/>
  </cellStyles>
  <dxfs count="4">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9" defaultPivotStyle="PivotStyleLight16"/>
  <colors>
    <mruColors>
      <color rgb="FF000000"/>
      <color rgb="FFFFFF99"/>
      <color rgb="FFFFCCFF"/>
      <color rgb="FF006600"/>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2" Type="http://schemas.openxmlformats.org/officeDocument/2006/relationships/image" Target="../media/image2.emf"/><Relationship Id="rId16" Type="http://schemas.openxmlformats.org/officeDocument/2006/relationships/image" Target="../media/image16.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png"/><Relationship Id="rId5" Type="http://schemas.openxmlformats.org/officeDocument/2006/relationships/image" Target="../media/image5.emf"/><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s>
</file>

<file path=xl/drawings/_rels/vmlDrawing1.vml.rels><?xml version="1.0" encoding="UTF-8" standalone="yes"?>
<Relationships xmlns="http://schemas.openxmlformats.org/package/2006/relationships"><Relationship Id="rId8" Type="http://schemas.openxmlformats.org/officeDocument/2006/relationships/image" Target="../media/image24.emf"/><Relationship Id="rId13" Type="http://schemas.openxmlformats.org/officeDocument/2006/relationships/image" Target="../media/image29.emf"/><Relationship Id="rId3" Type="http://schemas.openxmlformats.org/officeDocument/2006/relationships/image" Target="../media/image19.emf"/><Relationship Id="rId7" Type="http://schemas.openxmlformats.org/officeDocument/2006/relationships/image" Target="../media/image23.emf"/><Relationship Id="rId12" Type="http://schemas.openxmlformats.org/officeDocument/2006/relationships/image" Target="../media/image28.emf"/><Relationship Id="rId2" Type="http://schemas.openxmlformats.org/officeDocument/2006/relationships/image" Target="../media/image18.emf"/><Relationship Id="rId1" Type="http://schemas.openxmlformats.org/officeDocument/2006/relationships/image" Target="../media/image17.emf"/><Relationship Id="rId6" Type="http://schemas.openxmlformats.org/officeDocument/2006/relationships/image" Target="../media/image22.emf"/><Relationship Id="rId11" Type="http://schemas.openxmlformats.org/officeDocument/2006/relationships/image" Target="../media/image27.emf"/><Relationship Id="rId5" Type="http://schemas.openxmlformats.org/officeDocument/2006/relationships/image" Target="../media/image21.emf"/><Relationship Id="rId10" Type="http://schemas.openxmlformats.org/officeDocument/2006/relationships/image" Target="../media/image26.emf"/><Relationship Id="rId4" Type="http://schemas.openxmlformats.org/officeDocument/2006/relationships/image" Target="../media/image20.emf"/><Relationship Id="rId9" Type="http://schemas.openxmlformats.org/officeDocument/2006/relationships/image" Target="../media/image25.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80596</xdr:colOff>
          <xdr:row>21</xdr:row>
          <xdr:rowOff>0</xdr:rowOff>
        </xdr:from>
        <xdr:to>
          <xdr:col>15</xdr:col>
          <xdr:colOff>90121</xdr:colOff>
          <xdr:row>23</xdr:row>
          <xdr:rowOff>24178</xdr:rowOff>
        </xdr:to>
        <xdr:pic>
          <xdr:nvPicPr>
            <xdr:cNvPr id="3" name="図 2">
              <a:extLst>
                <a:ext uri="{FF2B5EF4-FFF2-40B4-BE49-F238E27FC236}">
                  <a16:creationId xmlns:a16="http://schemas.microsoft.com/office/drawing/2014/main" id="{A529B519-E49B-094C-8034-BE3EDE59A1E5}"/>
                </a:ext>
              </a:extLst>
            </xdr:cNvPr>
            <xdr:cNvPicPr>
              <a:picLocks noChangeAspect="1" noChangeArrowheads="1"/>
              <a:extLst>
                <a:ext uri="{84589F7E-364E-4C9E-8A38-B11213B215E9}">
                  <a14:cameraTool cellRange="#REF!" spid="_x0000_s2487"/>
                </a:ext>
              </a:extLst>
            </xdr:cNvPicPr>
          </xdr:nvPicPr>
          <xdr:blipFill>
            <a:blip xmlns:r="http://schemas.openxmlformats.org/officeDocument/2006/relationships" r:embed="rId1"/>
            <a:srcRect/>
            <a:stretch>
              <a:fillRect/>
            </a:stretch>
          </xdr:blipFill>
          <xdr:spPr bwMode="auto">
            <a:xfrm>
              <a:off x="2300654" y="3722077"/>
              <a:ext cx="331910" cy="375871"/>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73268</xdr:colOff>
          <xdr:row>21</xdr:row>
          <xdr:rowOff>0</xdr:rowOff>
        </xdr:from>
        <xdr:to>
          <xdr:col>15</xdr:col>
          <xdr:colOff>86456</xdr:colOff>
          <xdr:row>23</xdr:row>
          <xdr:rowOff>28574</xdr:rowOff>
        </xdr:to>
        <xdr:pic>
          <xdr:nvPicPr>
            <xdr:cNvPr id="4" name="図 3">
              <a:extLst>
                <a:ext uri="{FF2B5EF4-FFF2-40B4-BE49-F238E27FC236}">
                  <a16:creationId xmlns:a16="http://schemas.microsoft.com/office/drawing/2014/main" id="{84C61B73-2D15-9EFE-CF83-B024122E0661}"/>
                </a:ext>
              </a:extLst>
            </xdr:cNvPr>
            <xdr:cNvPicPr>
              <a:picLocks noChangeAspect="1" noChangeArrowheads="1"/>
              <a:extLst>
                <a:ext uri="{84589F7E-364E-4C9E-8A38-B11213B215E9}">
                  <a14:cameraTool cellRange="#REF!" spid="_x0000_s2488"/>
                </a:ext>
              </a:extLst>
            </xdr:cNvPicPr>
          </xdr:nvPicPr>
          <xdr:blipFill>
            <a:blip xmlns:r="http://schemas.openxmlformats.org/officeDocument/2006/relationships" r:embed="rId1"/>
            <a:srcRect/>
            <a:stretch>
              <a:fillRect/>
            </a:stretch>
          </xdr:blipFill>
          <xdr:spPr bwMode="auto">
            <a:xfrm>
              <a:off x="2293326" y="3897922"/>
              <a:ext cx="335573" cy="380267"/>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73268</xdr:colOff>
          <xdr:row>22</xdr:row>
          <xdr:rowOff>36635</xdr:rowOff>
        </xdr:from>
        <xdr:to>
          <xdr:col>5</xdr:col>
          <xdr:colOff>82793</xdr:colOff>
          <xdr:row>24</xdr:row>
          <xdr:rowOff>126756</xdr:rowOff>
        </xdr:to>
        <xdr:pic>
          <xdr:nvPicPr>
            <xdr:cNvPr id="5" name="図 4">
              <a:extLst>
                <a:ext uri="{FF2B5EF4-FFF2-40B4-BE49-F238E27FC236}">
                  <a16:creationId xmlns:a16="http://schemas.microsoft.com/office/drawing/2014/main" id="{679166F3-7CD8-15EE-3559-86E195E21363}"/>
                </a:ext>
              </a:extLst>
            </xdr:cNvPr>
            <xdr:cNvPicPr>
              <a:picLocks noChangeAspect="1" noChangeArrowheads="1"/>
              <a:extLst>
                <a:ext uri="{84589F7E-364E-4C9E-8A38-B11213B215E9}">
                  <a14:cameraTool cellRange="$BX$24" spid="_x0000_s2489"/>
                </a:ext>
              </a:extLst>
            </xdr:cNvPicPr>
          </xdr:nvPicPr>
          <xdr:blipFill>
            <a:blip xmlns:r="http://schemas.openxmlformats.org/officeDocument/2006/relationships" r:embed="rId2"/>
            <a:srcRect/>
            <a:stretch>
              <a:fillRect/>
            </a:stretch>
          </xdr:blipFill>
          <xdr:spPr bwMode="auto">
            <a:xfrm>
              <a:off x="608133" y="5788270"/>
              <a:ext cx="331910" cy="49310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73268</xdr:colOff>
          <xdr:row>25</xdr:row>
          <xdr:rowOff>190498</xdr:rowOff>
        </xdr:from>
        <xdr:to>
          <xdr:col>5</xdr:col>
          <xdr:colOff>82793</xdr:colOff>
          <xdr:row>27</xdr:row>
          <xdr:rowOff>206619</xdr:rowOff>
        </xdr:to>
        <xdr:pic>
          <xdr:nvPicPr>
            <xdr:cNvPr id="6" name="図 5">
              <a:extLst>
                <a:ext uri="{FF2B5EF4-FFF2-40B4-BE49-F238E27FC236}">
                  <a16:creationId xmlns:a16="http://schemas.microsoft.com/office/drawing/2014/main" id="{A8AADEE5-0D68-EEB0-DC34-AE5BA3C319DD}"/>
                </a:ext>
              </a:extLst>
            </xdr:cNvPr>
            <xdr:cNvPicPr>
              <a:picLocks noChangeAspect="1" noChangeArrowheads="1"/>
              <a:extLst>
                <a:ext uri="{84589F7E-364E-4C9E-8A38-B11213B215E9}">
                  <a14:cameraTool cellRange="$BX$26" spid="_x0000_s2490"/>
                </a:ext>
              </a:extLst>
            </xdr:cNvPicPr>
          </xdr:nvPicPr>
          <xdr:blipFill>
            <a:blip xmlns:r="http://schemas.openxmlformats.org/officeDocument/2006/relationships" r:embed="rId3"/>
            <a:srcRect/>
            <a:stretch>
              <a:fillRect/>
            </a:stretch>
          </xdr:blipFill>
          <xdr:spPr bwMode="auto">
            <a:xfrm>
              <a:off x="608133" y="6095998"/>
              <a:ext cx="331910" cy="638908"/>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23</xdr:col>
      <xdr:colOff>43961</xdr:colOff>
      <xdr:row>0</xdr:row>
      <xdr:rowOff>80596</xdr:rowOff>
    </xdr:from>
    <xdr:to>
      <xdr:col>35</xdr:col>
      <xdr:colOff>129687</xdr:colOff>
      <xdr:row>3</xdr:row>
      <xdr:rowOff>90121</xdr:rowOff>
    </xdr:to>
    <xdr:pic>
      <xdr:nvPicPr>
        <xdr:cNvPr id="10" name="図 9">
          <a:extLst>
            <a:ext uri="{FF2B5EF4-FFF2-40B4-BE49-F238E27FC236}">
              <a16:creationId xmlns:a16="http://schemas.microsoft.com/office/drawing/2014/main" id="{87FB9FCF-06F6-71E9-E9BD-AAC168EFEB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02673" y="80596"/>
          <a:ext cx="2020033" cy="5443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8</xdr:col>
          <xdr:colOff>1</xdr:colOff>
          <xdr:row>7</xdr:row>
          <xdr:rowOff>95249</xdr:rowOff>
        </xdr:from>
        <xdr:to>
          <xdr:col>12</xdr:col>
          <xdr:colOff>65942</xdr:colOff>
          <xdr:row>9</xdr:row>
          <xdr:rowOff>148736</xdr:rowOff>
        </xdr:to>
        <xdr:pic>
          <xdr:nvPicPr>
            <xdr:cNvPr id="7" name="図 6">
              <a:extLst>
                <a:ext uri="{FF2B5EF4-FFF2-40B4-BE49-F238E27FC236}">
                  <a16:creationId xmlns:a16="http://schemas.microsoft.com/office/drawing/2014/main" id="{28B25652-4265-411F-34E7-022C8909D302}"/>
                </a:ext>
              </a:extLst>
            </xdr:cNvPr>
            <xdr:cNvPicPr>
              <a:picLocks noChangeAspect="1" noChangeArrowheads="1"/>
              <a:extLst>
                <a:ext uri="{84589F7E-364E-4C9E-8A38-B11213B215E9}">
                  <a14:cameraTool cellRange="$BS$7" spid="_x0000_s2491"/>
                </a:ext>
              </a:extLst>
            </xdr:cNvPicPr>
          </xdr:nvPicPr>
          <xdr:blipFill>
            <a:blip xmlns:r="http://schemas.openxmlformats.org/officeDocument/2006/relationships" r:embed="rId5"/>
            <a:srcRect/>
            <a:stretch>
              <a:fillRect/>
            </a:stretch>
          </xdr:blipFill>
          <xdr:spPr bwMode="auto">
            <a:xfrm>
              <a:off x="1340828" y="1201614"/>
              <a:ext cx="710710" cy="53706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7327</xdr:colOff>
          <xdr:row>7</xdr:row>
          <xdr:rowOff>73269</xdr:rowOff>
        </xdr:from>
        <xdr:to>
          <xdr:col>17</xdr:col>
          <xdr:colOff>48357</xdr:colOff>
          <xdr:row>9</xdr:row>
          <xdr:rowOff>142142</xdr:rowOff>
        </xdr:to>
        <xdr:pic>
          <xdr:nvPicPr>
            <xdr:cNvPr id="8" name="図 7">
              <a:extLst>
                <a:ext uri="{FF2B5EF4-FFF2-40B4-BE49-F238E27FC236}">
                  <a16:creationId xmlns:a16="http://schemas.microsoft.com/office/drawing/2014/main" id="{0B221682-9E97-583D-026F-4D2668C85F42}"/>
                </a:ext>
              </a:extLst>
            </xdr:cNvPr>
            <xdr:cNvPicPr>
              <a:picLocks noChangeArrowheads="1"/>
              <a:extLst>
                <a:ext uri="{84589F7E-364E-4C9E-8A38-B11213B215E9}">
                  <a14:cameraTool cellRange="$BU$7" spid="_x0000_s2492"/>
                </a:ext>
              </a:extLst>
            </xdr:cNvPicPr>
          </xdr:nvPicPr>
          <xdr:blipFill>
            <a:blip xmlns:r="http://schemas.openxmlformats.org/officeDocument/2006/relationships" r:embed="rId6"/>
            <a:srcRect/>
            <a:stretch>
              <a:fillRect/>
            </a:stretch>
          </xdr:blipFill>
          <xdr:spPr bwMode="auto">
            <a:xfrm>
              <a:off x="2154115" y="1179634"/>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161192</xdr:colOff>
          <xdr:row>7</xdr:row>
          <xdr:rowOff>80594</xdr:rowOff>
        </xdr:from>
        <xdr:to>
          <xdr:col>21</xdr:col>
          <xdr:colOff>117230</xdr:colOff>
          <xdr:row>9</xdr:row>
          <xdr:rowOff>149467</xdr:rowOff>
        </xdr:to>
        <xdr:pic>
          <xdr:nvPicPr>
            <xdr:cNvPr id="9" name="図 8">
              <a:extLst>
                <a:ext uri="{FF2B5EF4-FFF2-40B4-BE49-F238E27FC236}">
                  <a16:creationId xmlns:a16="http://schemas.microsoft.com/office/drawing/2014/main" id="{9DC39102-D508-A7B1-2822-D8F0FD8BE00D}"/>
                </a:ext>
              </a:extLst>
            </xdr:cNvPr>
            <xdr:cNvPicPr>
              <a:picLocks noChangeArrowheads="1"/>
              <a:extLst>
                <a:ext uri="{84589F7E-364E-4C9E-8A38-B11213B215E9}">
                  <a14:cameraTool cellRange="$BW$7" spid="_x0000_s2493"/>
                </a:ext>
              </a:extLst>
            </xdr:cNvPicPr>
          </xdr:nvPicPr>
          <xdr:blipFill>
            <a:blip xmlns:r="http://schemas.openxmlformats.org/officeDocument/2006/relationships" r:embed="rId7"/>
            <a:srcRect/>
            <a:stretch>
              <a:fillRect/>
            </a:stretch>
          </xdr:blipFill>
          <xdr:spPr bwMode="auto">
            <a:xfrm>
              <a:off x="2791557" y="1186959"/>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80597</xdr:colOff>
          <xdr:row>7</xdr:row>
          <xdr:rowOff>73268</xdr:rowOff>
        </xdr:from>
        <xdr:to>
          <xdr:col>26</xdr:col>
          <xdr:colOff>36636</xdr:colOff>
          <xdr:row>9</xdr:row>
          <xdr:rowOff>142141</xdr:rowOff>
        </xdr:to>
        <xdr:pic>
          <xdr:nvPicPr>
            <xdr:cNvPr id="12" name="図 11">
              <a:extLst>
                <a:ext uri="{FF2B5EF4-FFF2-40B4-BE49-F238E27FC236}">
                  <a16:creationId xmlns:a16="http://schemas.microsoft.com/office/drawing/2014/main" id="{12F276D9-6B3F-EA2B-5AEA-F6EDCAD66E2A}"/>
                </a:ext>
              </a:extLst>
            </xdr:cNvPr>
            <xdr:cNvPicPr>
              <a:picLocks noChangeArrowheads="1"/>
              <a:extLst>
                <a:ext uri="{84589F7E-364E-4C9E-8A38-B11213B215E9}">
                  <a14:cameraTool cellRange="$CA$7" spid="_x0000_s2494"/>
                </a:ext>
              </a:extLst>
            </xdr:cNvPicPr>
          </xdr:nvPicPr>
          <xdr:blipFill>
            <a:blip xmlns:r="http://schemas.openxmlformats.org/officeDocument/2006/relationships" r:embed="rId8"/>
            <a:srcRect/>
            <a:stretch>
              <a:fillRect/>
            </a:stretch>
          </xdr:blipFill>
          <xdr:spPr bwMode="auto">
            <a:xfrm>
              <a:off x="3516924" y="1179633"/>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136278</xdr:colOff>
          <xdr:row>7</xdr:row>
          <xdr:rowOff>80595</xdr:rowOff>
        </xdr:from>
        <xdr:to>
          <xdr:col>30</xdr:col>
          <xdr:colOff>16116</xdr:colOff>
          <xdr:row>9</xdr:row>
          <xdr:rowOff>149468</xdr:rowOff>
        </xdr:to>
        <xdr:pic>
          <xdr:nvPicPr>
            <xdr:cNvPr id="14" name="図 13">
              <a:extLst>
                <a:ext uri="{FF2B5EF4-FFF2-40B4-BE49-F238E27FC236}">
                  <a16:creationId xmlns:a16="http://schemas.microsoft.com/office/drawing/2014/main" id="{9C29E369-41B7-6EE3-9890-AA9219C46697}"/>
                </a:ext>
              </a:extLst>
            </xdr:cNvPr>
            <xdr:cNvPicPr>
              <a:picLocks noChangeArrowheads="1"/>
              <a:extLst>
                <a:ext uri="{84589F7E-364E-4C9E-8A38-B11213B215E9}">
                  <a14:cameraTool cellRange="$BY$7" spid="_x0000_s2495"/>
                </a:ext>
              </a:extLst>
            </xdr:cNvPicPr>
          </xdr:nvPicPr>
          <xdr:blipFill>
            <a:blip xmlns:r="http://schemas.openxmlformats.org/officeDocument/2006/relationships" r:embed="rId7"/>
            <a:srcRect/>
            <a:stretch>
              <a:fillRect/>
            </a:stretch>
          </xdr:blipFill>
          <xdr:spPr bwMode="auto">
            <a:xfrm>
              <a:off x="5030663" y="1223595"/>
              <a:ext cx="846991"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146537</xdr:colOff>
          <xdr:row>7</xdr:row>
          <xdr:rowOff>73267</xdr:rowOff>
        </xdr:from>
        <xdr:to>
          <xdr:col>35</xdr:col>
          <xdr:colOff>26376</xdr:colOff>
          <xdr:row>9</xdr:row>
          <xdr:rowOff>142140</xdr:rowOff>
        </xdr:to>
        <xdr:pic>
          <xdr:nvPicPr>
            <xdr:cNvPr id="15" name="図 14">
              <a:extLst>
                <a:ext uri="{FF2B5EF4-FFF2-40B4-BE49-F238E27FC236}">
                  <a16:creationId xmlns:a16="http://schemas.microsoft.com/office/drawing/2014/main" id="{C60BA88B-F5FF-4F91-FE79-4F94D5F03CF8}"/>
                </a:ext>
              </a:extLst>
            </xdr:cNvPr>
            <xdr:cNvPicPr>
              <a:picLocks noChangeArrowheads="1"/>
              <a:extLst>
                <a:ext uri="{84589F7E-364E-4C9E-8A38-B11213B215E9}">
                  <a14:cameraTool cellRange="$CC$7" spid="_x0000_s2496"/>
                </a:ext>
              </a:extLst>
            </xdr:cNvPicPr>
          </xdr:nvPicPr>
          <xdr:blipFill>
            <a:blip xmlns:r="http://schemas.openxmlformats.org/officeDocument/2006/relationships" r:embed="rId9"/>
            <a:srcRect/>
            <a:stretch>
              <a:fillRect/>
            </a:stretch>
          </xdr:blipFill>
          <xdr:spPr bwMode="auto">
            <a:xfrm>
              <a:off x="5033595" y="1179632"/>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36633</xdr:colOff>
          <xdr:row>9</xdr:row>
          <xdr:rowOff>80596</xdr:rowOff>
        </xdr:from>
        <xdr:to>
          <xdr:col>11</xdr:col>
          <xdr:colOff>77664</xdr:colOff>
          <xdr:row>11</xdr:row>
          <xdr:rowOff>99646</xdr:rowOff>
        </xdr:to>
        <xdr:pic>
          <xdr:nvPicPr>
            <xdr:cNvPr id="16" name="図 15">
              <a:extLst>
                <a:ext uri="{FF2B5EF4-FFF2-40B4-BE49-F238E27FC236}">
                  <a16:creationId xmlns:a16="http://schemas.microsoft.com/office/drawing/2014/main" id="{F05D77F7-3E10-76AB-4732-80514D2B47A6}"/>
                </a:ext>
              </a:extLst>
            </xdr:cNvPr>
            <xdr:cNvPicPr>
              <a:picLocks noChangeArrowheads="1"/>
              <a:extLst>
                <a:ext uri="{84589F7E-364E-4C9E-8A38-B11213B215E9}">
                  <a14:cameraTool cellRange="$BS$9" spid="_x0000_s2497"/>
                </a:ext>
              </a:extLst>
            </xdr:cNvPicPr>
          </xdr:nvPicPr>
          <xdr:blipFill>
            <a:blip xmlns:r="http://schemas.openxmlformats.org/officeDocument/2006/relationships" r:embed="rId5"/>
            <a:srcRect/>
            <a:stretch>
              <a:fillRect/>
            </a:stretch>
          </xdr:blipFill>
          <xdr:spPr bwMode="auto">
            <a:xfrm>
              <a:off x="1449264" y="1622181"/>
              <a:ext cx="814754" cy="48797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65943</xdr:colOff>
          <xdr:row>9</xdr:row>
          <xdr:rowOff>80596</xdr:rowOff>
        </xdr:from>
        <xdr:to>
          <xdr:col>15</xdr:col>
          <xdr:colOff>106974</xdr:colOff>
          <xdr:row>11</xdr:row>
          <xdr:rowOff>111369</xdr:rowOff>
        </xdr:to>
        <xdr:pic>
          <xdr:nvPicPr>
            <xdr:cNvPr id="22" name="図 21">
              <a:extLst>
                <a:ext uri="{FF2B5EF4-FFF2-40B4-BE49-F238E27FC236}">
                  <a16:creationId xmlns:a16="http://schemas.microsoft.com/office/drawing/2014/main" id="{FE074637-EA37-B081-4BA0-6DD4B0C77D88}"/>
                </a:ext>
              </a:extLst>
            </xdr:cNvPr>
            <xdr:cNvPicPr>
              <a:picLocks noChangeArrowheads="1"/>
              <a:extLst>
                <a:ext uri="{84589F7E-364E-4C9E-8A38-B11213B215E9}">
                  <a14:cameraTool cellRange="$BU$9" spid="_x0000_s2498"/>
                </a:ext>
              </a:extLst>
            </xdr:cNvPicPr>
          </xdr:nvPicPr>
          <xdr:blipFill>
            <a:blip xmlns:r="http://schemas.openxmlformats.org/officeDocument/2006/relationships" r:embed="rId6"/>
            <a:srcRect/>
            <a:stretch>
              <a:fillRect/>
            </a:stretch>
          </xdr:blipFill>
          <xdr:spPr bwMode="auto">
            <a:xfrm>
              <a:off x="2252297" y="1622181"/>
              <a:ext cx="814754" cy="4996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29306</xdr:colOff>
          <xdr:row>9</xdr:row>
          <xdr:rowOff>80596</xdr:rowOff>
        </xdr:from>
        <xdr:to>
          <xdr:col>20</xdr:col>
          <xdr:colOff>146536</xdr:colOff>
          <xdr:row>11</xdr:row>
          <xdr:rowOff>123092</xdr:rowOff>
        </xdr:to>
        <xdr:pic>
          <xdr:nvPicPr>
            <xdr:cNvPr id="23" name="図 22">
              <a:extLst>
                <a:ext uri="{FF2B5EF4-FFF2-40B4-BE49-F238E27FC236}">
                  <a16:creationId xmlns:a16="http://schemas.microsoft.com/office/drawing/2014/main" id="{0FBC65DA-D90F-2393-94BA-17C6D4CB1C2A}"/>
                </a:ext>
              </a:extLst>
            </xdr:cNvPr>
            <xdr:cNvPicPr>
              <a:picLocks noChangeArrowheads="1"/>
              <a:extLst>
                <a:ext uri="{84589F7E-364E-4C9E-8A38-B11213B215E9}">
                  <a14:cameraTool cellRange="$BW$9" spid="_x0000_s2499"/>
                </a:ext>
              </a:extLst>
            </xdr:cNvPicPr>
          </xdr:nvPicPr>
          <xdr:blipFill>
            <a:blip xmlns:r="http://schemas.openxmlformats.org/officeDocument/2006/relationships" r:embed="rId7"/>
            <a:srcRect/>
            <a:stretch>
              <a:fillRect/>
            </a:stretch>
          </xdr:blipFill>
          <xdr:spPr bwMode="auto">
            <a:xfrm>
              <a:off x="3182814" y="1622181"/>
              <a:ext cx="890953" cy="511419"/>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oneCellAnchor>
        <xdr:from>
          <xdr:col>13</xdr:col>
          <xdr:colOff>80596</xdr:colOff>
          <xdr:row>62</xdr:row>
          <xdr:rowOff>0</xdr:rowOff>
        </xdr:from>
        <xdr:ext cx="331910" cy="375871"/>
        <xdr:pic>
          <xdr:nvPicPr>
            <xdr:cNvPr id="24" name="図 23">
              <a:extLst>
                <a:ext uri="{FF2B5EF4-FFF2-40B4-BE49-F238E27FC236}">
                  <a16:creationId xmlns:a16="http://schemas.microsoft.com/office/drawing/2014/main" id="{96C88055-26A1-45F6-9E71-4E1429720B86}"/>
                </a:ext>
              </a:extLst>
            </xdr:cNvPr>
            <xdr:cNvPicPr>
              <a:picLocks noChangeAspect="1" noChangeArrowheads="1"/>
              <a:extLst>
                <a:ext uri="{84589F7E-364E-4C9E-8A38-B11213B215E9}">
                  <a14:cameraTool cellRange="#REF!" spid="_x0000_s2500"/>
                </a:ext>
              </a:extLst>
            </xdr:cNvPicPr>
          </xdr:nvPicPr>
          <xdr:blipFill>
            <a:blip xmlns:r="http://schemas.openxmlformats.org/officeDocument/2006/relationships" r:embed="rId1"/>
            <a:srcRect/>
            <a:stretch>
              <a:fillRect/>
            </a:stretch>
          </xdr:blipFill>
          <xdr:spPr bwMode="auto">
            <a:xfrm>
              <a:off x="2233246" y="3400425"/>
              <a:ext cx="331910" cy="375871"/>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13</xdr:col>
          <xdr:colOff>73268</xdr:colOff>
          <xdr:row>62</xdr:row>
          <xdr:rowOff>0</xdr:rowOff>
        </xdr:from>
        <xdr:ext cx="335573" cy="380267"/>
        <xdr:pic>
          <xdr:nvPicPr>
            <xdr:cNvPr id="25" name="図 24">
              <a:extLst>
                <a:ext uri="{FF2B5EF4-FFF2-40B4-BE49-F238E27FC236}">
                  <a16:creationId xmlns:a16="http://schemas.microsoft.com/office/drawing/2014/main" id="{1C3A11AB-2AE6-4775-848F-CF12514F40BA}"/>
                </a:ext>
              </a:extLst>
            </xdr:cNvPr>
            <xdr:cNvPicPr>
              <a:picLocks noChangeAspect="1" noChangeArrowheads="1"/>
              <a:extLst>
                <a:ext uri="{84589F7E-364E-4C9E-8A38-B11213B215E9}">
                  <a14:cameraTool cellRange="#REF!" spid="_x0000_s2501"/>
                </a:ext>
              </a:extLst>
            </xdr:cNvPicPr>
          </xdr:nvPicPr>
          <xdr:blipFill>
            <a:blip xmlns:r="http://schemas.openxmlformats.org/officeDocument/2006/relationships" r:embed="rId1"/>
            <a:srcRect/>
            <a:stretch>
              <a:fillRect/>
            </a:stretch>
          </xdr:blipFill>
          <xdr:spPr bwMode="auto">
            <a:xfrm>
              <a:off x="2225918" y="3400425"/>
              <a:ext cx="335573" cy="380267"/>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13</xdr:col>
          <xdr:colOff>80596</xdr:colOff>
          <xdr:row>103</xdr:row>
          <xdr:rowOff>0</xdr:rowOff>
        </xdr:from>
        <xdr:ext cx="331910" cy="375871"/>
        <xdr:pic>
          <xdr:nvPicPr>
            <xdr:cNvPr id="52" name="図 51">
              <a:extLst>
                <a:ext uri="{FF2B5EF4-FFF2-40B4-BE49-F238E27FC236}">
                  <a16:creationId xmlns:a16="http://schemas.microsoft.com/office/drawing/2014/main" id="{14F0A2F5-3FB0-46F2-848E-5CF89C8FFF2E}"/>
                </a:ext>
              </a:extLst>
            </xdr:cNvPr>
            <xdr:cNvPicPr>
              <a:picLocks noChangeAspect="1" noChangeArrowheads="1"/>
              <a:extLst>
                <a:ext uri="{84589F7E-364E-4C9E-8A38-B11213B215E9}">
                  <a14:cameraTool cellRange="#REF!" spid="_x0000_s2502"/>
                </a:ext>
              </a:extLst>
            </xdr:cNvPicPr>
          </xdr:nvPicPr>
          <xdr:blipFill>
            <a:blip xmlns:r="http://schemas.openxmlformats.org/officeDocument/2006/relationships" r:embed="rId1"/>
            <a:srcRect/>
            <a:stretch>
              <a:fillRect/>
            </a:stretch>
          </xdr:blipFill>
          <xdr:spPr bwMode="auto">
            <a:xfrm>
              <a:off x="2233246" y="3400425"/>
              <a:ext cx="331910" cy="375871"/>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13</xdr:col>
          <xdr:colOff>73268</xdr:colOff>
          <xdr:row>103</xdr:row>
          <xdr:rowOff>0</xdr:rowOff>
        </xdr:from>
        <xdr:ext cx="335573" cy="380267"/>
        <xdr:pic>
          <xdr:nvPicPr>
            <xdr:cNvPr id="53" name="図 52">
              <a:extLst>
                <a:ext uri="{FF2B5EF4-FFF2-40B4-BE49-F238E27FC236}">
                  <a16:creationId xmlns:a16="http://schemas.microsoft.com/office/drawing/2014/main" id="{5FCC1619-F0A6-413A-9E85-61E4C6174B3B}"/>
                </a:ext>
              </a:extLst>
            </xdr:cNvPr>
            <xdr:cNvPicPr>
              <a:picLocks noChangeAspect="1" noChangeArrowheads="1"/>
              <a:extLst>
                <a:ext uri="{84589F7E-364E-4C9E-8A38-B11213B215E9}">
                  <a14:cameraTool cellRange="#REF!" spid="_x0000_s2503"/>
                </a:ext>
              </a:extLst>
            </xdr:cNvPicPr>
          </xdr:nvPicPr>
          <xdr:blipFill>
            <a:blip xmlns:r="http://schemas.openxmlformats.org/officeDocument/2006/relationships" r:embed="rId1"/>
            <a:srcRect/>
            <a:stretch>
              <a:fillRect/>
            </a:stretch>
          </xdr:blipFill>
          <xdr:spPr bwMode="auto">
            <a:xfrm>
              <a:off x="2225918" y="3400425"/>
              <a:ext cx="335573" cy="380267"/>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13</xdr:col>
          <xdr:colOff>80596</xdr:colOff>
          <xdr:row>144</xdr:row>
          <xdr:rowOff>0</xdr:rowOff>
        </xdr:from>
        <xdr:ext cx="331910" cy="375871"/>
        <xdr:pic>
          <xdr:nvPicPr>
            <xdr:cNvPr id="66" name="図 65">
              <a:extLst>
                <a:ext uri="{FF2B5EF4-FFF2-40B4-BE49-F238E27FC236}">
                  <a16:creationId xmlns:a16="http://schemas.microsoft.com/office/drawing/2014/main" id="{D9DBF188-6E1D-49C5-A2C9-CA389DA1B581}"/>
                </a:ext>
              </a:extLst>
            </xdr:cNvPr>
            <xdr:cNvPicPr>
              <a:picLocks noChangeAspect="1" noChangeArrowheads="1"/>
              <a:extLst>
                <a:ext uri="{84589F7E-364E-4C9E-8A38-B11213B215E9}">
                  <a14:cameraTool cellRange="#REF!" spid="_x0000_s2504"/>
                </a:ext>
              </a:extLst>
            </xdr:cNvPicPr>
          </xdr:nvPicPr>
          <xdr:blipFill>
            <a:blip xmlns:r="http://schemas.openxmlformats.org/officeDocument/2006/relationships" r:embed="rId1"/>
            <a:srcRect/>
            <a:stretch>
              <a:fillRect/>
            </a:stretch>
          </xdr:blipFill>
          <xdr:spPr bwMode="auto">
            <a:xfrm>
              <a:off x="2233246" y="10039350"/>
              <a:ext cx="331910" cy="375871"/>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13</xdr:col>
          <xdr:colOff>73268</xdr:colOff>
          <xdr:row>144</xdr:row>
          <xdr:rowOff>0</xdr:rowOff>
        </xdr:from>
        <xdr:ext cx="335573" cy="380267"/>
        <xdr:pic>
          <xdr:nvPicPr>
            <xdr:cNvPr id="67" name="図 66">
              <a:extLst>
                <a:ext uri="{FF2B5EF4-FFF2-40B4-BE49-F238E27FC236}">
                  <a16:creationId xmlns:a16="http://schemas.microsoft.com/office/drawing/2014/main" id="{E41BFA68-5364-42FD-9E59-5EACD0958327}"/>
                </a:ext>
              </a:extLst>
            </xdr:cNvPr>
            <xdr:cNvPicPr>
              <a:picLocks noChangeAspect="1" noChangeArrowheads="1"/>
              <a:extLst>
                <a:ext uri="{84589F7E-364E-4C9E-8A38-B11213B215E9}">
                  <a14:cameraTool cellRange="#REF!" spid="_x0000_s2505"/>
                </a:ext>
              </a:extLst>
            </xdr:cNvPicPr>
          </xdr:nvPicPr>
          <xdr:blipFill>
            <a:blip xmlns:r="http://schemas.openxmlformats.org/officeDocument/2006/relationships" r:embed="rId1"/>
            <a:srcRect/>
            <a:stretch>
              <a:fillRect/>
            </a:stretch>
          </xdr:blipFill>
          <xdr:spPr bwMode="auto">
            <a:xfrm>
              <a:off x="2225918" y="10039350"/>
              <a:ext cx="335573" cy="380267"/>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109904</xdr:colOff>
          <xdr:row>48</xdr:row>
          <xdr:rowOff>87923</xdr:rowOff>
        </xdr:from>
        <xdr:to>
          <xdr:col>12</xdr:col>
          <xdr:colOff>14653</xdr:colOff>
          <xdr:row>50</xdr:row>
          <xdr:rowOff>141411</xdr:rowOff>
        </xdr:to>
        <xdr:pic>
          <xdr:nvPicPr>
            <xdr:cNvPr id="80" name="図 79">
              <a:extLst>
                <a:ext uri="{FF2B5EF4-FFF2-40B4-BE49-F238E27FC236}">
                  <a16:creationId xmlns:a16="http://schemas.microsoft.com/office/drawing/2014/main" id="{66A402A0-01F4-47DA-A2CE-570AE0EB2EF2}"/>
                </a:ext>
              </a:extLst>
            </xdr:cNvPr>
            <xdr:cNvPicPr>
              <a:picLocks noChangeAspect="1" noChangeArrowheads="1"/>
              <a:extLst>
                <a:ext uri="{84589F7E-364E-4C9E-8A38-B11213B215E9}">
                  <a14:cameraTool cellRange="$BS$7" spid="_x0000_s2506"/>
                </a:ext>
              </a:extLst>
            </xdr:cNvPicPr>
          </xdr:nvPicPr>
          <xdr:blipFill>
            <a:blip xmlns:r="http://schemas.openxmlformats.org/officeDocument/2006/relationships" r:embed="rId5"/>
            <a:srcRect/>
            <a:stretch>
              <a:fillRect/>
            </a:stretch>
          </xdr:blipFill>
          <xdr:spPr bwMode="auto">
            <a:xfrm>
              <a:off x="1289539" y="11561885"/>
              <a:ext cx="710710" cy="53706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124558</xdr:colOff>
          <xdr:row>89</xdr:row>
          <xdr:rowOff>95249</xdr:rowOff>
        </xdr:from>
        <xdr:to>
          <xdr:col>12</xdr:col>
          <xdr:colOff>29307</xdr:colOff>
          <xdr:row>91</xdr:row>
          <xdr:rowOff>148736</xdr:rowOff>
        </xdr:to>
        <xdr:pic>
          <xdr:nvPicPr>
            <xdr:cNvPr id="81" name="図 80">
              <a:extLst>
                <a:ext uri="{FF2B5EF4-FFF2-40B4-BE49-F238E27FC236}">
                  <a16:creationId xmlns:a16="http://schemas.microsoft.com/office/drawing/2014/main" id="{B834D5AF-F363-463C-A7AA-E77CA5DD807D}"/>
                </a:ext>
              </a:extLst>
            </xdr:cNvPr>
            <xdr:cNvPicPr>
              <a:picLocks noChangeAspect="1" noChangeArrowheads="1"/>
              <a:extLst>
                <a:ext uri="{84589F7E-364E-4C9E-8A38-B11213B215E9}">
                  <a14:cameraTool cellRange="$BS$7" spid="_x0000_s2507"/>
                </a:ext>
              </a:extLst>
            </xdr:cNvPicPr>
          </xdr:nvPicPr>
          <xdr:blipFill>
            <a:blip xmlns:r="http://schemas.openxmlformats.org/officeDocument/2006/relationships" r:embed="rId5"/>
            <a:srcRect/>
            <a:stretch>
              <a:fillRect/>
            </a:stretch>
          </xdr:blipFill>
          <xdr:spPr bwMode="auto">
            <a:xfrm>
              <a:off x="1304193" y="21936807"/>
              <a:ext cx="710710" cy="53706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124558</xdr:colOff>
          <xdr:row>130</xdr:row>
          <xdr:rowOff>87923</xdr:rowOff>
        </xdr:from>
        <xdr:to>
          <xdr:col>12</xdr:col>
          <xdr:colOff>29307</xdr:colOff>
          <xdr:row>132</xdr:row>
          <xdr:rowOff>141409</xdr:rowOff>
        </xdr:to>
        <xdr:pic>
          <xdr:nvPicPr>
            <xdr:cNvPr id="82" name="図 81">
              <a:extLst>
                <a:ext uri="{FF2B5EF4-FFF2-40B4-BE49-F238E27FC236}">
                  <a16:creationId xmlns:a16="http://schemas.microsoft.com/office/drawing/2014/main" id="{CC660B84-1D04-4923-932F-13AB00BE6297}"/>
                </a:ext>
              </a:extLst>
            </xdr:cNvPr>
            <xdr:cNvPicPr>
              <a:picLocks noChangeAspect="1" noChangeArrowheads="1"/>
              <a:extLst>
                <a:ext uri="{84589F7E-364E-4C9E-8A38-B11213B215E9}">
                  <a14:cameraTool cellRange="$BS$7" spid="_x0000_s2508"/>
                </a:ext>
              </a:extLst>
            </xdr:cNvPicPr>
          </xdr:nvPicPr>
          <xdr:blipFill>
            <a:blip xmlns:r="http://schemas.openxmlformats.org/officeDocument/2006/relationships" r:embed="rId5"/>
            <a:srcRect/>
            <a:stretch>
              <a:fillRect/>
            </a:stretch>
          </xdr:blipFill>
          <xdr:spPr bwMode="auto">
            <a:xfrm>
              <a:off x="1304193" y="32297077"/>
              <a:ext cx="710710" cy="53706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43962</xdr:colOff>
          <xdr:row>48</xdr:row>
          <xdr:rowOff>80595</xdr:rowOff>
        </xdr:from>
        <xdr:to>
          <xdr:col>17</xdr:col>
          <xdr:colOff>84992</xdr:colOff>
          <xdr:row>50</xdr:row>
          <xdr:rowOff>149469</xdr:rowOff>
        </xdr:to>
        <xdr:pic>
          <xdr:nvPicPr>
            <xdr:cNvPr id="83" name="図 82">
              <a:extLst>
                <a:ext uri="{FF2B5EF4-FFF2-40B4-BE49-F238E27FC236}">
                  <a16:creationId xmlns:a16="http://schemas.microsoft.com/office/drawing/2014/main" id="{76B7726A-B53B-4D4A-8C8A-F273D98FBE07}"/>
                </a:ext>
              </a:extLst>
            </xdr:cNvPr>
            <xdr:cNvPicPr>
              <a:picLocks noChangeArrowheads="1"/>
              <a:extLst>
                <a:ext uri="{84589F7E-364E-4C9E-8A38-B11213B215E9}">
                  <a14:cameraTool cellRange="$BU$7" spid="_x0000_s2509"/>
                </a:ext>
              </a:extLst>
            </xdr:cNvPicPr>
          </xdr:nvPicPr>
          <xdr:blipFill>
            <a:blip xmlns:r="http://schemas.openxmlformats.org/officeDocument/2006/relationships" r:embed="rId6"/>
            <a:srcRect/>
            <a:stretch>
              <a:fillRect/>
            </a:stretch>
          </xdr:blipFill>
          <xdr:spPr bwMode="auto">
            <a:xfrm>
              <a:off x="2190750" y="11554557"/>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14654</xdr:colOff>
          <xdr:row>89</xdr:row>
          <xdr:rowOff>80595</xdr:rowOff>
        </xdr:from>
        <xdr:to>
          <xdr:col>17</xdr:col>
          <xdr:colOff>55684</xdr:colOff>
          <xdr:row>91</xdr:row>
          <xdr:rowOff>149468</xdr:rowOff>
        </xdr:to>
        <xdr:pic>
          <xdr:nvPicPr>
            <xdr:cNvPr id="84" name="図 83">
              <a:extLst>
                <a:ext uri="{FF2B5EF4-FFF2-40B4-BE49-F238E27FC236}">
                  <a16:creationId xmlns:a16="http://schemas.microsoft.com/office/drawing/2014/main" id="{F0F26AEE-23BB-4948-9108-F695F822D020}"/>
                </a:ext>
              </a:extLst>
            </xdr:cNvPr>
            <xdr:cNvPicPr>
              <a:picLocks noChangeArrowheads="1"/>
              <a:extLst>
                <a:ext uri="{84589F7E-364E-4C9E-8A38-B11213B215E9}">
                  <a14:cameraTool cellRange="$BU$7" spid="_x0000_s2510"/>
                </a:ext>
              </a:extLst>
            </xdr:cNvPicPr>
          </xdr:nvPicPr>
          <xdr:blipFill>
            <a:blip xmlns:r="http://schemas.openxmlformats.org/officeDocument/2006/relationships" r:embed="rId6"/>
            <a:srcRect/>
            <a:stretch>
              <a:fillRect/>
            </a:stretch>
          </xdr:blipFill>
          <xdr:spPr bwMode="auto">
            <a:xfrm>
              <a:off x="2161442" y="21922153"/>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14654</xdr:colOff>
          <xdr:row>130</xdr:row>
          <xdr:rowOff>73269</xdr:rowOff>
        </xdr:from>
        <xdr:to>
          <xdr:col>17</xdr:col>
          <xdr:colOff>55684</xdr:colOff>
          <xdr:row>132</xdr:row>
          <xdr:rowOff>142141</xdr:rowOff>
        </xdr:to>
        <xdr:pic>
          <xdr:nvPicPr>
            <xdr:cNvPr id="85" name="図 84">
              <a:extLst>
                <a:ext uri="{FF2B5EF4-FFF2-40B4-BE49-F238E27FC236}">
                  <a16:creationId xmlns:a16="http://schemas.microsoft.com/office/drawing/2014/main" id="{7B4E6EAA-9EA6-47CF-B674-610258A5E8E1}"/>
                </a:ext>
              </a:extLst>
            </xdr:cNvPr>
            <xdr:cNvPicPr>
              <a:picLocks noChangeArrowheads="1"/>
              <a:extLst>
                <a:ext uri="{84589F7E-364E-4C9E-8A38-B11213B215E9}">
                  <a14:cameraTool cellRange="$BU$7" spid="_x0000_s2511"/>
                </a:ext>
              </a:extLst>
            </xdr:cNvPicPr>
          </xdr:nvPicPr>
          <xdr:blipFill>
            <a:blip xmlns:r="http://schemas.openxmlformats.org/officeDocument/2006/relationships" r:embed="rId6"/>
            <a:srcRect/>
            <a:stretch>
              <a:fillRect/>
            </a:stretch>
          </xdr:blipFill>
          <xdr:spPr bwMode="auto">
            <a:xfrm>
              <a:off x="2161442" y="32282423"/>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131885</xdr:colOff>
          <xdr:row>48</xdr:row>
          <xdr:rowOff>80596</xdr:rowOff>
        </xdr:from>
        <xdr:to>
          <xdr:col>21</xdr:col>
          <xdr:colOff>87923</xdr:colOff>
          <xdr:row>50</xdr:row>
          <xdr:rowOff>149470</xdr:rowOff>
        </xdr:to>
        <xdr:pic>
          <xdr:nvPicPr>
            <xdr:cNvPr id="86" name="図 85">
              <a:extLst>
                <a:ext uri="{FF2B5EF4-FFF2-40B4-BE49-F238E27FC236}">
                  <a16:creationId xmlns:a16="http://schemas.microsoft.com/office/drawing/2014/main" id="{124A1478-ADED-4A34-93E4-18816234A620}"/>
                </a:ext>
              </a:extLst>
            </xdr:cNvPr>
            <xdr:cNvPicPr>
              <a:picLocks noChangeArrowheads="1"/>
              <a:extLst>
                <a:ext uri="{84589F7E-364E-4C9E-8A38-B11213B215E9}">
                  <a14:cameraTool cellRange="$BW$7" spid="_x0000_s2512"/>
                </a:ext>
              </a:extLst>
            </xdr:cNvPicPr>
          </xdr:nvPicPr>
          <xdr:blipFill>
            <a:blip xmlns:r="http://schemas.openxmlformats.org/officeDocument/2006/relationships" r:embed="rId7"/>
            <a:srcRect/>
            <a:stretch>
              <a:fillRect/>
            </a:stretch>
          </xdr:blipFill>
          <xdr:spPr bwMode="auto">
            <a:xfrm>
              <a:off x="2762250" y="11554558"/>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139211</xdr:colOff>
          <xdr:row>89</xdr:row>
          <xdr:rowOff>73268</xdr:rowOff>
        </xdr:from>
        <xdr:to>
          <xdr:col>21</xdr:col>
          <xdr:colOff>95249</xdr:colOff>
          <xdr:row>91</xdr:row>
          <xdr:rowOff>142141</xdr:rowOff>
        </xdr:to>
        <xdr:pic>
          <xdr:nvPicPr>
            <xdr:cNvPr id="87" name="図 86">
              <a:extLst>
                <a:ext uri="{FF2B5EF4-FFF2-40B4-BE49-F238E27FC236}">
                  <a16:creationId xmlns:a16="http://schemas.microsoft.com/office/drawing/2014/main" id="{DD6B5E7C-7278-4B6A-B88E-95DAF9AA3655}"/>
                </a:ext>
              </a:extLst>
            </xdr:cNvPr>
            <xdr:cNvPicPr>
              <a:picLocks noChangeArrowheads="1"/>
              <a:extLst>
                <a:ext uri="{84589F7E-364E-4C9E-8A38-B11213B215E9}">
                  <a14:cameraTool cellRange="$BW$7" spid="_x0000_s2513"/>
                </a:ext>
              </a:extLst>
            </xdr:cNvPicPr>
          </xdr:nvPicPr>
          <xdr:blipFill>
            <a:blip xmlns:r="http://schemas.openxmlformats.org/officeDocument/2006/relationships" r:embed="rId7"/>
            <a:srcRect/>
            <a:stretch>
              <a:fillRect/>
            </a:stretch>
          </xdr:blipFill>
          <xdr:spPr bwMode="auto">
            <a:xfrm>
              <a:off x="2769576" y="21914826"/>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117231</xdr:colOff>
          <xdr:row>130</xdr:row>
          <xdr:rowOff>73269</xdr:rowOff>
        </xdr:from>
        <xdr:to>
          <xdr:col>21</xdr:col>
          <xdr:colOff>73269</xdr:colOff>
          <xdr:row>132</xdr:row>
          <xdr:rowOff>142141</xdr:rowOff>
        </xdr:to>
        <xdr:pic>
          <xdr:nvPicPr>
            <xdr:cNvPr id="88" name="図 87">
              <a:extLst>
                <a:ext uri="{FF2B5EF4-FFF2-40B4-BE49-F238E27FC236}">
                  <a16:creationId xmlns:a16="http://schemas.microsoft.com/office/drawing/2014/main" id="{210D6316-FF3D-46FD-A928-BF00E0A9D0CB}"/>
                </a:ext>
              </a:extLst>
            </xdr:cNvPr>
            <xdr:cNvPicPr>
              <a:picLocks noChangeArrowheads="1"/>
              <a:extLst>
                <a:ext uri="{84589F7E-364E-4C9E-8A38-B11213B215E9}">
                  <a14:cameraTool cellRange="$BW$7" spid="_x0000_s2514"/>
                </a:ext>
              </a:extLst>
            </xdr:cNvPicPr>
          </xdr:nvPicPr>
          <xdr:blipFill>
            <a:blip xmlns:r="http://schemas.openxmlformats.org/officeDocument/2006/relationships" r:embed="rId7"/>
            <a:srcRect/>
            <a:stretch>
              <a:fillRect/>
            </a:stretch>
          </xdr:blipFill>
          <xdr:spPr bwMode="auto">
            <a:xfrm>
              <a:off x="2747596" y="32282423"/>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48</xdr:row>
          <xdr:rowOff>80595</xdr:rowOff>
        </xdr:from>
        <xdr:to>
          <xdr:col>26</xdr:col>
          <xdr:colOff>51289</xdr:colOff>
          <xdr:row>50</xdr:row>
          <xdr:rowOff>149469</xdr:rowOff>
        </xdr:to>
        <xdr:pic>
          <xdr:nvPicPr>
            <xdr:cNvPr id="89" name="図 88">
              <a:extLst>
                <a:ext uri="{FF2B5EF4-FFF2-40B4-BE49-F238E27FC236}">
                  <a16:creationId xmlns:a16="http://schemas.microsoft.com/office/drawing/2014/main" id="{1B93F0BA-BF2D-4F32-B643-1429F3513CD8}"/>
                </a:ext>
              </a:extLst>
            </xdr:cNvPr>
            <xdr:cNvPicPr>
              <a:picLocks noChangeArrowheads="1"/>
              <a:extLst>
                <a:ext uri="{84589F7E-364E-4C9E-8A38-B11213B215E9}">
                  <a14:cameraTool cellRange="$CA$7" spid="_x0000_s2515"/>
                </a:ext>
              </a:extLst>
            </xdr:cNvPicPr>
          </xdr:nvPicPr>
          <xdr:blipFill>
            <a:blip xmlns:r="http://schemas.openxmlformats.org/officeDocument/2006/relationships" r:embed="rId8"/>
            <a:srcRect/>
            <a:stretch>
              <a:fillRect/>
            </a:stretch>
          </xdr:blipFill>
          <xdr:spPr bwMode="auto">
            <a:xfrm>
              <a:off x="3531577" y="11554557"/>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87923</xdr:colOff>
          <xdr:row>89</xdr:row>
          <xdr:rowOff>73268</xdr:rowOff>
        </xdr:from>
        <xdr:to>
          <xdr:col>26</xdr:col>
          <xdr:colOff>43962</xdr:colOff>
          <xdr:row>91</xdr:row>
          <xdr:rowOff>142141</xdr:rowOff>
        </xdr:to>
        <xdr:pic>
          <xdr:nvPicPr>
            <xdr:cNvPr id="90" name="図 89">
              <a:extLst>
                <a:ext uri="{FF2B5EF4-FFF2-40B4-BE49-F238E27FC236}">
                  <a16:creationId xmlns:a16="http://schemas.microsoft.com/office/drawing/2014/main" id="{71B07500-8747-4045-8405-2B71E2C72563}"/>
                </a:ext>
              </a:extLst>
            </xdr:cNvPr>
            <xdr:cNvPicPr>
              <a:picLocks noChangeArrowheads="1"/>
              <a:extLst>
                <a:ext uri="{84589F7E-364E-4C9E-8A38-B11213B215E9}">
                  <a14:cameraTool cellRange="$CA$7" spid="_x0000_s2516"/>
                </a:ext>
              </a:extLst>
            </xdr:cNvPicPr>
          </xdr:nvPicPr>
          <xdr:blipFill>
            <a:blip xmlns:r="http://schemas.openxmlformats.org/officeDocument/2006/relationships" r:embed="rId8"/>
            <a:srcRect/>
            <a:stretch>
              <a:fillRect/>
            </a:stretch>
          </xdr:blipFill>
          <xdr:spPr bwMode="auto">
            <a:xfrm>
              <a:off x="3524250" y="21914826"/>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102577</xdr:colOff>
          <xdr:row>130</xdr:row>
          <xdr:rowOff>73269</xdr:rowOff>
        </xdr:from>
        <xdr:to>
          <xdr:col>26</xdr:col>
          <xdr:colOff>58616</xdr:colOff>
          <xdr:row>132</xdr:row>
          <xdr:rowOff>142141</xdr:rowOff>
        </xdr:to>
        <xdr:pic>
          <xdr:nvPicPr>
            <xdr:cNvPr id="91" name="図 90">
              <a:extLst>
                <a:ext uri="{FF2B5EF4-FFF2-40B4-BE49-F238E27FC236}">
                  <a16:creationId xmlns:a16="http://schemas.microsoft.com/office/drawing/2014/main" id="{1CAD1EAD-EBA1-4B3F-969D-EF842EE33B6C}"/>
                </a:ext>
              </a:extLst>
            </xdr:cNvPr>
            <xdr:cNvPicPr>
              <a:picLocks noChangeArrowheads="1"/>
              <a:extLst>
                <a:ext uri="{84589F7E-364E-4C9E-8A38-B11213B215E9}">
                  <a14:cameraTool cellRange="$CA$7" spid="_x0000_s2517"/>
                </a:ext>
              </a:extLst>
            </xdr:cNvPicPr>
          </xdr:nvPicPr>
          <xdr:blipFill>
            <a:blip xmlns:r="http://schemas.openxmlformats.org/officeDocument/2006/relationships" r:embed="rId8"/>
            <a:srcRect/>
            <a:stretch>
              <a:fillRect/>
            </a:stretch>
          </xdr:blipFill>
          <xdr:spPr bwMode="auto">
            <a:xfrm>
              <a:off x="3538904" y="32282423"/>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139212</xdr:colOff>
          <xdr:row>48</xdr:row>
          <xdr:rowOff>73269</xdr:rowOff>
        </xdr:from>
        <xdr:to>
          <xdr:col>30</xdr:col>
          <xdr:colOff>19050</xdr:colOff>
          <xdr:row>50</xdr:row>
          <xdr:rowOff>142143</xdr:rowOff>
        </xdr:to>
        <xdr:pic>
          <xdr:nvPicPr>
            <xdr:cNvPr id="92" name="図 91">
              <a:extLst>
                <a:ext uri="{FF2B5EF4-FFF2-40B4-BE49-F238E27FC236}">
                  <a16:creationId xmlns:a16="http://schemas.microsoft.com/office/drawing/2014/main" id="{8B050E9A-ABB8-4D4A-A6FD-8ED49B5AC53B}"/>
                </a:ext>
              </a:extLst>
            </xdr:cNvPr>
            <xdr:cNvPicPr>
              <a:picLocks noChangeArrowheads="1"/>
              <a:extLst>
                <a:ext uri="{84589F7E-364E-4C9E-8A38-B11213B215E9}">
                  <a14:cameraTool cellRange="$BY$7" spid="_x0000_s2518"/>
                </a:ext>
              </a:extLst>
            </xdr:cNvPicPr>
          </xdr:nvPicPr>
          <xdr:blipFill>
            <a:blip xmlns:r="http://schemas.openxmlformats.org/officeDocument/2006/relationships" r:embed="rId7"/>
            <a:srcRect/>
            <a:stretch>
              <a:fillRect/>
            </a:stretch>
          </xdr:blipFill>
          <xdr:spPr bwMode="auto">
            <a:xfrm>
              <a:off x="4220308" y="11547231"/>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139211</xdr:colOff>
          <xdr:row>89</xdr:row>
          <xdr:rowOff>73268</xdr:rowOff>
        </xdr:from>
        <xdr:to>
          <xdr:col>30</xdr:col>
          <xdr:colOff>19049</xdr:colOff>
          <xdr:row>91</xdr:row>
          <xdr:rowOff>142141</xdr:rowOff>
        </xdr:to>
        <xdr:pic>
          <xdr:nvPicPr>
            <xdr:cNvPr id="93" name="図 92">
              <a:extLst>
                <a:ext uri="{FF2B5EF4-FFF2-40B4-BE49-F238E27FC236}">
                  <a16:creationId xmlns:a16="http://schemas.microsoft.com/office/drawing/2014/main" id="{8482233F-0A2F-44E4-9B26-B8A430541E28}"/>
                </a:ext>
              </a:extLst>
            </xdr:cNvPr>
            <xdr:cNvPicPr>
              <a:picLocks noChangeArrowheads="1"/>
              <a:extLst>
                <a:ext uri="{84589F7E-364E-4C9E-8A38-B11213B215E9}">
                  <a14:cameraTool cellRange="$BY$7" spid="_x0000_s2519"/>
                </a:ext>
              </a:extLst>
            </xdr:cNvPicPr>
          </xdr:nvPicPr>
          <xdr:blipFill>
            <a:blip xmlns:r="http://schemas.openxmlformats.org/officeDocument/2006/relationships" r:embed="rId7"/>
            <a:srcRect/>
            <a:stretch>
              <a:fillRect/>
            </a:stretch>
          </xdr:blipFill>
          <xdr:spPr bwMode="auto">
            <a:xfrm>
              <a:off x="4220307" y="21914826"/>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146538</xdr:colOff>
          <xdr:row>130</xdr:row>
          <xdr:rowOff>73268</xdr:rowOff>
        </xdr:from>
        <xdr:to>
          <xdr:col>30</xdr:col>
          <xdr:colOff>26376</xdr:colOff>
          <xdr:row>132</xdr:row>
          <xdr:rowOff>142140</xdr:rowOff>
        </xdr:to>
        <xdr:pic>
          <xdr:nvPicPr>
            <xdr:cNvPr id="94" name="図 93">
              <a:extLst>
                <a:ext uri="{FF2B5EF4-FFF2-40B4-BE49-F238E27FC236}">
                  <a16:creationId xmlns:a16="http://schemas.microsoft.com/office/drawing/2014/main" id="{98287C03-9104-4968-8CF0-8FD243407D30}"/>
                </a:ext>
              </a:extLst>
            </xdr:cNvPr>
            <xdr:cNvPicPr>
              <a:picLocks noChangeArrowheads="1"/>
              <a:extLst>
                <a:ext uri="{84589F7E-364E-4C9E-8A38-B11213B215E9}">
                  <a14:cameraTool cellRange="$BY$7" spid="_x0000_s2520"/>
                </a:ext>
              </a:extLst>
            </xdr:cNvPicPr>
          </xdr:nvPicPr>
          <xdr:blipFill>
            <a:blip xmlns:r="http://schemas.openxmlformats.org/officeDocument/2006/relationships" r:embed="rId7"/>
            <a:srcRect/>
            <a:stretch>
              <a:fillRect/>
            </a:stretch>
          </xdr:blipFill>
          <xdr:spPr bwMode="auto">
            <a:xfrm>
              <a:off x="4227634" y="32282422"/>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117230</xdr:colOff>
          <xdr:row>48</xdr:row>
          <xdr:rowOff>73269</xdr:rowOff>
        </xdr:from>
        <xdr:to>
          <xdr:col>34</xdr:col>
          <xdr:colOff>158261</xdr:colOff>
          <xdr:row>50</xdr:row>
          <xdr:rowOff>142143</xdr:rowOff>
        </xdr:to>
        <xdr:pic>
          <xdr:nvPicPr>
            <xdr:cNvPr id="95" name="図 94">
              <a:extLst>
                <a:ext uri="{FF2B5EF4-FFF2-40B4-BE49-F238E27FC236}">
                  <a16:creationId xmlns:a16="http://schemas.microsoft.com/office/drawing/2014/main" id="{F3A8464F-437A-448B-9B7C-A4AADF5AD411}"/>
                </a:ext>
              </a:extLst>
            </xdr:cNvPr>
            <xdr:cNvPicPr>
              <a:picLocks noChangeArrowheads="1"/>
              <a:extLst>
                <a:ext uri="{84589F7E-364E-4C9E-8A38-B11213B215E9}">
                  <a14:cameraTool cellRange="$CC$7" spid="_x0000_s2521"/>
                </a:ext>
              </a:extLst>
            </xdr:cNvPicPr>
          </xdr:nvPicPr>
          <xdr:blipFill>
            <a:blip xmlns:r="http://schemas.openxmlformats.org/officeDocument/2006/relationships" r:embed="rId9"/>
            <a:srcRect/>
            <a:stretch>
              <a:fillRect/>
            </a:stretch>
          </xdr:blipFill>
          <xdr:spPr bwMode="auto">
            <a:xfrm>
              <a:off x="5004288" y="11547231"/>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109903</xdr:colOff>
          <xdr:row>89</xdr:row>
          <xdr:rowOff>73269</xdr:rowOff>
        </xdr:from>
        <xdr:to>
          <xdr:col>34</xdr:col>
          <xdr:colOff>150934</xdr:colOff>
          <xdr:row>91</xdr:row>
          <xdr:rowOff>142142</xdr:rowOff>
        </xdr:to>
        <xdr:pic>
          <xdr:nvPicPr>
            <xdr:cNvPr id="96" name="図 95">
              <a:extLst>
                <a:ext uri="{FF2B5EF4-FFF2-40B4-BE49-F238E27FC236}">
                  <a16:creationId xmlns:a16="http://schemas.microsoft.com/office/drawing/2014/main" id="{BED9062F-A61F-427F-BCDB-874057310030}"/>
                </a:ext>
              </a:extLst>
            </xdr:cNvPr>
            <xdr:cNvPicPr>
              <a:picLocks noChangeArrowheads="1"/>
              <a:extLst>
                <a:ext uri="{84589F7E-364E-4C9E-8A38-B11213B215E9}">
                  <a14:cameraTool cellRange="$CC$7" spid="_x0000_s2522"/>
                </a:ext>
              </a:extLst>
            </xdr:cNvPicPr>
          </xdr:nvPicPr>
          <xdr:blipFill>
            <a:blip xmlns:r="http://schemas.openxmlformats.org/officeDocument/2006/relationships" r:embed="rId9"/>
            <a:srcRect/>
            <a:stretch>
              <a:fillRect/>
            </a:stretch>
          </xdr:blipFill>
          <xdr:spPr bwMode="auto">
            <a:xfrm>
              <a:off x="4996961" y="21914827"/>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109903</xdr:colOff>
          <xdr:row>130</xdr:row>
          <xdr:rowOff>73269</xdr:rowOff>
        </xdr:from>
        <xdr:to>
          <xdr:col>34</xdr:col>
          <xdr:colOff>150934</xdr:colOff>
          <xdr:row>132</xdr:row>
          <xdr:rowOff>142141</xdr:rowOff>
        </xdr:to>
        <xdr:pic>
          <xdr:nvPicPr>
            <xdr:cNvPr id="97" name="図 96">
              <a:extLst>
                <a:ext uri="{FF2B5EF4-FFF2-40B4-BE49-F238E27FC236}">
                  <a16:creationId xmlns:a16="http://schemas.microsoft.com/office/drawing/2014/main" id="{BBA99751-30A0-4B89-B52D-5E52C442CC51}"/>
                </a:ext>
              </a:extLst>
            </xdr:cNvPr>
            <xdr:cNvPicPr>
              <a:picLocks noChangeArrowheads="1"/>
              <a:extLst>
                <a:ext uri="{84589F7E-364E-4C9E-8A38-B11213B215E9}">
                  <a14:cameraTool cellRange="$CC$7" spid="_x0000_s2523"/>
                </a:ext>
              </a:extLst>
            </xdr:cNvPicPr>
          </xdr:nvPicPr>
          <xdr:blipFill>
            <a:blip xmlns:r="http://schemas.openxmlformats.org/officeDocument/2006/relationships" r:embed="rId9"/>
            <a:srcRect/>
            <a:stretch>
              <a:fillRect/>
            </a:stretch>
          </xdr:blipFill>
          <xdr:spPr bwMode="auto">
            <a:xfrm>
              <a:off x="4996961" y="32282423"/>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21981</xdr:colOff>
          <xdr:row>50</xdr:row>
          <xdr:rowOff>80596</xdr:rowOff>
        </xdr:from>
        <xdr:to>
          <xdr:col>11</xdr:col>
          <xdr:colOff>63012</xdr:colOff>
          <xdr:row>52</xdr:row>
          <xdr:rowOff>149469</xdr:rowOff>
        </xdr:to>
        <xdr:pic>
          <xdr:nvPicPr>
            <xdr:cNvPr id="98" name="図 97">
              <a:extLst>
                <a:ext uri="{FF2B5EF4-FFF2-40B4-BE49-F238E27FC236}">
                  <a16:creationId xmlns:a16="http://schemas.microsoft.com/office/drawing/2014/main" id="{F5FBB651-B978-4CEE-90AC-6673D8787B36}"/>
                </a:ext>
              </a:extLst>
            </xdr:cNvPr>
            <xdr:cNvPicPr>
              <a:picLocks noChangeArrowheads="1"/>
              <a:extLst>
                <a:ext uri="{84589F7E-364E-4C9E-8A38-B11213B215E9}">
                  <a14:cameraTool cellRange="$BS$9" spid="_x0000_s2524"/>
                </a:ext>
              </a:extLst>
            </xdr:cNvPicPr>
          </xdr:nvPicPr>
          <xdr:blipFill>
            <a:blip xmlns:r="http://schemas.openxmlformats.org/officeDocument/2006/relationships" r:embed="rId5"/>
            <a:srcRect/>
            <a:stretch>
              <a:fillRect/>
            </a:stretch>
          </xdr:blipFill>
          <xdr:spPr bwMode="auto">
            <a:xfrm>
              <a:off x="1201616" y="12038134"/>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29308</xdr:colOff>
          <xdr:row>91</xdr:row>
          <xdr:rowOff>73268</xdr:rowOff>
        </xdr:from>
        <xdr:to>
          <xdr:col>11</xdr:col>
          <xdr:colOff>70339</xdr:colOff>
          <xdr:row>93</xdr:row>
          <xdr:rowOff>142141</xdr:rowOff>
        </xdr:to>
        <xdr:pic>
          <xdr:nvPicPr>
            <xdr:cNvPr id="99" name="図 98">
              <a:extLst>
                <a:ext uri="{FF2B5EF4-FFF2-40B4-BE49-F238E27FC236}">
                  <a16:creationId xmlns:a16="http://schemas.microsoft.com/office/drawing/2014/main" id="{76B9AC50-BE87-4839-8CD8-F722EEE4DC2D}"/>
                </a:ext>
              </a:extLst>
            </xdr:cNvPr>
            <xdr:cNvPicPr>
              <a:picLocks noChangeArrowheads="1"/>
              <a:extLst>
                <a:ext uri="{84589F7E-364E-4C9E-8A38-B11213B215E9}">
                  <a14:cameraTool cellRange="$BS$9" spid="_x0000_s2525"/>
                </a:ext>
              </a:extLst>
            </xdr:cNvPicPr>
          </xdr:nvPicPr>
          <xdr:blipFill>
            <a:blip xmlns:r="http://schemas.openxmlformats.org/officeDocument/2006/relationships" r:embed="rId5"/>
            <a:srcRect/>
            <a:stretch>
              <a:fillRect/>
            </a:stretch>
          </xdr:blipFill>
          <xdr:spPr bwMode="auto">
            <a:xfrm>
              <a:off x="1208943" y="22398403"/>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36635</xdr:colOff>
          <xdr:row>132</xdr:row>
          <xdr:rowOff>80595</xdr:rowOff>
        </xdr:from>
        <xdr:to>
          <xdr:col>11</xdr:col>
          <xdr:colOff>77666</xdr:colOff>
          <xdr:row>134</xdr:row>
          <xdr:rowOff>149468</xdr:rowOff>
        </xdr:to>
        <xdr:pic>
          <xdr:nvPicPr>
            <xdr:cNvPr id="100" name="図 99">
              <a:extLst>
                <a:ext uri="{FF2B5EF4-FFF2-40B4-BE49-F238E27FC236}">
                  <a16:creationId xmlns:a16="http://schemas.microsoft.com/office/drawing/2014/main" id="{BCA91B16-973B-432F-AAB9-6060A9EB8D92}"/>
                </a:ext>
              </a:extLst>
            </xdr:cNvPr>
            <xdr:cNvPicPr>
              <a:picLocks noChangeArrowheads="1"/>
              <a:extLst>
                <a:ext uri="{84589F7E-364E-4C9E-8A38-B11213B215E9}">
                  <a14:cameraTool cellRange="$BS$9" spid="_x0000_s2526"/>
                </a:ext>
              </a:extLst>
            </xdr:cNvPicPr>
          </xdr:nvPicPr>
          <xdr:blipFill>
            <a:blip xmlns:r="http://schemas.openxmlformats.org/officeDocument/2006/relationships" r:embed="rId5"/>
            <a:srcRect/>
            <a:stretch>
              <a:fillRect/>
            </a:stretch>
          </xdr:blipFill>
          <xdr:spPr bwMode="auto">
            <a:xfrm>
              <a:off x="1216270" y="32773326"/>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102577</xdr:colOff>
          <xdr:row>50</xdr:row>
          <xdr:rowOff>73270</xdr:rowOff>
        </xdr:from>
        <xdr:to>
          <xdr:col>15</xdr:col>
          <xdr:colOff>143608</xdr:colOff>
          <xdr:row>52</xdr:row>
          <xdr:rowOff>142143</xdr:rowOff>
        </xdr:to>
        <xdr:pic>
          <xdr:nvPicPr>
            <xdr:cNvPr id="101" name="図 100">
              <a:extLst>
                <a:ext uri="{FF2B5EF4-FFF2-40B4-BE49-F238E27FC236}">
                  <a16:creationId xmlns:a16="http://schemas.microsoft.com/office/drawing/2014/main" id="{C49E03E5-C6D4-4171-83D0-273C5871FF83}"/>
                </a:ext>
              </a:extLst>
            </xdr:cNvPr>
            <xdr:cNvPicPr>
              <a:picLocks noChangeArrowheads="1"/>
              <a:extLst>
                <a:ext uri="{84589F7E-364E-4C9E-8A38-B11213B215E9}">
                  <a14:cameraTool cellRange="$BU$9" spid="_x0000_s2527"/>
                </a:ext>
              </a:extLst>
            </xdr:cNvPicPr>
          </xdr:nvPicPr>
          <xdr:blipFill>
            <a:blip xmlns:r="http://schemas.openxmlformats.org/officeDocument/2006/relationships" r:embed="rId6"/>
            <a:srcRect/>
            <a:stretch>
              <a:fillRect/>
            </a:stretch>
          </xdr:blipFill>
          <xdr:spPr bwMode="auto">
            <a:xfrm>
              <a:off x="1926981" y="12030808"/>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51288</xdr:colOff>
          <xdr:row>91</xdr:row>
          <xdr:rowOff>81207</xdr:rowOff>
        </xdr:from>
        <xdr:to>
          <xdr:col>15</xdr:col>
          <xdr:colOff>92319</xdr:colOff>
          <xdr:row>93</xdr:row>
          <xdr:rowOff>150080</xdr:rowOff>
        </xdr:to>
        <xdr:pic>
          <xdr:nvPicPr>
            <xdr:cNvPr id="102" name="図 101">
              <a:extLst>
                <a:ext uri="{FF2B5EF4-FFF2-40B4-BE49-F238E27FC236}">
                  <a16:creationId xmlns:a16="http://schemas.microsoft.com/office/drawing/2014/main" id="{546A5AB2-2591-4CAC-935C-B158F4DD2979}"/>
                </a:ext>
              </a:extLst>
            </xdr:cNvPr>
            <xdr:cNvPicPr>
              <a:picLocks noChangeArrowheads="1"/>
              <a:extLst>
                <a:ext uri="{84589F7E-364E-4C9E-8A38-B11213B215E9}">
                  <a14:cameraTool cellRange="$BU$9" spid="_x0000_s2528"/>
                </a:ext>
              </a:extLst>
            </xdr:cNvPicPr>
          </xdr:nvPicPr>
          <xdr:blipFill>
            <a:blip xmlns:r="http://schemas.openxmlformats.org/officeDocument/2006/relationships" r:embed="rId6"/>
            <a:srcRect/>
            <a:stretch>
              <a:fillRect/>
            </a:stretch>
          </xdr:blipFill>
          <xdr:spPr bwMode="auto">
            <a:xfrm>
              <a:off x="1845163" y="22314145"/>
              <a:ext cx="676031" cy="54512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65943</xdr:colOff>
          <xdr:row>132</xdr:row>
          <xdr:rowOff>80596</xdr:rowOff>
        </xdr:from>
        <xdr:to>
          <xdr:col>15</xdr:col>
          <xdr:colOff>106974</xdr:colOff>
          <xdr:row>134</xdr:row>
          <xdr:rowOff>149469</xdr:rowOff>
        </xdr:to>
        <xdr:pic>
          <xdr:nvPicPr>
            <xdr:cNvPr id="103" name="図 102">
              <a:extLst>
                <a:ext uri="{FF2B5EF4-FFF2-40B4-BE49-F238E27FC236}">
                  <a16:creationId xmlns:a16="http://schemas.microsoft.com/office/drawing/2014/main" id="{C8E0F17C-D832-422B-93A2-8D38DFBB9322}"/>
                </a:ext>
              </a:extLst>
            </xdr:cNvPr>
            <xdr:cNvPicPr>
              <a:picLocks noChangeArrowheads="1"/>
              <a:extLst>
                <a:ext uri="{84589F7E-364E-4C9E-8A38-B11213B215E9}">
                  <a14:cameraTool cellRange="$BU$9" spid="_x0000_s2529"/>
                </a:ext>
              </a:extLst>
            </xdr:cNvPicPr>
          </xdr:nvPicPr>
          <xdr:blipFill>
            <a:blip xmlns:r="http://schemas.openxmlformats.org/officeDocument/2006/relationships" r:embed="rId6"/>
            <a:srcRect/>
            <a:stretch>
              <a:fillRect/>
            </a:stretch>
          </xdr:blipFill>
          <xdr:spPr bwMode="auto">
            <a:xfrm>
              <a:off x="1890347" y="32773327"/>
              <a:ext cx="6858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146539</xdr:colOff>
          <xdr:row>50</xdr:row>
          <xdr:rowOff>80597</xdr:rowOff>
        </xdr:from>
        <xdr:to>
          <xdr:col>20</xdr:col>
          <xdr:colOff>102577</xdr:colOff>
          <xdr:row>52</xdr:row>
          <xdr:rowOff>149470</xdr:rowOff>
        </xdr:to>
        <xdr:pic>
          <xdr:nvPicPr>
            <xdr:cNvPr id="104" name="図 103">
              <a:extLst>
                <a:ext uri="{FF2B5EF4-FFF2-40B4-BE49-F238E27FC236}">
                  <a16:creationId xmlns:a16="http://schemas.microsoft.com/office/drawing/2014/main" id="{D58274B7-323F-4089-8AA5-EEB9AEFDE177}"/>
                </a:ext>
              </a:extLst>
            </xdr:cNvPr>
            <xdr:cNvPicPr>
              <a:picLocks noChangeArrowheads="1"/>
              <a:extLst>
                <a:ext uri="{84589F7E-364E-4C9E-8A38-B11213B215E9}">
                  <a14:cameraTool cellRange="$BW$9" spid="_x0000_s2530"/>
                </a:ext>
              </a:extLst>
            </xdr:cNvPicPr>
          </xdr:nvPicPr>
          <xdr:blipFill>
            <a:blip xmlns:r="http://schemas.openxmlformats.org/officeDocument/2006/relationships" r:embed="rId7"/>
            <a:srcRect/>
            <a:stretch>
              <a:fillRect/>
            </a:stretch>
          </xdr:blipFill>
          <xdr:spPr bwMode="auto">
            <a:xfrm>
              <a:off x="2615712" y="12038135"/>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21981</xdr:colOff>
          <xdr:row>91</xdr:row>
          <xdr:rowOff>80595</xdr:rowOff>
        </xdr:from>
        <xdr:to>
          <xdr:col>20</xdr:col>
          <xdr:colOff>139211</xdr:colOff>
          <xdr:row>93</xdr:row>
          <xdr:rowOff>149468</xdr:rowOff>
        </xdr:to>
        <xdr:pic>
          <xdr:nvPicPr>
            <xdr:cNvPr id="105" name="図 104">
              <a:extLst>
                <a:ext uri="{FF2B5EF4-FFF2-40B4-BE49-F238E27FC236}">
                  <a16:creationId xmlns:a16="http://schemas.microsoft.com/office/drawing/2014/main" id="{20F9FD93-F643-4CFB-9EF8-DD77D055FADF}"/>
                </a:ext>
              </a:extLst>
            </xdr:cNvPr>
            <xdr:cNvPicPr>
              <a:picLocks noChangeArrowheads="1"/>
              <a:extLst>
                <a:ext uri="{84589F7E-364E-4C9E-8A38-B11213B215E9}">
                  <a14:cameraTool cellRange="$BW$9" spid="_x0000_s2531"/>
                </a:ext>
              </a:extLst>
            </xdr:cNvPicPr>
          </xdr:nvPicPr>
          <xdr:blipFill>
            <a:blip xmlns:r="http://schemas.openxmlformats.org/officeDocument/2006/relationships" r:embed="rId7"/>
            <a:srcRect/>
            <a:stretch>
              <a:fillRect/>
            </a:stretch>
          </xdr:blipFill>
          <xdr:spPr bwMode="auto">
            <a:xfrm>
              <a:off x="2652346" y="22405730"/>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153865</xdr:colOff>
          <xdr:row>132</xdr:row>
          <xdr:rowOff>73269</xdr:rowOff>
        </xdr:from>
        <xdr:to>
          <xdr:col>20</xdr:col>
          <xdr:colOff>109903</xdr:colOff>
          <xdr:row>134</xdr:row>
          <xdr:rowOff>142142</xdr:rowOff>
        </xdr:to>
        <xdr:pic>
          <xdr:nvPicPr>
            <xdr:cNvPr id="106" name="図 105">
              <a:extLst>
                <a:ext uri="{FF2B5EF4-FFF2-40B4-BE49-F238E27FC236}">
                  <a16:creationId xmlns:a16="http://schemas.microsoft.com/office/drawing/2014/main" id="{CB67060E-A15B-40C9-B0E5-D1FFF0B4CD2B}"/>
                </a:ext>
              </a:extLst>
            </xdr:cNvPr>
            <xdr:cNvPicPr>
              <a:picLocks noChangeArrowheads="1"/>
              <a:extLst>
                <a:ext uri="{84589F7E-364E-4C9E-8A38-B11213B215E9}">
                  <a14:cameraTool cellRange="$BW$9" spid="_x0000_s2532"/>
                </a:ext>
              </a:extLst>
            </xdr:cNvPicPr>
          </xdr:nvPicPr>
          <xdr:blipFill>
            <a:blip xmlns:r="http://schemas.openxmlformats.org/officeDocument/2006/relationships" r:embed="rId7"/>
            <a:srcRect/>
            <a:stretch>
              <a:fillRect/>
            </a:stretch>
          </xdr:blipFill>
          <xdr:spPr bwMode="auto">
            <a:xfrm>
              <a:off x="2623038" y="32766000"/>
              <a:ext cx="762000" cy="5524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73270</xdr:colOff>
          <xdr:row>63</xdr:row>
          <xdr:rowOff>36635</xdr:rowOff>
        </xdr:from>
        <xdr:to>
          <xdr:col>5</xdr:col>
          <xdr:colOff>82795</xdr:colOff>
          <xdr:row>65</xdr:row>
          <xdr:rowOff>126756</xdr:rowOff>
        </xdr:to>
        <xdr:pic>
          <xdr:nvPicPr>
            <xdr:cNvPr id="107" name="図 106">
              <a:extLst>
                <a:ext uri="{FF2B5EF4-FFF2-40B4-BE49-F238E27FC236}">
                  <a16:creationId xmlns:a16="http://schemas.microsoft.com/office/drawing/2014/main" id="{7EEBA857-D422-4142-BE88-B9181C6F18C6}"/>
                </a:ext>
              </a:extLst>
            </xdr:cNvPr>
            <xdr:cNvPicPr>
              <a:picLocks noChangeAspect="1" noChangeArrowheads="1"/>
              <a:extLst>
                <a:ext uri="{84589F7E-364E-4C9E-8A38-B11213B215E9}">
                  <a14:cameraTool cellRange="$BX$24" spid="_x0000_s2533"/>
                </a:ext>
              </a:extLst>
            </xdr:cNvPicPr>
          </xdr:nvPicPr>
          <xdr:blipFill>
            <a:blip xmlns:r="http://schemas.openxmlformats.org/officeDocument/2006/relationships" r:embed="rId2"/>
            <a:srcRect/>
            <a:stretch>
              <a:fillRect/>
            </a:stretch>
          </xdr:blipFill>
          <xdr:spPr bwMode="auto">
            <a:xfrm>
              <a:off x="608135" y="15664962"/>
              <a:ext cx="331910" cy="49310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65943</xdr:colOff>
          <xdr:row>104</xdr:row>
          <xdr:rowOff>29308</xdr:rowOff>
        </xdr:from>
        <xdr:to>
          <xdr:col>5</xdr:col>
          <xdr:colOff>75468</xdr:colOff>
          <xdr:row>106</xdr:row>
          <xdr:rowOff>119429</xdr:rowOff>
        </xdr:to>
        <xdr:pic>
          <xdr:nvPicPr>
            <xdr:cNvPr id="108" name="図 107">
              <a:extLst>
                <a:ext uri="{FF2B5EF4-FFF2-40B4-BE49-F238E27FC236}">
                  <a16:creationId xmlns:a16="http://schemas.microsoft.com/office/drawing/2014/main" id="{1379EAF6-FBF7-4C3F-A274-1505FFD4705C}"/>
                </a:ext>
              </a:extLst>
            </xdr:cNvPr>
            <xdr:cNvPicPr>
              <a:picLocks noChangeAspect="1" noChangeArrowheads="1"/>
              <a:extLst>
                <a:ext uri="{84589F7E-364E-4C9E-8A38-B11213B215E9}">
                  <a14:cameraTool cellRange="$BX$24" spid="_x0000_s2534"/>
                </a:ext>
              </a:extLst>
            </xdr:cNvPicPr>
          </xdr:nvPicPr>
          <xdr:blipFill>
            <a:blip xmlns:r="http://schemas.openxmlformats.org/officeDocument/2006/relationships" r:embed="rId2"/>
            <a:srcRect/>
            <a:stretch>
              <a:fillRect/>
            </a:stretch>
          </xdr:blipFill>
          <xdr:spPr bwMode="auto">
            <a:xfrm>
              <a:off x="600808" y="26025231"/>
              <a:ext cx="331910" cy="49310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80597</xdr:colOff>
          <xdr:row>145</xdr:row>
          <xdr:rowOff>36636</xdr:rowOff>
        </xdr:from>
        <xdr:to>
          <xdr:col>5</xdr:col>
          <xdr:colOff>90122</xdr:colOff>
          <xdr:row>147</xdr:row>
          <xdr:rowOff>126757</xdr:rowOff>
        </xdr:to>
        <xdr:pic>
          <xdr:nvPicPr>
            <xdr:cNvPr id="109" name="図 108">
              <a:extLst>
                <a:ext uri="{FF2B5EF4-FFF2-40B4-BE49-F238E27FC236}">
                  <a16:creationId xmlns:a16="http://schemas.microsoft.com/office/drawing/2014/main" id="{CA92B251-9C64-42EA-998E-7AB48C358EE0}"/>
                </a:ext>
              </a:extLst>
            </xdr:cNvPr>
            <xdr:cNvPicPr>
              <a:picLocks noChangeAspect="1" noChangeArrowheads="1"/>
              <a:extLst>
                <a:ext uri="{84589F7E-364E-4C9E-8A38-B11213B215E9}">
                  <a14:cameraTool cellRange="$BX$24" spid="_x0000_s2535"/>
                </a:ext>
              </a:extLst>
            </xdr:cNvPicPr>
          </xdr:nvPicPr>
          <xdr:blipFill>
            <a:blip xmlns:r="http://schemas.openxmlformats.org/officeDocument/2006/relationships" r:embed="rId2"/>
            <a:srcRect/>
            <a:stretch>
              <a:fillRect/>
            </a:stretch>
          </xdr:blipFill>
          <xdr:spPr bwMode="auto">
            <a:xfrm>
              <a:off x="615462" y="36400155"/>
              <a:ext cx="331910" cy="493102"/>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73270</xdr:colOff>
          <xdr:row>66</xdr:row>
          <xdr:rowOff>183174</xdr:rowOff>
        </xdr:from>
        <xdr:to>
          <xdr:col>5</xdr:col>
          <xdr:colOff>82795</xdr:colOff>
          <xdr:row>68</xdr:row>
          <xdr:rowOff>199292</xdr:rowOff>
        </xdr:to>
        <xdr:pic>
          <xdr:nvPicPr>
            <xdr:cNvPr id="110" name="図 109">
              <a:extLst>
                <a:ext uri="{FF2B5EF4-FFF2-40B4-BE49-F238E27FC236}">
                  <a16:creationId xmlns:a16="http://schemas.microsoft.com/office/drawing/2014/main" id="{31613BF4-10A2-407E-8D72-53F0A6C8DC68}"/>
                </a:ext>
              </a:extLst>
            </xdr:cNvPr>
            <xdr:cNvPicPr>
              <a:picLocks noChangeAspect="1" noChangeArrowheads="1"/>
              <a:extLst>
                <a:ext uri="{84589F7E-364E-4C9E-8A38-B11213B215E9}">
                  <a14:cameraTool cellRange="$BX$26" spid="_x0000_s2536"/>
                </a:ext>
              </a:extLst>
            </xdr:cNvPicPr>
          </xdr:nvPicPr>
          <xdr:blipFill>
            <a:blip xmlns:r="http://schemas.openxmlformats.org/officeDocument/2006/relationships" r:embed="rId3"/>
            <a:srcRect/>
            <a:stretch>
              <a:fillRect/>
            </a:stretch>
          </xdr:blipFill>
          <xdr:spPr bwMode="auto">
            <a:xfrm>
              <a:off x="608135" y="16456270"/>
              <a:ext cx="331910" cy="63890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73270</xdr:colOff>
          <xdr:row>107</xdr:row>
          <xdr:rowOff>175846</xdr:rowOff>
        </xdr:from>
        <xdr:to>
          <xdr:col>5</xdr:col>
          <xdr:colOff>82795</xdr:colOff>
          <xdr:row>109</xdr:row>
          <xdr:rowOff>191964</xdr:rowOff>
        </xdr:to>
        <xdr:pic>
          <xdr:nvPicPr>
            <xdr:cNvPr id="111" name="図 110">
              <a:extLst>
                <a:ext uri="{FF2B5EF4-FFF2-40B4-BE49-F238E27FC236}">
                  <a16:creationId xmlns:a16="http://schemas.microsoft.com/office/drawing/2014/main" id="{774486A8-FCE9-4BF9-95E6-2A6054AD1B7B}"/>
                </a:ext>
              </a:extLst>
            </xdr:cNvPr>
            <xdr:cNvPicPr>
              <a:picLocks noChangeAspect="1" noChangeArrowheads="1"/>
              <a:extLst>
                <a:ext uri="{84589F7E-364E-4C9E-8A38-B11213B215E9}">
                  <a14:cameraTool cellRange="$BX$26" spid="_x0000_s2537"/>
                </a:ext>
              </a:extLst>
            </xdr:cNvPicPr>
          </xdr:nvPicPr>
          <xdr:blipFill>
            <a:blip xmlns:r="http://schemas.openxmlformats.org/officeDocument/2006/relationships" r:embed="rId3"/>
            <a:srcRect/>
            <a:stretch>
              <a:fillRect/>
            </a:stretch>
          </xdr:blipFill>
          <xdr:spPr bwMode="auto">
            <a:xfrm>
              <a:off x="608135" y="26816538"/>
              <a:ext cx="331910" cy="638908"/>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73270</xdr:colOff>
          <xdr:row>148</xdr:row>
          <xdr:rowOff>175846</xdr:rowOff>
        </xdr:from>
        <xdr:to>
          <xdr:col>5</xdr:col>
          <xdr:colOff>82795</xdr:colOff>
          <xdr:row>150</xdr:row>
          <xdr:rowOff>191964</xdr:rowOff>
        </xdr:to>
        <xdr:pic>
          <xdr:nvPicPr>
            <xdr:cNvPr id="112" name="図 111">
              <a:extLst>
                <a:ext uri="{FF2B5EF4-FFF2-40B4-BE49-F238E27FC236}">
                  <a16:creationId xmlns:a16="http://schemas.microsoft.com/office/drawing/2014/main" id="{61FECF8C-A4BE-4640-BF14-9A397C1B3A27}"/>
                </a:ext>
              </a:extLst>
            </xdr:cNvPr>
            <xdr:cNvPicPr>
              <a:picLocks noChangeAspect="1" noChangeArrowheads="1"/>
              <a:extLst>
                <a:ext uri="{84589F7E-364E-4C9E-8A38-B11213B215E9}">
                  <a14:cameraTool cellRange="$BX$26" spid="_x0000_s2538"/>
                </a:ext>
              </a:extLst>
            </xdr:cNvPicPr>
          </xdr:nvPicPr>
          <xdr:blipFill>
            <a:blip xmlns:r="http://schemas.openxmlformats.org/officeDocument/2006/relationships" r:embed="rId3"/>
            <a:srcRect/>
            <a:stretch>
              <a:fillRect/>
            </a:stretch>
          </xdr:blipFill>
          <xdr:spPr bwMode="auto">
            <a:xfrm>
              <a:off x="608135" y="37184134"/>
              <a:ext cx="331910" cy="638908"/>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1</xdr:col>
      <xdr:colOff>161141</xdr:colOff>
      <xdr:row>72</xdr:row>
      <xdr:rowOff>43963</xdr:rowOff>
    </xdr:from>
    <xdr:to>
      <xdr:col>36</xdr:col>
      <xdr:colOff>48121</xdr:colOff>
      <xdr:row>75</xdr:row>
      <xdr:rowOff>74645</xdr:rowOff>
    </xdr:to>
    <xdr:pic>
      <xdr:nvPicPr>
        <xdr:cNvPr id="113" name="図 112">
          <a:extLst>
            <a:ext uri="{FF2B5EF4-FFF2-40B4-BE49-F238E27FC236}">
              <a16:creationId xmlns:a16="http://schemas.microsoft.com/office/drawing/2014/main" id="{2EB529B4-6410-6AAC-1768-5543B67597A8}"/>
            </a:ext>
          </a:extLst>
        </xdr:cNvPr>
        <xdr:cNvPicPr>
          <a:picLocks noChangeAspect="1"/>
        </xdr:cNvPicPr>
      </xdr:nvPicPr>
      <xdr:blipFill>
        <a:blip xmlns:r="http://schemas.openxmlformats.org/officeDocument/2006/relationships" r:embed="rId10"/>
        <a:stretch>
          <a:fillRect/>
        </a:stretch>
      </xdr:blipFill>
      <xdr:spPr>
        <a:xfrm>
          <a:off x="322333" y="18060867"/>
          <a:ext cx="5580000" cy="668125"/>
        </a:xfrm>
        <a:prstGeom prst="rect">
          <a:avLst/>
        </a:prstGeom>
      </xdr:spPr>
    </xdr:pic>
    <xdr:clientData/>
  </xdr:twoCellAnchor>
  <xdr:twoCellAnchor editAs="oneCell">
    <xdr:from>
      <xdr:col>26</xdr:col>
      <xdr:colOff>36634</xdr:colOff>
      <xdr:row>80</xdr:row>
      <xdr:rowOff>134671</xdr:rowOff>
    </xdr:from>
    <xdr:to>
      <xdr:col>36</xdr:col>
      <xdr:colOff>30459</xdr:colOff>
      <xdr:row>80</xdr:row>
      <xdr:rowOff>688732</xdr:rowOff>
    </xdr:to>
    <xdr:pic>
      <xdr:nvPicPr>
        <xdr:cNvPr id="114" name="図 113">
          <a:extLst>
            <a:ext uri="{FF2B5EF4-FFF2-40B4-BE49-F238E27FC236}">
              <a16:creationId xmlns:a16="http://schemas.microsoft.com/office/drawing/2014/main" id="{EBC2F78C-0642-3C7F-38CC-8749DAFFC633}"/>
            </a:ext>
          </a:extLst>
        </xdr:cNvPr>
        <xdr:cNvPicPr>
          <a:picLocks noChangeAspect="1"/>
        </xdr:cNvPicPr>
      </xdr:nvPicPr>
      <xdr:blipFill>
        <a:blip xmlns:r="http://schemas.openxmlformats.org/officeDocument/2006/relationships" r:embed="rId11"/>
        <a:stretch>
          <a:fillRect/>
        </a:stretch>
      </xdr:blipFill>
      <xdr:spPr>
        <a:xfrm>
          <a:off x="4278922" y="19829440"/>
          <a:ext cx="1605749" cy="554061"/>
        </a:xfrm>
        <a:prstGeom prst="rect">
          <a:avLst/>
        </a:prstGeom>
      </xdr:spPr>
    </xdr:pic>
    <xdr:clientData/>
  </xdr:twoCellAnchor>
  <xdr:twoCellAnchor editAs="oneCell">
    <xdr:from>
      <xdr:col>23</xdr:col>
      <xdr:colOff>51288</xdr:colOff>
      <xdr:row>82</xdr:row>
      <xdr:rowOff>65943</xdr:rowOff>
    </xdr:from>
    <xdr:to>
      <xdr:col>35</xdr:col>
      <xdr:colOff>137014</xdr:colOff>
      <xdr:row>85</xdr:row>
      <xdr:rowOff>75467</xdr:rowOff>
    </xdr:to>
    <xdr:pic>
      <xdr:nvPicPr>
        <xdr:cNvPr id="116" name="図 115">
          <a:extLst>
            <a:ext uri="{FF2B5EF4-FFF2-40B4-BE49-F238E27FC236}">
              <a16:creationId xmlns:a16="http://schemas.microsoft.com/office/drawing/2014/main" id="{86C1D7FD-C33C-4A63-AEA5-104FACBF239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10000" y="20801135"/>
          <a:ext cx="2020033" cy="5443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51288</xdr:colOff>
      <xdr:row>123</xdr:row>
      <xdr:rowOff>73269</xdr:rowOff>
    </xdr:from>
    <xdr:to>
      <xdr:col>35</xdr:col>
      <xdr:colOff>137014</xdr:colOff>
      <xdr:row>126</xdr:row>
      <xdr:rowOff>82793</xdr:rowOff>
    </xdr:to>
    <xdr:pic>
      <xdr:nvPicPr>
        <xdr:cNvPr id="117" name="図 116">
          <a:extLst>
            <a:ext uri="{FF2B5EF4-FFF2-40B4-BE49-F238E27FC236}">
              <a16:creationId xmlns:a16="http://schemas.microsoft.com/office/drawing/2014/main" id="{D109EBFE-A173-41F8-98EF-492A9C0FEE2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10000" y="31176057"/>
          <a:ext cx="2020033" cy="5443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51288</xdr:colOff>
      <xdr:row>41</xdr:row>
      <xdr:rowOff>73269</xdr:rowOff>
    </xdr:from>
    <xdr:to>
      <xdr:col>35</xdr:col>
      <xdr:colOff>137014</xdr:colOff>
      <xdr:row>44</xdr:row>
      <xdr:rowOff>82793</xdr:rowOff>
    </xdr:to>
    <xdr:pic>
      <xdr:nvPicPr>
        <xdr:cNvPr id="118" name="図 117">
          <a:extLst>
            <a:ext uri="{FF2B5EF4-FFF2-40B4-BE49-F238E27FC236}">
              <a16:creationId xmlns:a16="http://schemas.microsoft.com/office/drawing/2014/main" id="{F4ECC394-98F5-4F60-B36D-0EF092A7243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10000" y="10440865"/>
          <a:ext cx="2020033" cy="5443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28</xdr:col>
          <xdr:colOff>58615</xdr:colOff>
          <xdr:row>0</xdr:row>
          <xdr:rowOff>21982</xdr:rowOff>
        </xdr:from>
        <xdr:to>
          <xdr:col>36</xdr:col>
          <xdr:colOff>0</xdr:colOff>
          <xdr:row>5</xdr:row>
          <xdr:rowOff>21982</xdr:rowOff>
        </xdr:to>
        <xdr:pic>
          <xdr:nvPicPr>
            <xdr:cNvPr id="62" name="図 61">
              <a:extLst>
                <a:ext uri="{FF2B5EF4-FFF2-40B4-BE49-F238E27FC236}">
                  <a16:creationId xmlns:a16="http://schemas.microsoft.com/office/drawing/2014/main" id="{5F18B297-380D-41B0-B505-A48AAD7AFFD2}"/>
                </a:ext>
              </a:extLst>
            </xdr:cNvPr>
            <xdr:cNvPicPr>
              <a:picLocks noChangeArrowheads="1"/>
              <a:extLst>
                <a:ext uri="{84589F7E-364E-4C9E-8A38-B11213B215E9}">
                  <a14:cameraTool cellRange="$BU$2:$BU$5" spid="_x0000_s2539"/>
                </a:ext>
              </a:extLst>
            </xdr:cNvPicPr>
          </xdr:nvPicPr>
          <xdr:blipFill>
            <a:blip xmlns:r="http://schemas.openxmlformats.org/officeDocument/2006/relationships" r:embed="rId12"/>
            <a:srcRect/>
            <a:stretch>
              <a:fillRect/>
            </a:stretch>
          </xdr:blipFill>
          <xdr:spPr bwMode="auto">
            <a:xfrm>
              <a:off x="4623288" y="21982"/>
              <a:ext cx="1230924" cy="8572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100382</xdr:colOff>
          <xdr:row>2</xdr:row>
          <xdr:rowOff>23446</xdr:rowOff>
        </xdr:from>
        <xdr:to>
          <xdr:col>31</xdr:col>
          <xdr:colOff>65944</xdr:colOff>
          <xdr:row>4</xdr:row>
          <xdr:rowOff>209550</xdr:rowOff>
        </xdr:to>
        <xdr:pic>
          <xdr:nvPicPr>
            <xdr:cNvPr id="63" name="図 62">
              <a:extLst>
                <a:ext uri="{FF2B5EF4-FFF2-40B4-BE49-F238E27FC236}">
                  <a16:creationId xmlns:a16="http://schemas.microsoft.com/office/drawing/2014/main" id="{91C96090-A307-4884-9033-0FADD325AFCA}"/>
                </a:ext>
              </a:extLst>
            </xdr:cNvPr>
            <xdr:cNvPicPr>
              <a:picLocks noChangeArrowheads="1"/>
              <a:extLst>
                <a:ext uri="{84589F7E-364E-4C9E-8A38-B11213B215E9}">
                  <a14:cameraTool cellRange="$BS$3:$BS$5" spid="_x0000_s2540"/>
                </a:ext>
              </a:extLst>
            </xdr:cNvPicPr>
          </xdr:nvPicPr>
          <xdr:blipFill>
            <a:blip xmlns:r="http://schemas.openxmlformats.org/officeDocument/2006/relationships" r:embed="rId13"/>
            <a:srcRect/>
            <a:stretch>
              <a:fillRect/>
            </a:stretch>
          </xdr:blipFill>
          <xdr:spPr bwMode="auto">
            <a:xfrm>
              <a:off x="4342670" y="316523"/>
              <a:ext cx="771524" cy="530469"/>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51288</xdr:colOff>
          <xdr:row>0</xdr:row>
          <xdr:rowOff>118452</xdr:rowOff>
        </xdr:from>
        <xdr:to>
          <xdr:col>42</xdr:col>
          <xdr:colOff>102576</xdr:colOff>
          <xdr:row>6</xdr:row>
          <xdr:rowOff>41521</xdr:rowOff>
        </xdr:to>
        <xdr:pic>
          <xdr:nvPicPr>
            <xdr:cNvPr id="65" name="図 64">
              <a:extLst>
                <a:ext uri="{FF2B5EF4-FFF2-40B4-BE49-F238E27FC236}">
                  <a16:creationId xmlns:a16="http://schemas.microsoft.com/office/drawing/2014/main" id="{AB9FA48F-F8D4-4517-8CA6-CA5FB28832A9}"/>
                </a:ext>
              </a:extLst>
            </xdr:cNvPr>
            <xdr:cNvPicPr>
              <a:picLocks noChangeArrowheads="1"/>
              <a:extLst>
                <a:ext uri="{84589F7E-364E-4C9E-8A38-B11213B215E9}">
                  <a14:cameraTool cellRange="$BY$3:$BY$5" spid="_x0000_s2541"/>
                </a:ext>
              </a:extLst>
            </xdr:cNvPicPr>
          </xdr:nvPicPr>
          <xdr:blipFill>
            <a:blip xmlns:r="http://schemas.openxmlformats.org/officeDocument/2006/relationships" r:embed="rId14"/>
            <a:srcRect/>
            <a:stretch>
              <a:fillRect/>
            </a:stretch>
          </xdr:blipFill>
          <xdr:spPr bwMode="auto">
            <a:xfrm>
              <a:off x="4861413" y="118452"/>
              <a:ext cx="1853101" cy="820007"/>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51289</xdr:colOff>
          <xdr:row>4</xdr:row>
          <xdr:rowOff>134815</xdr:rowOff>
        </xdr:from>
        <xdr:to>
          <xdr:col>37</xdr:col>
          <xdr:colOff>4397</xdr:colOff>
          <xdr:row>7</xdr:row>
          <xdr:rowOff>190500</xdr:rowOff>
        </xdr:to>
        <xdr:pic>
          <xdr:nvPicPr>
            <xdr:cNvPr id="68" name="図 67">
              <a:extLst>
                <a:ext uri="{FF2B5EF4-FFF2-40B4-BE49-F238E27FC236}">
                  <a16:creationId xmlns:a16="http://schemas.microsoft.com/office/drawing/2014/main" id="{E3017F95-8800-4A19-985C-F9B3F9A726C9}"/>
                </a:ext>
              </a:extLst>
            </xdr:cNvPr>
            <xdr:cNvPicPr>
              <a:picLocks noChangeArrowheads="1"/>
              <a:extLst>
                <a:ext uri="{84589F7E-364E-4C9E-8A38-B11213B215E9}">
                  <a14:cameraTool cellRange="$BY$5" spid="_x0000_s2542"/>
                </a:ext>
              </a:extLst>
            </xdr:cNvPicPr>
          </xdr:nvPicPr>
          <xdr:blipFill>
            <a:blip xmlns:r="http://schemas.openxmlformats.org/officeDocument/2006/relationships" r:embed="rId15"/>
            <a:srcRect/>
            <a:stretch>
              <a:fillRect/>
            </a:stretch>
          </xdr:blipFill>
          <xdr:spPr bwMode="auto">
            <a:xfrm>
              <a:off x="5099539" y="772257"/>
              <a:ext cx="920262" cy="55391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187569</xdr:colOff>
          <xdr:row>42</xdr:row>
          <xdr:rowOff>134815</xdr:rowOff>
        </xdr:from>
        <xdr:to>
          <xdr:col>32</xdr:col>
          <xdr:colOff>143607</xdr:colOff>
          <xdr:row>46</xdr:row>
          <xdr:rowOff>16119</xdr:rowOff>
        </xdr:to>
        <xdr:pic>
          <xdr:nvPicPr>
            <xdr:cNvPr id="69" name="図 68">
              <a:extLst>
                <a:ext uri="{FF2B5EF4-FFF2-40B4-BE49-F238E27FC236}">
                  <a16:creationId xmlns:a16="http://schemas.microsoft.com/office/drawing/2014/main" id="{C8F42025-24EE-4FD6-84AA-EF3E6C41D4E4}"/>
                </a:ext>
              </a:extLst>
            </xdr:cNvPr>
            <xdr:cNvPicPr>
              <a:picLocks noChangeArrowheads="1"/>
              <a:extLst>
                <a:ext uri="{84589F7E-364E-4C9E-8A38-B11213B215E9}">
                  <a14:cameraTool cellRange="$BS$3:$BS$5" spid="_x0000_s2543"/>
                </a:ext>
              </a:extLst>
            </xdr:cNvPicPr>
          </xdr:nvPicPr>
          <xdr:blipFill>
            <a:blip xmlns:r="http://schemas.openxmlformats.org/officeDocument/2006/relationships" r:embed="rId13"/>
            <a:srcRect/>
            <a:stretch>
              <a:fillRect/>
            </a:stretch>
          </xdr:blipFill>
          <xdr:spPr bwMode="auto">
            <a:xfrm>
              <a:off x="5468815" y="10521461"/>
              <a:ext cx="923192"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158261</xdr:colOff>
          <xdr:row>84</xdr:row>
          <xdr:rowOff>21981</xdr:rowOff>
        </xdr:from>
        <xdr:to>
          <xdr:col>32</xdr:col>
          <xdr:colOff>114299</xdr:colOff>
          <xdr:row>88</xdr:row>
          <xdr:rowOff>14654</xdr:rowOff>
        </xdr:to>
        <xdr:pic>
          <xdr:nvPicPr>
            <xdr:cNvPr id="70" name="図 69">
              <a:extLst>
                <a:ext uri="{FF2B5EF4-FFF2-40B4-BE49-F238E27FC236}">
                  <a16:creationId xmlns:a16="http://schemas.microsoft.com/office/drawing/2014/main" id="{3257E9CF-799A-41B7-97A2-1B0813FD2AF9}"/>
                </a:ext>
              </a:extLst>
            </xdr:cNvPr>
            <xdr:cNvPicPr>
              <a:picLocks noChangeArrowheads="1"/>
              <a:extLst>
                <a:ext uri="{84589F7E-364E-4C9E-8A38-B11213B215E9}">
                  <a14:cameraTool cellRange="$BS$3:$BS$5" spid="_x0000_s2544"/>
                </a:ext>
              </a:extLst>
            </xdr:cNvPicPr>
          </xdr:nvPicPr>
          <xdr:blipFill>
            <a:blip xmlns:r="http://schemas.openxmlformats.org/officeDocument/2006/relationships" r:embed="rId13"/>
            <a:srcRect/>
            <a:stretch>
              <a:fillRect/>
            </a:stretch>
          </xdr:blipFill>
          <xdr:spPr bwMode="auto">
            <a:xfrm>
              <a:off x="5439507" y="20701489"/>
              <a:ext cx="923192"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181706</xdr:colOff>
          <xdr:row>125</xdr:row>
          <xdr:rowOff>11723</xdr:rowOff>
        </xdr:from>
        <xdr:to>
          <xdr:col>32</xdr:col>
          <xdr:colOff>137744</xdr:colOff>
          <xdr:row>129</xdr:row>
          <xdr:rowOff>4396</xdr:rowOff>
        </xdr:to>
        <xdr:pic>
          <xdr:nvPicPr>
            <xdr:cNvPr id="71" name="図 70">
              <a:extLst>
                <a:ext uri="{FF2B5EF4-FFF2-40B4-BE49-F238E27FC236}">
                  <a16:creationId xmlns:a16="http://schemas.microsoft.com/office/drawing/2014/main" id="{D59A0C07-C998-4608-B4A6-0041E35732D0}"/>
                </a:ext>
              </a:extLst>
            </xdr:cNvPr>
            <xdr:cNvPicPr>
              <a:picLocks noChangeArrowheads="1"/>
              <a:extLst>
                <a:ext uri="{84589F7E-364E-4C9E-8A38-B11213B215E9}">
                  <a14:cameraTool cellRange="$BS$3:$BS$5" spid="_x0000_s2545"/>
                </a:ext>
              </a:extLst>
            </xdr:cNvPicPr>
          </xdr:nvPicPr>
          <xdr:blipFill>
            <a:blip xmlns:r="http://schemas.openxmlformats.org/officeDocument/2006/relationships" r:embed="rId13"/>
            <a:srcRect/>
            <a:stretch>
              <a:fillRect/>
            </a:stretch>
          </xdr:blipFill>
          <xdr:spPr bwMode="auto">
            <a:xfrm>
              <a:off x="5462952" y="30849277"/>
              <a:ext cx="923192"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87923</xdr:colOff>
          <xdr:row>43</xdr:row>
          <xdr:rowOff>29307</xdr:rowOff>
        </xdr:from>
        <xdr:to>
          <xdr:col>34</xdr:col>
          <xdr:colOff>117230</xdr:colOff>
          <xdr:row>45</xdr:row>
          <xdr:rowOff>152400</xdr:rowOff>
        </xdr:to>
        <xdr:pic>
          <xdr:nvPicPr>
            <xdr:cNvPr id="73" name="図 72">
              <a:extLst>
                <a:ext uri="{FF2B5EF4-FFF2-40B4-BE49-F238E27FC236}">
                  <a16:creationId xmlns:a16="http://schemas.microsoft.com/office/drawing/2014/main" id="{58B437C4-2B9E-4F3D-8CA4-887064C26810}"/>
                </a:ext>
              </a:extLst>
            </xdr:cNvPr>
            <xdr:cNvPicPr>
              <a:picLocks noChangeArrowheads="1"/>
              <a:extLst>
                <a:ext uri="{84589F7E-364E-4C9E-8A38-B11213B215E9}">
                  <a14:cameraTool cellRange="$BU$2:$BU$5" spid="_x0000_s2546"/>
                </a:ext>
              </a:extLst>
            </xdr:cNvPicPr>
          </xdr:nvPicPr>
          <xdr:blipFill>
            <a:blip xmlns:r="http://schemas.openxmlformats.org/officeDocument/2006/relationships" r:embed="rId12"/>
            <a:srcRect/>
            <a:stretch>
              <a:fillRect/>
            </a:stretch>
          </xdr:blipFill>
          <xdr:spPr bwMode="auto">
            <a:xfrm>
              <a:off x="5949461" y="10550769"/>
              <a:ext cx="803031" cy="46892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123092</xdr:colOff>
          <xdr:row>84</xdr:row>
          <xdr:rowOff>11723</xdr:rowOff>
        </xdr:from>
        <xdr:to>
          <xdr:col>34</xdr:col>
          <xdr:colOff>152399</xdr:colOff>
          <xdr:row>86</xdr:row>
          <xdr:rowOff>134816</xdr:rowOff>
        </xdr:to>
        <xdr:pic>
          <xdr:nvPicPr>
            <xdr:cNvPr id="74" name="図 73">
              <a:extLst>
                <a:ext uri="{FF2B5EF4-FFF2-40B4-BE49-F238E27FC236}">
                  <a16:creationId xmlns:a16="http://schemas.microsoft.com/office/drawing/2014/main" id="{FB31A564-AFBE-429F-BA3E-5BD0400AA986}"/>
                </a:ext>
              </a:extLst>
            </xdr:cNvPr>
            <xdr:cNvPicPr>
              <a:picLocks noChangeArrowheads="1"/>
              <a:extLst>
                <a:ext uri="{84589F7E-364E-4C9E-8A38-B11213B215E9}">
                  <a14:cameraTool cellRange="$BU$2:$BU$5" spid="_x0000_s2547"/>
                </a:ext>
              </a:extLst>
            </xdr:cNvPicPr>
          </xdr:nvPicPr>
          <xdr:blipFill>
            <a:blip xmlns:r="http://schemas.openxmlformats.org/officeDocument/2006/relationships" r:embed="rId12"/>
            <a:srcRect/>
            <a:stretch>
              <a:fillRect/>
            </a:stretch>
          </xdr:blipFill>
          <xdr:spPr bwMode="auto">
            <a:xfrm>
              <a:off x="5984630" y="20691231"/>
              <a:ext cx="803031" cy="46892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105508</xdr:colOff>
          <xdr:row>125</xdr:row>
          <xdr:rowOff>52755</xdr:rowOff>
        </xdr:from>
        <xdr:to>
          <xdr:col>34</xdr:col>
          <xdr:colOff>134815</xdr:colOff>
          <xdr:row>128</xdr:row>
          <xdr:rowOff>1</xdr:rowOff>
        </xdr:to>
        <xdr:pic>
          <xdr:nvPicPr>
            <xdr:cNvPr id="75" name="図 74">
              <a:extLst>
                <a:ext uri="{FF2B5EF4-FFF2-40B4-BE49-F238E27FC236}">
                  <a16:creationId xmlns:a16="http://schemas.microsoft.com/office/drawing/2014/main" id="{4AB26C98-6E2E-4631-977C-7800FA6BF4ED}"/>
                </a:ext>
              </a:extLst>
            </xdr:cNvPr>
            <xdr:cNvPicPr>
              <a:picLocks noChangeArrowheads="1"/>
              <a:extLst>
                <a:ext uri="{84589F7E-364E-4C9E-8A38-B11213B215E9}">
                  <a14:cameraTool cellRange="$BU$2:$BU$5" spid="_x0000_s2548"/>
                </a:ext>
              </a:extLst>
            </xdr:cNvPicPr>
          </xdr:nvPicPr>
          <xdr:blipFill>
            <a:blip xmlns:r="http://schemas.openxmlformats.org/officeDocument/2006/relationships" r:embed="rId12"/>
            <a:srcRect/>
            <a:stretch>
              <a:fillRect/>
            </a:stretch>
          </xdr:blipFill>
          <xdr:spPr bwMode="auto">
            <a:xfrm>
              <a:off x="5967046" y="30890309"/>
              <a:ext cx="803031" cy="46892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43</xdr:row>
          <xdr:rowOff>187570</xdr:rowOff>
        </xdr:from>
        <xdr:to>
          <xdr:col>37</xdr:col>
          <xdr:colOff>23445</xdr:colOff>
          <xdr:row>47</xdr:row>
          <xdr:rowOff>180243</xdr:rowOff>
        </xdr:to>
        <xdr:pic>
          <xdr:nvPicPr>
            <xdr:cNvPr id="76" name="図 75">
              <a:extLst>
                <a:ext uri="{FF2B5EF4-FFF2-40B4-BE49-F238E27FC236}">
                  <a16:creationId xmlns:a16="http://schemas.microsoft.com/office/drawing/2014/main" id="{D23E2A3D-02C8-494E-BB32-555D5D657D62}"/>
                </a:ext>
              </a:extLst>
            </xdr:cNvPr>
            <xdr:cNvPicPr>
              <a:picLocks noChangeArrowheads="1"/>
              <a:extLst>
                <a:ext uri="{84589F7E-364E-4C9E-8A38-B11213B215E9}">
                  <a14:cameraTool cellRange="$BY$5" spid="_x0000_s2549"/>
                </a:ext>
              </a:extLst>
            </xdr:cNvPicPr>
          </xdr:nvPicPr>
          <xdr:blipFill>
            <a:blip xmlns:r="http://schemas.openxmlformats.org/officeDocument/2006/relationships" r:embed="rId15"/>
            <a:srcRect/>
            <a:stretch>
              <a:fillRect/>
            </a:stretch>
          </xdr:blipFill>
          <xdr:spPr bwMode="auto">
            <a:xfrm>
              <a:off x="6248400" y="10709032"/>
              <a:ext cx="990599"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158261</xdr:colOff>
          <xdr:row>84</xdr:row>
          <xdr:rowOff>175846</xdr:rowOff>
        </xdr:from>
        <xdr:to>
          <xdr:col>37</xdr:col>
          <xdr:colOff>1464</xdr:colOff>
          <xdr:row>88</xdr:row>
          <xdr:rowOff>168519</xdr:rowOff>
        </xdr:to>
        <xdr:pic>
          <xdr:nvPicPr>
            <xdr:cNvPr id="77" name="図 76">
              <a:extLst>
                <a:ext uri="{FF2B5EF4-FFF2-40B4-BE49-F238E27FC236}">
                  <a16:creationId xmlns:a16="http://schemas.microsoft.com/office/drawing/2014/main" id="{E1939546-D91E-4E77-9CF1-9680D8F55F5D}"/>
                </a:ext>
              </a:extLst>
            </xdr:cNvPr>
            <xdr:cNvPicPr>
              <a:picLocks noChangeArrowheads="1"/>
              <a:extLst>
                <a:ext uri="{84589F7E-364E-4C9E-8A38-B11213B215E9}">
                  <a14:cameraTool cellRange="$BY$5" spid="_x0000_s2550"/>
                </a:ext>
              </a:extLst>
            </xdr:cNvPicPr>
          </xdr:nvPicPr>
          <xdr:blipFill>
            <a:blip xmlns:r="http://schemas.openxmlformats.org/officeDocument/2006/relationships" r:embed="rId15"/>
            <a:srcRect/>
            <a:stretch>
              <a:fillRect/>
            </a:stretch>
          </xdr:blipFill>
          <xdr:spPr bwMode="auto">
            <a:xfrm>
              <a:off x="6213230" y="20855354"/>
              <a:ext cx="990599"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175846</xdr:colOff>
          <xdr:row>125</xdr:row>
          <xdr:rowOff>169985</xdr:rowOff>
        </xdr:from>
        <xdr:to>
          <xdr:col>37</xdr:col>
          <xdr:colOff>5860</xdr:colOff>
          <xdr:row>129</xdr:row>
          <xdr:rowOff>162658</xdr:rowOff>
        </xdr:to>
        <xdr:pic>
          <xdr:nvPicPr>
            <xdr:cNvPr id="78" name="図 77">
              <a:extLst>
                <a:ext uri="{FF2B5EF4-FFF2-40B4-BE49-F238E27FC236}">
                  <a16:creationId xmlns:a16="http://schemas.microsoft.com/office/drawing/2014/main" id="{207E88F3-6E94-4038-A50C-E5826FD2D3EA}"/>
                </a:ext>
              </a:extLst>
            </xdr:cNvPr>
            <xdr:cNvPicPr>
              <a:picLocks noChangeArrowheads="1"/>
              <a:extLst>
                <a:ext uri="{84589F7E-364E-4C9E-8A38-B11213B215E9}">
                  <a14:cameraTool cellRange="$BY$5" spid="_x0000_s2551"/>
                </a:ext>
              </a:extLst>
            </xdr:cNvPicPr>
          </xdr:nvPicPr>
          <xdr:blipFill>
            <a:blip xmlns:r="http://schemas.openxmlformats.org/officeDocument/2006/relationships" r:embed="rId15"/>
            <a:srcRect/>
            <a:stretch>
              <a:fillRect/>
            </a:stretch>
          </xdr:blipFill>
          <xdr:spPr bwMode="auto">
            <a:xfrm>
              <a:off x="6230815" y="31007539"/>
              <a:ext cx="990599"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23447</xdr:colOff>
          <xdr:row>42</xdr:row>
          <xdr:rowOff>111369</xdr:rowOff>
        </xdr:from>
        <xdr:to>
          <xdr:col>42</xdr:col>
          <xdr:colOff>96717</xdr:colOff>
          <xdr:row>45</xdr:row>
          <xdr:rowOff>168519</xdr:rowOff>
        </xdr:to>
        <xdr:pic>
          <xdr:nvPicPr>
            <xdr:cNvPr id="79" name="図 78">
              <a:extLst>
                <a:ext uri="{FF2B5EF4-FFF2-40B4-BE49-F238E27FC236}">
                  <a16:creationId xmlns:a16="http://schemas.microsoft.com/office/drawing/2014/main" id="{EFAF2369-36BD-4C20-818D-9960A0031B39}"/>
                </a:ext>
              </a:extLst>
            </xdr:cNvPr>
            <xdr:cNvPicPr>
              <a:picLocks noChangeArrowheads="1"/>
              <a:extLst>
                <a:ext uri="{84589F7E-364E-4C9E-8A38-B11213B215E9}">
                  <a14:cameraTool cellRange="$CC$7" spid="_x0000_s2552"/>
                </a:ext>
              </a:extLst>
            </xdr:cNvPicPr>
          </xdr:nvPicPr>
          <xdr:blipFill>
            <a:blip xmlns:r="http://schemas.openxmlformats.org/officeDocument/2006/relationships" r:embed="rId9"/>
            <a:srcRect/>
            <a:stretch>
              <a:fillRect/>
            </a:stretch>
          </xdr:blipFill>
          <xdr:spPr bwMode="auto">
            <a:xfrm>
              <a:off x="7309339" y="10498015"/>
              <a:ext cx="846993"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186104</xdr:colOff>
          <xdr:row>45</xdr:row>
          <xdr:rowOff>82063</xdr:rowOff>
        </xdr:from>
        <xdr:to>
          <xdr:col>36</xdr:col>
          <xdr:colOff>42496</xdr:colOff>
          <xdr:row>48</xdr:row>
          <xdr:rowOff>186105</xdr:rowOff>
        </xdr:to>
        <xdr:pic>
          <xdr:nvPicPr>
            <xdr:cNvPr id="115" name="図 114">
              <a:extLst>
                <a:ext uri="{FF2B5EF4-FFF2-40B4-BE49-F238E27FC236}">
                  <a16:creationId xmlns:a16="http://schemas.microsoft.com/office/drawing/2014/main" id="{0F6FA6F9-DEEE-481F-8867-879E8328A5BB}"/>
                </a:ext>
              </a:extLst>
            </xdr:cNvPr>
            <xdr:cNvPicPr>
              <a:picLocks noChangeArrowheads="1"/>
              <a:extLst>
                <a:ext uri="{84589F7E-364E-4C9E-8A38-B11213B215E9}">
                  <a14:cameraTool cellRange="$BY$5" spid="_x0000_s2553"/>
                </a:ext>
              </a:extLst>
            </xdr:cNvPicPr>
          </xdr:nvPicPr>
          <xdr:blipFill>
            <a:blip xmlns:r="http://schemas.openxmlformats.org/officeDocument/2006/relationships" r:embed="rId15"/>
            <a:srcRect/>
            <a:stretch>
              <a:fillRect/>
            </a:stretch>
          </xdr:blipFill>
          <xdr:spPr bwMode="auto">
            <a:xfrm>
              <a:off x="6047642" y="10949355"/>
              <a:ext cx="1016977"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149469</xdr:colOff>
          <xdr:row>86</xdr:row>
          <xdr:rowOff>68874</xdr:rowOff>
        </xdr:from>
        <xdr:to>
          <xdr:col>36</xdr:col>
          <xdr:colOff>5861</xdr:colOff>
          <xdr:row>89</xdr:row>
          <xdr:rowOff>172916</xdr:rowOff>
        </xdr:to>
        <xdr:pic>
          <xdr:nvPicPr>
            <xdr:cNvPr id="119" name="図 118">
              <a:extLst>
                <a:ext uri="{FF2B5EF4-FFF2-40B4-BE49-F238E27FC236}">
                  <a16:creationId xmlns:a16="http://schemas.microsoft.com/office/drawing/2014/main" id="{8DD6E7B3-60F5-4AC5-ADC0-B3571AE329C6}"/>
                </a:ext>
              </a:extLst>
            </xdr:cNvPr>
            <xdr:cNvPicPr>
              <a:picLocks noChangeArrowheads="1"/>
              <a:extLst>
                <a:ext uri="{84589F7E-364E-4C9E-8A38-B11213B215E9}">
                  <a14:cameraTool cellRange="$BY$5" spid="_x0000_s2554"/>
                </a:ext>
              </a:extLst>
            </xdr:cNvPicPr>
          </xdr:nvPicPr>
          <xdr:blipFill>
            <a:blip xmlns:r="http://schemas.openxmlformats.org/officeDocument/2006/relationships" r:embed="rId15"/>
            <a:srcRect/>
            <a:stretch>
              <a:fillRect/>
            </a:stretch>
          </xdr:blipFill>
          <xdr:spPr bwMode="auto">
            <a:xfrm>
              <a:off x="6011007" y="21094212"/>
              <a:ext cx="1016977"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149469</xdr:colOff>
          <xdr:row>127</xdr:row>
          <xdr:rowOff>84992</xdr:rowOff>
        </xdr:from>
        <xdr:to>
          <xdr:col>36</xdr:col>
          <xdr:colOff>5861</xdr:colOff>
          <xdr:row>130</xdr:row>
          <xdr:rowOff>189035</xdr:rowOff>
        </xdr:to>
        <xdr:pic>
          <xdr:nvPicPr>
            <xdr:cNvPr id="120" name="図 119">
              <a:extLst>
                <a:ext uri="{FF2B5EF4-FFF2-40B4-BE49-F238E27FC236}">
                  <a16:creationId xmlns:a16="http://schemas.microsoft.com/office/drawing/2014/main" id="{0E2127A2-30D0-44AF-A290-931CC18D263F}"/>
                </a:ext>
              </a:extLst>
            </xdr:cNvPr>
            <xdr:cNvPicPr>
              <a:picLocks noChangeArrowheads="1"/>
              <a:extLst>
                <a:ext uri="{84589F7E-364E-4C9E-8A38-B11213B215E9}">
                  <a14:cameraTool cellRange="$BY$5" spid="_x0000_s2555"/>
                </a:ext>
              </a:extLst>
            </xdr:cNvPicPr>
          </xdr:nvPicPr>
          <xdr:blipFill>
            <a:blip xmlns:r="http://schemas.openxmlformats.org/officeDocument/2006/relationships" r:embed="rId15"/>
            <a:srcRect/>
            <a:stretch>
              <a:fillRect/>
            </a:stretch>
          </xdr:blipFill>
          <xdr:spPr bwMode="auto">
            <a:xfrm>
              <a:off x="6011007" y="31268377"/>
              <a:ext cx="1016977"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23446</xdr:colOff>
          <xdr:row>4</xdr:row>
          <xdr:rowOff>146538</xdr:rowOff>
        </xdr:from>
        <xdr:to>
          <xdr:col>34</xdr:col>
          <xdr:colOff>46891</xdr:colOff>
          <xdr:row>7</xdr:row>
          <xdr:rowOff>186103</xdr:rowOff>
        </xdr:to>
        <xdr:pic>
          <xdr:nvPicPr>
            <xdr:cNvPr id="121" name="図 120">
              <a:extLst>
                <a:ext uri="{FF2B5EF4-FFF2-40B4-BE49-F238E27FC236}">
                  <a16:creationId xmlns:a16="http://schemas.microsoft.com/office/drawing/2014/main" id="{52C1F5F4-CCF2-4146-8EEA-92F1BDEC0AF1}"/>
                </a:ext>
              </a:extLst>
            </xdr:cNvPr>
            <xdr:cNvPicPr>
              <a:picLocks noChangeArrowheads="1"/>
              <a:extLst>
                <a:ext uri="{84589F7E-364E-4C9E-8A38-B11213B215E9}">
                  <a14:cameraTool cellRange="$BZ$3" spid="_x0000_s2556"/>
                </a:ext>
              </a:extLst>
            </xdr:cNvPicPr>
          </xdr:nvPicPr>
          <xdr:blipFill>
            <a:blip xmlns:r="http://schemas.openxmlformats.org/officeDocument/2006/relationships" r:embed="rId16"/>
            <a:srcRect/>
            <a:stretch>
              <a:fillRect/>
            </a:stretch>
          </xdr:blipFill>
          <xdr:spPr bwMode="auto">
            <a:xfrm>
              <a:off x="5691554" y="791307"/>
              <a:ext cx="990599"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84748</xdr:colOff>
          <xdr:row>45</xdr:row>
          <xdr:rowOff>42741</xdr:rowOff>
        </xdr:from>
        <xdr:to>
          <xdr:col>35</xdr:col>
          <xdr:colOff>79618</xdr:colOff>
          <xdr:row>48</xdr:row>
          <xdr:rowOff>146783</xdr:rowOff>
        </xdr:to>
        <xdr:pic>
          <xdr:nvPicPr>
            <xdr:cNvPr id="122" name="図 121">
              <a:extLst>
                <a:ext uri="{FF2B5EF4-FFF2-40B4-BE49-F238E27FC236}">
                  <a16:creationId xmlns:a16="http://schemas.microsoft.com/office/drawing/2014/main" id="{BE783FD9-9E37-4205-A748-2277D3A41D08}"/>
                </a:ext>
              </a:extLst>
            </xdr:cNvPr>
            <xdr:cNvPicPr>
              <a:picLocks noChangeArrowheads="1"/>
              <a:extLst>
                <a:ext uri="{84589F7E-364E-4C9E-8A38-B11213B215E9}">
                  <a14:cameraTool cellRange="$BZ$3" spid="_x0000_s2557"/>
                </a:ext>
              </a:extLst>
            </xdr:cNvPicPr>
          </xdr:nvPicPr>
          <xdr:blipFill>
            <a:blip xmlns:r="http://schemas.openxmlformats.org/officeDocument/2006/relationships" r:embed="rId16"/>
            <a:srcRect/>
            <a:stretch>
              <a:fillRect/>
            </a:stretch>
          </xdr:blipFill>
          <xdr:spPr bwMode="auto">
            <a:xfrm>
              <a:off x="4894873" y="11036179"/>
              <a:ext cx="788620" cy="556479"/>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190499</xdr:colOff>
          <xdr:row>86</xdr:row>
          <xdr:rowOff>74735</xdr:rowOff>
        </xdr:from>
        <xdr:to>
          <xdr:col>34</xdr:col>
          <xdr:colOff>20513</xdr:colOff>
          <xdr:row>89</xdr:row>
          <xdr:rowOff>178777</xdr:rowOff>
        </xdr:to>
        <xdr:pic>
          <xdr:nvPicPr>
            <xdr:cNvPr id="123" name="図 122">
              <a:extLst>
                <a:ext uri="{FF2B5EF4-FFF2-40B4-BE49-F238E27FC236}">
                  <a16:creationId xmlns:a16="http://schemas.microsoft.com/office/drawing/2014/main" id="{EF50C567-4DBB-48E5-B9BD-110BA8844B5B}"/>
                </a:ext>
              </a:extLst>
            </xdr:cNvPr>
            <xdr:cNvPicPr>
              <a:picLocks noChangeArrowheads="1"/>
              <a:extLst>
                <a:ext uri="{84589F7E-364E-4C9E-8A38-B11213B215E9}">
                  <a14:cameraTool cellRange="$BZ$3" spid="_x0000_s2558"/>
                </a:ext>
              </a:extLst>
            </xdr:cNvPicPr>
          </xdr:nvPicPr>
          <xdr:blipFill>
            <a:blip xmlns:r="http://schemas.openxmlformats.org/officeDocument/2006/relationships" r:embed="rId16"/>
            <a:srcRect/>
            <a:stretch>
              <a:fillRect/>
            </a:stretch>
          </xdr:blipFill>
          <xdr:spPr bwMode="auto">
            <a:xfrm>
              <a:off x="5665176" y="21100073"/>
              <a:ext cx="990599" cy="53779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161192</xdr:colOff>
          <xdr:row>127</xdr:row>
          <xdr:rowOff>79130</xdr:rowOff>
        </xdr:from>
        <xdr:to>
          <xdr:col>34</xdr:col>
          <xdr:colOff>4395</xdr:colOff>
          <xdr:row>130</xdr:row>
          <xdr:rowOff>183173</xdr:rowOff>
        </xdr:to>
        <xdr:pic>
          <xdr:nvPicPr>
            <xdr:cNvPr id="124" name="図 123">
              <a:extLst>
                <a:ext uri="{FF2B5EF4-FFF2-40B4-BE49-F238E27FC236}">
                  <a16:creationId xmlns:a16="http://schemas.microsoft.com/office/drawing/2014/main" id="{D4398D1F-AF5A-44C7-ACAF-589D749B4559}"/>
                </a:ext>
              </a:extLst>
            </xdr:cNvPr>
            <xdr:cNvPicPr>
              <a:picLocks noChangeArrowheads="1"/>
              <a:extLst>
                <a:ext uri="{84589F7E-364E-4C9E-8A38-B11213B215E9}">
                  <a14:cameraTool cellRange="$BZ$3" spid="_x0000_s2559"/>
                </a:ext>
              </a:extLst>
            </xdr:cNvPicPr>
          </xdr:nvPicPr>
          <xdr:blipFill>
            <a:blip xmlns:r="http://schemas.openxmlformats.org/officeDocument/2006/relationships" r:embed="rId16"/>
            <a:srcRect/>
            <a:stretch>
              <a:fillRect/>
            </a:stretch>
          </xdr:blipFill>
          <xdr:spPr bwMode="auto">
            <a:xfrm>
              <a:off x="5635869" y="31262515"/>
              <a:ext cx="990599" cy="537796"/>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t2srv2\data\&#26481;&#20140;&#37117;&#31119;&#31049;&#20445;&#20581;&#23616;\&#30142;&#30149;&#23550;&#31574;Excel\0207\No.2&#29305;&#23450;&#21307;&#30274;&#36027;&#25903;&#32102;&#35469;&#23450;&#30003;&#35531;&#26360;&#65288;&#26356;&#260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お読みください"/>
      <sheetName val="入力してください"/>
      <sheetName val="印刷してください"/>
      <sheetName val="郵便番号"/>
      <sheetName val="都道府県"/>
      <sheetName val="指定難病一覧"/>
    </sheetNames>
    <sheetDataSet>
      <sheetData sheetId="0"/>
      <sheetData sheetId="1" refreshError="1"/>
      <sheetData sheetId="2" refreshError="1"/>
      <sheetData sheetId="3">
        <row r="1">
          <cell r="A1" t="str">
            <v>001-0000</v>
          </cell>
          <cell r="B1" t="str">
            <v>北海道</v>
          </cell>
        </row>
        <row r="2">
          <cell r="A2" t="str">
            <v>010-0000</v>
          </cell>
          <cell r="B2" t="str">
            <v>秋田県</v>
          </cell>
        </row>
        <row r="3">
          <cell r="A3" t="str">
            <v>018-5501</v>
          </cell>
          <cell r="B3" t="str">
            <v>青森県</v>
          </cell>
        </row>
        <row r="4">
          <cell r="A4" t="str">
            <v>018-5511</v>
          </cell>
          <cell r="B4" t="str">
            <v>秋田県</v>
          </cell>
        </row>
        <row r="5">
          <cell r="A5" t="str">
            <v>020-0000</v>
          </cell>
          <cell r="B5" t="str">
            <v>岩手県</v>
          </cell>
        </row>
        <row r="6">
          <cell r="A6" t="str">
            <v>030-0111</v>
          </cell>
          <cell r="B6" t="str">
            <v>青森県</v>
          </cell>
        </row>
        <row r="7">
          <cell r="A7" t="str">
            <v>040-0000</v>
          </cell>
          <cell r="B7" t="str">
            <v>北海道</v>
          </cell>
        </row>
        <row r="8">
          <cell r="A8" t="str">
            <v>100-0000</v>
          </cell>
          <cell r="B8" t="str">
            <v>東京都</v>
          </cell>
        </row>
        <row r="9">
          <cell r="A9" t="str">
            <v>210-0000</v>
          </cell>
          <cell r="B9" t="str">
            <v>神奈川県</v>
          </cell>
        </row>
        <row r="10">
          <cell r="A10" t="str">
            <v>260-0000</v>
          </cell>
          <cell r="B10" t="str">
            <v>千葉県</v>
          </cell>
        </row>
        <row r="11">
          <cell r="A11" t="str">
            <v>300-0000</v>
          </cell>
          <cell r="B11" t="str">
            <v>茨城県</v>
          </cell>
        </row>
        <row r="12">
          <cell r="A12" t="str">
            <v>311-4411</v>
          </cell>
          <cell r="B12" t="str">
            <v>栃木県</v>
          </cell>
        </row>
        <row r="13">
          <cell r="A13" t="str">
            <v>311-4501</v>
          </cell>
          <cell r="B13" t="str">
            <v>茨城県</v>
          </cell>
        </row>
        <row r="14">
          <cell r="A14" t="str">
            <v>320-0001</v>
          </cell>
          <cell r="B14" t="str">
            <v>栃木県</v>
          </cell>
        </row>
        <row r="15">
          <cell r="A15" t="str">
            <v>330-0000</v>
          </cell>
          <cell r="B15" t="str">
            <v>埼玉県</v>
          </cell>
        </row>
        <row r="16">
          <cell r="A16" t="str">
            <v>349-1221</v>
          </cell>
          <cell r="B16" t="str">
            <v>栃木県</v>
          </cell>
        </row>
        <row r="17">
          <cell r="A17" t="str">
            <v>350-0001</v>
          </cell>
          <cell r="B17" t="str">
            <v>埼玉県</v>
          </cell>
        </row>
        <row r="18">
          <cell r="A18" t="str">
            <v>370-0000</v>
          </cell>
          <cell r="B18" t="str">
            <v>群馬県</v>
          </cell>
        </row>
        <row r="19">
          <cell r="A19" t="str">
            <v>370-1507</v>
          </cell>
          <cell r="B19" t="str">
            <v>埼玉県</v>
          </cell>
        </row>
        <row r="20">
          <cell r="A20" t="str">
            <v>370-1511</v>
          </cell>
          <cell r="B20" t="str">
            <v>群馬県</v>
          </cell>
        </row>
        <row r="21">
          <cell r="A21" t="str">
            <v>380-0801</v>
          </cell>
          <cell r="B21" t="str">
            <v>長野県</v>
          </cell>
        </row>
        <row r="22">
          <cell r="A22" t="str">
            <v>384-0097</v>
          </cell>
          <cell r="B22" t="str">
            <v>群馬県</v>
          </cell>
        </row>
        <row r="23">
          <cell r="A23" t="str">
            <v>384-0301</v>
          </cell>
          <cell r="B23" t="str">
            <v>長野県</v>
          </cell>
        </row>
        <row r="24">
          <cell r="A24" t="str">
            <v>389-0121</v>
          </cell>
          <cell r="B24" t="str">
            <v>群馬県</v>
          </cell>
        </row>
        <row r="25">
          <cell r="A25" t="str">
            <v>389-0200</v>
          </cell>
          <cell r="B25" t="str">
            <v>長野県</v>
          </cell>
        </row>
        <row r="26">
          <cell r="A26" t="str">
            <v>389-2261</v>
          </cell>
          <cell r="B26" t="str">
            <v>新潟県</v>
          </cell>
        </row>
        <row r="27">
          <cell r="A27" t="str">
            <v>389-2300</v>
          </cell>
          <cell r="B27" t="str">
            <v>長野県</v>
          </cell>
        </row>
        <row r="28">
          <cell r="A28" t="str">
            <v>400-0000</v>
          </cell>
          <cell r="B28" t="str">
            <v>山梨県</v>
          </cell>
        </row>
        <row r="29">
          <cell r="A29" t="str">
            <v>410-0000</v>
          </cell>
          <cell r="B29" t="str">
            <v>静岡県</v>
          </cell>
        </row>
        <row r="30">
          <cell r="A30" t="str">
            <v>431-4121</v>
          </cell>
          <cell r="B30" t="str">
            <v>愛知県</v>
          </cell>
        </row>
        <row r="31">
          <cell r="A31" t="str">
            <v>432-0000</v>
          </cell>
          <cell r="B31" t="str">
            <v>静岡県</v>
          </cell>
        </row>
        <row r="32">
          <cell r="A32" t="str">
            <v>440-0001</v>
          </cell>
          <cell r="B32" t="str">
            <v>愛知県</v>
          </cell>
        </row>
        <row r="33">
          <cell r="A33" t="str">
            <v>498-0801</v>
          </cell>
          <cell r="B33" t="str">
            <v>三重県</v>
          </cell>
        </row>
        <row r="34">
          <cell r="A34" t="str">
            <v>500-0000</v>
          </cell>
          <cell r="B34" t="str">
            <v>岐阜県</v>
          </cell>
        </row>
        <row r="35">
          <cell r="A35" t="str">
            <v>510-0000</v>
          </cell>
          <cell r="B35" t="str">
            <v>三重県</v>
          </cell>
        </row>
        <row r="36">
          <cell r="A36" t="str">
            <v>520-0000</v>
          </cell>
          <cell r="B36" t="str">
            <v>滋賀県</v>
          </cell>
        </row>
        <row r="37">
          <cell r="A37" t="str">
            <v>520-0461</v>
          </cell>
          <cell r="B37" t="str">
            <v>京都府</v>
          </cell>
        </row>
        <row r="38">
          <cell r="A38" t="str">
            <v>520-0471</v>
          </cell>
          <cell r="B38" t="str">
            <v>滋賀県</v>
          </cell>
        </row>
        <row r="39">
          <cell r="A39" t="str">
            <v>530-0000</v>
          </cell>
          <cell r="B39" t="str">
            <v>大阪府</v>
          </cell>
        </row>
        <row r="40">
          <cell r="A40" t="str">
            <v>563-0801</v>
          </cell>
          <cell r="B40" t="str">
            <v>兵庫県</v>
          </cell>
        </row>
        <row r="41">
          <cell r="A41" t="str">
            <v>564-0000</v>
          </cell>
          <cell r="B41" t="str">
            <v>大阪府</v>
          </cell>
        </row>
        <row r="42">
          <cell r="A42" t="str">
            <v>600-0000</v>
          </cell>
          <cell r="B42" t="str">
            <v>京都府</v>
          </cell>
        </row>
        <row r="43">
          <cell r="A43" t="str">
            <v>618-0000</v>
          </cell>
          <cell r="B43" t="str">
            <v>大阪府</v>
          </cell>
        </row>
        <row r="44">
          <cell r="A44" t="str">
            <v>618-0071</v>
          </cell>
          <cell r="B44" t="str">
            <v>京都府</v>
          </cell>
        </row>
        <row r="45">
          <cell r="A45" t="str">
            <v>630-0000</v>
          </cell>
          <cell r="B45" t="str">
            <v>奈良県</v>
          </cell>
        </row>
        <row r="46">
          <cell r="A46" t="str">
            <v>630-0271</v>
          </cell>
          <cell r="B46" t="str">
            <v>大阪府</v>
          </cell>
        </row>
        <row r="47">
          <cell r="A47" t="str">
            <v>630-1101</v>
          </cell>
          <cell r="B47" t="str">
            <v>奈良県</v>
          </cell>
        </row>
        <row r="48">
          <cell r="A48" t="str">
            <v>640-0000</v>
          </cell>
          <cell r="B48" t="str">
            <v>和歌山県</v>
          </cell>
        </row>
        <row r="49">
          <cell r="A49" t="str">
            <v>647-1271</v>
          </cell>
          <cell r="B49" t="str">
            <v>奈良県</v>
          </cell>
        </row>
        <row r="50">
          <cell r="A50" t="str">
            <v>647-1321</v>
          </cell>
          <cell r="B50" t="str">
            <v>三重県</v>
          </cell>
        </row>
        <row r="51">
          <cell r="A51" t="str">
            <v>647-1581</v>
          </cell>
          <cell r="B51" t="str">
            <v>奈良県</v>
          </cell>
        </row>
        <row r="52">
          <cell r="A52" t="str">
            <v>647-1600</v>
          </cell>
          <cell r="B52" t="str">
            <v>和歌山県</v>
          </cell>
        </row>
        <row r="53">
          <cell r="A53" t="str">
            <v>648-0300</v>
          </cell>
          <cell r="B53" t="str">
            <v>奈良県</v>
          </cell>
        </row>
        <row r="54">
          <cell r="A54" t="str">
            <v>648-0401</v>
          </cell>
          <cell r="B54" t="str">
            <v>和歌山県</v>
          </cell>
        </row>
        <row r="55">
          <cell r="A55" t="str">
            <v>650-0000</v>
          </cell>
          <cell r="B55" t="str">
            <v>兵庫県</v>
          </cell>
        </row>
        <row r="56">
          <cell r="A56" t="str">
            <v>680-0000</v>
          </cell>
          <cell r="B56" t="str">
            <v>鳥取県</v>
          </cell>
        </row>
        <row r="57">
          <cell r="A57" t="str">
            <v>684-0100</v>
          </cell>
          <cell r="B57" t="str">
            <v>島根県</v>
          </cell>
        </row>
        <row r="58">
          <cell r="A58" t="str">
            <v>689-0101</v>
          </cell>
          <cell r="B58" t="str">
            <v>鳥取県</v>
          </cell>
        </row>
        <row r="59">
          <cell r="A59" t="str">
            <v>690-0000</v>
          </cell>
          <cell r="B59" t="str">
            <v>島根県</v>
          </cell>
        </row>
        <row r="60">
          <cell r="A60" t="str">
            <v>700-0000</v>
          </cell>
          <cell r="B60" t="str">
            <v>岡山県</v>
          </cell>
        </row>
        <row r="61">
          <cell r="A61" t="str">
            <v>720-0001</v>
          </cell>
          <cell r="B61" t="str">
            <v>広島県</v>
          </cell>
        </row>
        <row r="62">
          <cell r="A62" t="str">
            <v>740-0000</v>
          </cell>
          <cell r="B62" t="str">
            <v>山口県</v>
          </cell>
        </row>
        <row r="63">
          <cell r="A63" t="str">
            <v>760-0000</v>
          </cell>
          <cell r="B63" t="str">
            <v>香川県</v>
          </cell>
        </row>
        <row r="64">
          <cell r="A64" t="str">
            <v>770-0000</v>
          </cell>
          <cell r="B64" t="str">
            <v>徳島県</v>
          </cell>
        </row>
        <row r="65">
          <cell r="A65" t="str">
            <v>780-0000</v>
          </cell>
          <cell r="B65" t="str">
            <v>高知県</v>
          </cell>
        </row>
        <row r="66">
          <cell r="A66" t="str">
            <v>790-0001</v>
          </cell>
          <cell r="B66" t="str">
            <v>愛媛県</v>
          </cell>
        </row>
        <row r="67">
          <cell r="A67" t="str">
            <v>800-0000</v>
          </cell>
          <cell r="B67" t="str">
            <v>福岡県</v>
          </cell>
        </row>
        <row r="68">
          <cell r="A68" t="str">
            <v>811-5100</v>
          </cell>
          <cell r="B68" t="str">
            <v>長崎県</v>
          </cell>
        </row>
        <row r="69">
          <cell r="A69" t="str">
            <v>812-0000</v>
          </cell>
          <cell r="B69" t="str">
            <v>福岡県</v>
          </cell>
        </row>
        <row r="70">
          <cell r="A70" t="str">
            <v>817-0000</v>
          </cell>
          <cell r="B70" t="str">
            <v>長崎県</v>
          </cell>
        </row>
        <row r="71">
          <cell r="A71" t="str">
            <v>818-0000</v>
          </cell>
          <cell r="B71" t="str">
            <v>福岡県</v>
          </cell>
        </row>
        <row r="72">
          <cell r="A72" t="str">
            <v>839-1421</v>
          </cell>
          <cell r="B72" t="str">
            <v>大分県</v>
          </cell>
        </row>
        <row r="73">
          <cell r="A73" t="str">
            <v>840-0001</v>
          </cell>
          <cell r="B73" t="str">
            <v>佐賀県</v>
          </cell>
        </row>
        <row r="74">
          <cell r="A74" t="str">
            <v>848-0401</v>
          </cell>
          <cell r="B74" t="str">
            <v>長崎県</v>
          </cell>
        </row>
        <row r="75">
          <cell r="A75" t="str">
            <v>849-0000</v>
          </cell>
          <cell r="B75" t="str">
            <v>佐賀県</v>
          </cell>
        </row>
        <row r="76">
          <cell r="A76" t="str">
            <v>850-0000</v>
          </cell>
          <cell r="B76" t="str">
            <v>長崎県</v>
          </cell>
        </row>
        <row r="77">
          <cell r="A77" t="str">
            <v>860-0001</v>
          </cell>
          <cell r="B77" t="str">
            <v>熊本県</v>
          </cell>
        </row>
        <row r="78">
          <cell r="A78" t="str">
            <v>870-0001</v>
          </cell>
          <cell r="B78" t="str">
            <v>大分県</v>
          </cell>
        </row>
        <row r="79">
          <cell r="A79" t="str">
            <v>871-0226</v>
          </cell>
          <cell r="B79" t="str">
            <v>福岡県</v>
          </cell>
        </row>
        <row r="80">
          <cell r="A80" t="str">
            <v>871-0311</v>
          </cell>
          <cell r="B80" t="str">
            <v>大分県</v>
          </cell>
        </row>
        <row r="81">
          <cell r="A81" t="str">
            <v>871-0801</v>
          </cell>
          <cell r="B81" t="str">
            <v>福岡県</v>
          </cell>
        </row>
        <row r="82">
          <cell r="A82" t="str">
            <v>872-0000</v>
          </cell>
          <cell r="B82" t="str">
            <v>大分県</v>
          </cell>
        </row>
        <row r="83">
          <cell r="A83" t="str">
            <v>880-0000</v>
          </cell>
          <cell r="B83" t="str">
            <v>宮崎県</v>
          </cell>
        </row>
        <row r="84">
          <cell r="A84" t="str">
            <v>890-0000</v>
          </cell>
          <cell r="B84" t="str">
            <v>鹿児島県</v>
          </cell>
        </row>
        <row r="85">
          <cell r="A85" t="str">
            <v>900-0000</v>
          </cell>
          <cell r="B85" t="str">
            <v>沖縄県</v>
          </cell>
        </row>
        <row r="86">
          <cell r="A86" t="str">
            <v>910-0001</v>
          </cell>
          <cell r="B86" t="str">
            <v>福井県</v>
          </cell>
        </row>
        <row r="87">
          <cell r="A87" t="str">
            <v>920-0000</v>
          </cell>
          <cell r="B87" t="str">
            <v>石川県</v>
          </cell>
        </row>
        <row r="88">
          <cell r="A88" t="str">
            <v>922-0679</v>
          </cell>
          <cell r="B88" t="str">
            <v>福井県</v>
          </cell>
        </row>
        <row r="89">
          <cell r="A89" t="str">
            <v>922-0801</v>
          </cell>
          <cell r="B89" t="str">
            <v>石川県</v>
          </cell>
        </row>
        <row r="90">
          <cell r="A90" t="str">
            <v>930-0001</v>
          </cell>
          <cell r="B90" t="str">
            <v>富山県</v>
          </cell>
        </row>
        <row r="91">
          <cell r="A91" t="str">
            <v>939-0171</v>
          </cell>
          <cell r="B91" t="str">
            <v>石川県</v>
          </cell>
        </row>
        <row r="92">
          <cell r="A92" t="str">
            <v>939-0231</v>
          </cell>
          <cell r="B92" t="str">
            <v>富山県</v>
          </cell>
        </row>
        <row r="93">
          <cell r="A93" t="str">
            <v>940-0000</v>
          </cell>
          <cell r="B93" t="str">
            <v>新潟県</v>
          </cell>
        </row>
        <row r="94">
          <cell r="A94" t="str">
            <v>949-8321</v>
          </cell>
          <cell r="B94" t="str">
            <v>長野県</v>
          </cell>
        </row>
        <row r="95">
          <cell r="A95" t="str">
            <v>949-8401</v>
          </cell>
          <cell r="B95" t="str">
            <v>新潟県</v>
          </cell>
        </row>
        <row r="96">
          <cell r="A96" t="str">
            <v>960-0000</v>
          </cell>
          <cell r="B96" t="str">
            <v>福島県</v>
          </cell>
        </row>
        <row r="97">
          <cell r="A97" t="str">
            <v>980-0000</v>
          </cell>
          <cell r="B97" t="str">
            <v>宮城県</v>
          </cell>
        </row>
        <row r="98">
          <cell r="A98" t="str">
            <v>990-0000</v>
          </cell>
          <cell r="B98" t="str">
            <v>山形県</v>
          </cell>
        </row>
      </sheetData>
      <sheetData sheetId="4" refreshError="1"/>
      <sheetData sheetId="5">
        <row r="1">
          <cell r="A1" t="str">
            <v xml:space="preserve">  1 球脊髄性筋萎縮症</v>
          </cell>
        </row>
        <row r="2">
          <cell r="A2" t="str">
            <v xml:space="preserve">  2 筋萎縮性側索硬化症</v>
          </cell>
        </row>
        <row r="3">
          <cell r="A3" t="str">
            <v xml:space="preserve">  3 脊髄性筋萎縮症</v>
          </cell>
        </row>
        <row r="4">
          <cell r="A4" t="str">
            <v xml:space="preserve">  4 原発性側索硬化症</v>
          </cell>
        </row>
        <row r="5">
          <cell r="A5" t="str">
            <v xml:space="preserve">  5 進行性核上性麻痺</v>
          </cell>
        </row>
        <row r="6">
          <cell r="A6" t="str">
            <v xml:space="preserve">  6 パーキンソン病</v>
          </cell>
        </row>
        <row r="7">
          <cell r="A7" t="str">
            <v xml:space="preserve">  7 大脳皮質基底核変性症</v>
          </cell>
        </row>
        <row r="8">
          <cell r="A8" t="str">
            <v xml:space="preserve">  8 ハンチントン病</v>
          </cell>
        </row>
        <row r="9">
          <cell r="A9" t="str">
            <v xml:space="preserve">  9 神経有棘赤血球症</v>
          </cell>
        </row>
        <row r="10">
          <cell r="A10" t="str">
            <v xml:space="preserve"> 10 シャルコー・マリー・トゥース病</v>
          </cell>
        </row>
        <row r="11">
          <cell r="A11" t="str">
            <v xml:space="preserve"> 11 重症筋無力症</v>
          </cell>
        </row>
        <row r="12">
          <cell r="A12" t="str">
            <v xml:space="preserve"> 12 先天性筋無力症候群</v>
          </cell>
        </row>
        <row r="13">
          <cell r="A13" t="str">
            <v xml:space="preserve"> 13 多発性硬化症／視神経脊髄炎</v>
          </cell>
        </row>
        <row r="14">
          <cell r="A14" t="str">
            <v xml:space="preserve"> 14 慢性炎症性脱髄性多発神経炎／多巣性運動ニューロパチー</v>
          </cell>
        </row>
        <row r="15">
          <cell r="A15" t="str">
            <v xml:space="preserve"> 15 封入体筋炎</v>
          </cell>
        </row>
        <row r="16">
          <cell r="A16" t="str">
            <v xml:space="preserve"> 16 クロウ・深瀬症候群</v>
          </cell>
        </row>
        <row r="17">
          <cell r="A17" t="str">
            <v xml:space="preserve"> 17 多系統萎縮症</v>
          </cell>
        </row>
        <row r="18">
          <cell r="A18" t="str">
            <v xml:space="preserve"> 18 脊髄小脳変性症(多系統萎縮症を除く。)</v>
          </cell>
        </row>
        <row r="19">
          <cell r="A19" t="str">
            <v xml:space="preserve"> 19 ライソゾーム病</v>
          </cell>
        </row>
        <row r="20">
          <cell r="A20" t="str">
            <v xml:space="preserve"> 20 副腎白質ジストロフィー</v>
          </cell>
        </row>
        <row r="21">
          <cell r="A21" t="str">
            <v xml:space="preserve"> 21 ミトコンドリア病</v>
          </cell>
        </row>
        <row r="22">
          <cell r="A22" t="str">
            <v xml:space="preserve"> 22 もやもや病</v>
          </cell>
        </row>
        <row r="23">
          <cell r="A23" t="str">
            <v xml:space="preserve"> 23 プリオン病</v>
          </cell>
        </row>
        <row r="24">
          <cell r="A24" t="str">
            <v xml:space="preserve"> 24 亜急性硬化性全脳炎</v>
          </cell>
        </row>
        <row r="25">
          <cell r="A25" t="str">
            <v xml:space="preserve"> 25 進行性多巣性白質脳症</v>
          </cell>
        </row>
        <row r="26">
          <cell r="A26" t="str">
            <v xml:space="preserve"> 26 HTLV-1関連脊髄症</v>
          </cell>
        </row>
        <row r="27">
          <cell r="A27" t="str">
            <v xml:space="preserve"> 27 特発性基底核石灰化症</v>
          </cell>
        </row>
        <row r="28">
          <cell r="A28" t="str">
            <v xml:space="preserve"> 28 全身性アミロイドーシス</v>
          </cell>
        </row>
        <row r="29">
          <cell r="A29" t="str">
            <v xml:space="preserve"> 29 ウルリッヒ病</v>
          </cell>
        </row>
        <row r="30">
          <cell r="A30" t="str">
            <v xml:space="preserve"> 30 遠位型ミオパチー</v>
          </cell>
        </row>
        <row r="31">
          <cell r="A31" t="str">
            <v xml:space="preserve"> 31 ベスレムミオパチー</v>
          </cell>
        </row>
        <row r="32">
          <cell r="A32" t="str">
            <v xml:space="preserve"> 32 自己貪食空胞性ミオパチー</v>
          </cell>
        </row>
        <row r="33">
          <cell r="A33" t="str">
            <v xml:space="preserve"> 33 シュワルツ・ヤンペル症候群</v>
          </cell>
        </row>
        <row r="34">
          <cell r="A34" t="str">
            <v xml:space="preserve"> 34 神経線維腫症</v>
          </cell>
        </row>
        <row r="35">
          <cell r="A35" t="str">
            <v xml:space="preserve"> 35 天疱瘡</v>
          </cell>
        </row>
        <row r="36">
          <cell r="A36" t="str">
            <v xml:space="preserve"> 36 表皮水疱症</v>
          </cell>
        </row>
        <row r="37">
          <cell r="A37" t="str">
            <v xml:space="preserve"> 37 膿疱性乾癬(汎発型)</v>
          </cell>
        </row>
        <row r="38">
          <cell r="A38" t="str">
            <v xml:space="preserve"> 38 スティーヴンス・ジョンソン症候群</v>
          </cell>
        </row>
        <row r="39">
          <cell r="A39" t="str">
            <v xml:space="preserve"> 39 中毒性表皮壊死症</v>
          </cell>
        </row>
        <row r="40">
          <cell r="A40" t="str">
            <v xml:space="preserve"> 40 高安動脈炎</v>
          </cell>
        </row>
        <row r="41">
          <cell r="A41" t="str">
            <v xml:space="preserve"> 41 巨細胞性動脈炎</v>
          </cell>
        </row>
        <row r="42">
          <cell r="A42" t="str">
            <v xml:space="preserve"> 42 結節性多発動脈炎</v>
          </cell>
        </row>
        <row r="43">
          <cell r="A43" t="str">
            <v xml:space="preserve"> 43 顕微鏡的多発血管炎</v>
          </cell>
        </row>
        <row r="44">
          <cell r="A44" t="str">
            <v xml:space="preserve"> 44 多発血管炎性肉芽腫症</v>
          </cell>
        </row>
        <row r="45">
          <cell r="A45" t="str">
            <v xml:space="preserve"> 45 好酸球性多発血管炎性肉芽腫症</v>
          </cell>
        </row>
        <row r="46">
          <cell r="A46" t="str">
            <v xml:space="preserve"> 46 悪性関節リウマチ</v>
          </cell>
        </row>
        <row r="47">
          <cell r="A47" t="str">
            <v xml:space="preserve"> 47 バージャー病</v>
          </cell>
        </row>
        <row r="48">
          <cell r="A48" t="str">
            <v xml:space="preserve"> 48 原発性抗リン脂質抗体症候群</v>
          </cell>
        </row>
        <row r="49">
          <cell r="A49" t="str">
            <v xml:space="preserve"> 49 全身性エリテマトーデス</v>
          </cell>
        </row>
        <row r="50">
          <cell r="A50" t="str">
            <v xml:space="preserve"> 50 皮膚筋炎／多発性筋炎</v>
          </cell>
        </row>
        <row r="51">
          <cell r="A51" t="str">
            <v xml:space="preserve"> 51 全身性強皮症</v>
          </cell>
        </row>
        <row r="52">
          <cell r="A52" t="str">
            <v xml:space="preserve"> 52 混合性結合組織病</v>
          </cell>
        </row>
        <row r="53">
          <cell r="A53" t="str">
            <v xml:space="preserve"> 53 シェーグレン症候群</v>
          </cell>
        </row>
        <row r="54">
          <cell r="A54" t="str">
            <v xml:space="preserve"> 54 成人スチル病</v>
          </cell>
        </row>
        <row r="55">
          <cell r="A55" t="str">
            <v xml:space="preserve"> 55 再発性多発軟骨炎</v>
          </cell>
        </row>
        <row r="56">
          <cell r="A56" t="str">
            <v xml:space="preserve"> 56 ベーチェット病</v>
          </cell>
        </row>
        <row r="57">
          <cell r="A57" t="str">
            <v xml:space="preserve"> 57 特発性拡張型心筋症</v>
          </cell>
        </row>
        <row r="58">
          <cell r="A58" t="str">
            <v xml:space="preserve"> 58 肥大型心筋症</v>
          </cell>
        </row>
        <row r="59">
          <cell r="A59" t="str">
            <v xml:space="preserve"> 59 拘束型心筋症</v>
          </cell>
        </row>
        <row r="60">
          <cell r="A60" t="str">
            <v xml:space="preserve"> 60 再生不良性貧血</v>
          </cell>
        </row>
        <row r="61">
          <cell r="A61" t="str">
            <v xml:space="preserve"> 61 自己免疫性溶血性貧血</v>
          </cell>
        </row>
        <row r="62">
          <cell r="A62" t="str">
            <v xml:space="preserve"> 62 発作性夜間ヘモグロビン尿症</v>
          </cell>
        </row>
        <row r="63">
          <cell r="A63" t="str">
            <v xml:space="preserve"> 63 特発性血小板減少性紫斑病</v>
          </cell>
        </row>
        <row r="64">
          <cell r="A64" t="str">
            <v xml:space="preserve"> 64 血栓性血小板減少性紫斑病</v>
          </cell>
        </row>
        <row r="65">
          <cell r="A65" t="str">
            <v xml:space="preserve"> 65 原発性免疫不全症候群</v>
          </cell>
        </row>
        <row r="66">
          <cell r="A66" t="str">
            <v xml:space="preserve"> 66 IgA腎症</v>
          </cell>
        </row>
        <row r="67">
          <cell r="A67" t="str">
            <v xml:space="preserve"> 67 多発性嚢胞腎</v>
          </cell>
        </row>
        <row r="68">
          <cell r="A68" t="str">
            <v xml:space="preserve"> 68 黄色靱帯骨化症</v>
          </cell>
        </row>
        <row r="69">
          <cell r="A69" t="str">
            <v xml:space="preserve"> 69 後縦靱帯骨化症</v>
          </cell>
        </row>
        <row r="70">
          <cell r="A70" t="str">
            <v xml:space="preserve"> 70 広範脊柱管狭窄症</v>
          </cell>
        </row>
        <row r="71">
          <cell r="A71" t="str">
            <v xml:space="preserve"> 71 特発性大腿骨頭壊死症</v>
          </cell>
        </row>
        <row r="72">
          <cell r="A72" t="str">
            <v xml:space="preserve"> 72 下垂体性ADH分泌異常症</v>
          </cell>
        </row>
        <row r="73">
          <cell r="A73" t="str">
            <v xml:space="preserve"> 73 下垂体性TSH分泌亢進症</v>
          </cell>
        </row>
        <row r="74">
          <cell r="A74" t="str">
            <v xml:space="preserve"> 74 下垂体性PRL分泌亢進症</v>
          </cell>
        </row>
        <row r="75">
          <cell r="A75" t="str">
            <v xml:space="preserve"> 75 クッシング病</v>
          </cell>
        </row>
        <row r="76">
          <cell r="A76" t="str">
            <v xml:space="preserve"> 76 下垂体性ゴナドトロピン分泌亢進症</v>
          </cell>
        </row>
        <row r="77">
          <cell r="A77" t="str">
            <v xml:space="preserve"> 77 下垂体性成長ホルモン分泌亢進症</v>
          </cell>
        </row>
        <row r="78">
          <cell r="A78" t="str">
            <v xml:space="preserve"> 78 下垂体前葉機能低下症</v>
          </cell>
        </row>
        <row r="79">
          <cell r="A79" t="str">
            <v xml:space="preserve"> 79 家族性高コレステロール血症(ホモ接合体)</v>
          </cell>
        </row>
        <row r="80">
          <cell r="A80" t="str">
            <v xml:space="preserve"> 80 甲状腺ホルモン不応症</v>
          </cell>
        </row>
        <row r="81">
          <cell r="A81" t="str">
            <v xml:space="preserve"> 81 先天性副腎皮質酵素欠損症</v>
          </cell>
        </row>
        <row r="82">
          <cell r="A82" t="str">
            <v xml:space="preserve"> 82 先天性副腎低形成症</v>
          </cell>
        </row>
        <row r="83">
          <cell r="A83" t="str">
            <v xml:space="preserve"> 83 アジソン病</v>
          </cell>
        </row>
        <row r="84">
          <cell r="A84" t="str">
            <v xml:space="preserve"> 84 サルコイドーシス</v>
          </cell>
        </row>
        <row r="85">
          <cell r="A85" t="str">
            <v xml:space="preserve"> 85 特発性間質性肺炎</v>
          </cell>
        </row>
        <row r="86">
          <cell r="A86" t="str">
            <v xml:space="preserve"> 86 肺動脈性肺高血圧症</v>
          </cell>
        </row>
        <row r="87">
          <cell r="A87" t="str">
            <v xml:space="preserve"> 87 肺静脈閉塞症／肺毛細血管腫症</v>
          </cell>
        </row>
        <row r="88">
          <cell r="A88" t="str">
            <v xml:space="preserve"> 88 慢性血栓塞栓性肺高血圧症</v>
          </cell>
        </row>
        <row r="89">
          <cell r="A89" t="str">
            <v xml:space="preserve"> 89 リンパ脈管筋腫症</v>
          </cell>
        </row>
        <row r="90">
          <cell r="A90" t="str">
            <v xml:space="preserve"> 90 網膜色素変性症</v>
          </cell>
        </row>
        <row r="91">
          <cell r="A91" t="str">
            <v xml:space="preserve"> 91 バッド・キアリ症候群</v>
          </cell>
        </row>
        <row r="92">
          <cell r="A92" t="str">
            <v xml:space="preserve"> 92 特発性門脈圧亢進症</v>
          </cell>
        </row>
        <row r="93">
          <cell r="A93" t="str">
            <v xml:space="preserve"> 93 原発性胆汁性胆管炎</v>
          </cell>
        </row>
        <row r="94">
          <cell r="A94" t="str">
            <v xml:space="preserve"> 94 原発性硬化性胆管炎</v>
          </cell>
        </row>
        <row r="95">
          <cell r="A95" t="str">
            <v xml:space="preserve"> 95 自己免疫性肝炎</v>
          </cell>
        </row>
        <row r="96">
          <cell r="A96" t="str">
            <v xml:space="preserve"> 96 クローン病</v>
          </cell>
        </row>
        <row r="97">
          <cell r="A97" t="str">
            <v xml:space="preserve"> 97 潰瘍性大腸炎</v>
          </cell>
        </row>
        <row r="98">
          <cell r="A98" t="str">
            <v xml:space="preserve"> 98 好酸球性消化管疾患</v>
          </cell>
        </row>
        <row r="99">
          <cell r="A99" t="str">
            <v xml:space="preserve"> 99 慢性特発性偽性腸閉塞症</v>
          </cell>
        </row>
        <row r="100">
          <cell r="A100" t="str">
            <v>100 巨大膀胱短小結腸腸管蠕動不全症</v>
          </cell>
        </row>
        <row r="101">
          <cell r="A101" t="str">
            <v>101 腸管神経節細胞僅少症</v>
          </cell>
        </row>
        <row r="102">
          <cell r="A102" t="str">
            <v>102 ルビンシュタイン・テイビ症候群</v>
          </cell>
        </row>
        <row r="103">
          <cell r="A103" t="str">
            <v>103 CFC症候群</v>
          </cell>
        </row>
        <row r="104">
          <cell r="A104" t="str">
            <v>104 コステロ症候群</v>
          </cell>
        </row>
        <row r="105">
          <cell r="A105" t="str">
            <v>105 チャージ症候群</v>
          </cell>
        </row>
        <row r="106">
          <cell r="A106" t="str">
            <v>106 クリオピリン関連周期熱症候群</v>
          </cell>
        </row>
        <row r="107">
          <cell r="A107" t="str">
            <v>107 若年性特発性関節炎</v>
          </cell>
        </row>
        <row r="108">
          <cell r="A108" t="str">
            <v>108 TNF受容体関連周期性症候群</v>
          </cell>
        </row>
        <row r="109">
          <cell r="A109" t="str">
            <v>109 非典型溶血性尿毒症症候群</v>
          </cell>
        </row>
        <row r="110">
          <cell r="A110" t="str">
            <v>110 ブラウ症候群</v>
          </cell>
        </row>
        <row r="111">
          <cell r="A111" t="str">
            <v>111 先天性ミオパチー</v>
          </cell>
        </row>
        <row r="112">
          <cell r="A112" t="str">
            <v>112 マリネスコ・シェーグレン症候群</v>
          </cell>
        </row>
        <row r="113">
          <cell r="A113" t="str">
            <v>113 筋ジストロフィー</v>
          </cell>
        </row>
        <row r="114">
          <cell r="A114" t="str">
            <v>114 非ジストロフィー性ミオトニー症候群</v>
          </cell>
        </row>
        <row r="115">
          <cell r="A115" t="str">
            <v>115 遺伝性周期性四肢麻痺</v>
          </cell>
        </row>
        <row r="116">
          <cell r="A116" t="str">
            <v>116 アトピー性脊髄炎</v>
          </cell>
        </row>
        <row r="117">
          <cell r="A117" t="str">
            <v>117 脊髄空洞症</v>
          </cell>
        </row>
        <row r="118">
          <cell r="A118" t="str">
            <v>118 脊髄髄膜瘤</v>
          </cell>
        </row>
        <row r="119">
          <cell r="A119" t="str">
            <v>119 アイザックス症候群</v>
          </cell>
        </row>
        <row r="120">
          <cell r="A120" t="str">
            <v>120 遺伝性ジストニア</v>
          </cell>
        </row>
        <row r="121">
          <cell r="A121" t="str">
            <v>121 神経フェリチン症</v>
          </cell>
        </row>
        <row r="122">
          <cell r="A122" t="str">
            <v>122 脳表ヘモジデリン沈着症</v>
          </cell>
        </row>
        <row r="123">
          <cell r="A123" t="str">
            <v>123 禿頭と変形性脊椎症を伴う常染色体劣性白質脳症</v>
          </cell>
        </row>
        <row r="124">
          <cell r="A124" t="str">
            <v>124 皮質下梗塞と白質脳症を伴う常染色体優性脳動脈症</v>
          </cell>
        </row>
        <row r="125">
          <cell r="A125" t="str">
            <v>125 神経軸索スフェロイド形成を伴う遺伝性びまん性白質脳症</v>
          </cell>
        </row>
        <row r="126">
          <cell r="A126" t="str">
            <v>126 ペリー症候群</v>
          </cell>
        </row>
        <row r="127">
          <cell r="A127" t="str">
            <v>127 前頭側頭葉変性症</v>
          </cell>
        </row>
        <row r="128">
          <cell r="A128" t="str">
            <v>128 ビッカースタッフ脳幹脳炎</v>
          </cell>
        </row>
        <row r="129">
          <cell r="A129" t="str">
            <v>129 痙攣重積型(二相性)急性脳症</v>
          </cell>
        </row>
        <row r="130">
          <cell r="A130" t="str">
            <v>130 先天性無痛無汗症</v>
          </cell>
        </row>
        <row r="131">
          <cell r="A131" t="str">
            <v>131 アレキサンダー病</v>
          </cell>
        </row>
        <row r="132">
          <cell r="A132" t="str">
            <v>132 先天性核上性球麻痺</v>
          </cell>
        </row>
        <row r="133">
          <cell r="A133" t="str">
            <v>133 メビウス症候群</v>
          </cell>
        </row>
        <row r="134">
          <cell r="A134" t="str">
            <v>134 中隔視神経形成異常症／ドモルシア症候群</v>
          </cell>
        </row>
        <row r="135">
          <cell r="A135" t="str">
            <v>135 アイカルディ症候群</v>
          </cell>
        </row>
        <row r="136">
          <cell r="A136" t="str">
            <v>136 片側巨脳症</v>
          </cell>
        </row>
        <row r="137">
          <cell r="A137" t="str">
            <v>137 限局性皮質異形成</v>
          </cell>
        </row>
        <row r="138">
          <cell r="A138" t="str">
            <v>138 神経細胞移動異常症</v>
          </cell>
        </row>
        <row r="139">
          <cell r="A139" t="str">
            <v>139 先天性大脳白質形成不全症</v>
          </cell>
        </row>
        <row r="140">
          <cell r="A140" t="str">
            <v>140 ドラベ症候群</v>
          </cell>
        </row>
        <row r="141">
          <cell r="A141" t="str">
            <v>141 海馬硬化を伴う内側側頭葉てんかん</v>
          </cell>
        </row>
        <row r="142">
          <cell r="A142" t="str">
            <v>142 ミオクロニー欠神てんかん</v>
          </cell>
        </row>
        <row r="143">
          <cell r="A143" t="str">
            <v>143 ミオクロニー脱力発作を伴うてんかん</v>
          </cell>
        </row>
        <row r="144">
          <cell r="A144" t="str">
            <v>144 レノックス・ガストー症候群</v>
          </cell>
        </row>
        <row r="145">
          <cell r="A145" t="str">
            <v>145 ウエスト症候群</v>
          </cell>
        </row>
        <row r="146">
          <cell r="A146" t="str">
            <v>146 大田原症候群</v>
          </cell>
        </row>
        <row r="147">
          <cell r="A147" t="str">
            <v>147 早期ミオクロニー脳症</v>
          </cell>
        </row>
        <row r="148">
          <cell r="A148" t="str">
            <v>148 遊走性焦点発作を伴う乳児てんかん</v>
          </cell>
        </row>
        <row r="149">
          <cell r="A149" t="str">
            <v>149 片側痙攣・片麻痺・てんかん症候群</v>
          </cell>
        </row>
        <row r="150">
          <cell r="A150" t="str">
            <v>150 環状20番染色体症候群</v>
          </cell>
        </row>
        <row r="151">
          <cell r="A151" t="str">
            <v>151 ラスムッセン脳炎</v>
          </cell>
        </row>
        <row r="152">
          <cell r="A152" t="str">
            <v>152 PCDH19関連症候群</v>
          </cell>
        </row>
        <row r="153">
          <cell r="A153" t="str">
            <v>153 難治頻回部分発作重積型急性脳炎</v>
          </cell>
        </row>
        <row r="154">
          <cell r="A154" t="str">
            <v>154 徐波睡眠期持続性棘徐波を示すてんかん性脳症</v>
          </cell>
        </row>
        <row r="155">
          <cell r="A155" t="str">
            <v>155 ランドウ・クレフナー症候群</v>
          </cell>
        </row>
        <row r="156">
          <cell r="A156" t="str">
            <v>156 レット症候群</v>
          </cell>
        </row>
        <row r="157">
          <cell r="A157" t="str">
            <v>157 スタージ・ウェーバー症候群</v>
          </cell>
        </row>
        <row r="158">
          <cell r="A158" t="str">
            <v>158 結節性硬化症</v>
          </cell>
        </row>
        <row r="159">
          <cell r="A159" t="str">
            <v>159 色素性乾皮症</v>
          </cell>
        </row>
        <row r="160">
          <cell r="A160" t="str">
            <v>160 先天性魚鱗癬</v>
          </cell>
        </row>
        <row r="161">
          <cell r="A161" t="str">
            <v>161 家族性良性慢性天疱瘡</v>
          </cell>
        </row>
        <row r="162">
          <cell r="A162" t="str">
            <v>162 類天疱瘡(後天性表皮水疱症を含む。)</v>
          </cell>
        </row>
        <row r="163">
          <cell r="A163" t="str">
            <v>163 特発性後天性全身性無汗症</v>
          </cell>
        </row>
        <row r="164">
          <cell r="A164" t="str">
            <v>164 眼皮膚白皮症</v>
          </cell>
        </row>
        <row r="165">
          <cell r="A165" t="str">
            <v>165 肥厚性皮膚骨膜症</v>
          </cell>
        </row>
        <row r="166">
          <cell r="A166" t="str">
            <v>166 弾性線維性仮性黄色腫</v>
          </cell>
        </row>
        <row r="167">
          <cell r="A167" t="str">
            <v>167 マルファン症候群</v>
          </cell>
        </row>
        <row r="168">
          <cell r="A168" t="str">
            <v>168 エーラス・ダンロス症候群</v>
          </cell>
        </row>
        <row r="169">
          <cell r="A169" t="str">
            <v>169 メンケス病</v>
          </cell>
        </row>
        <row r="170">
          <cell r="A170" t="str">
            <v>170 オクシピタル・ホーン症候群</v>
          </cell>
        </row>
        <row r="171">
          <cell r="A171" t="str">
            <v>171 ウィルソン病</v>
          </cell>
        </row>
        <row r="172">
          <cell r="A172" t="str">
            <v>172 低ホスファターゼ症</v>
          </cell>
        </row>
        <row r="173">
          <cell r="A173" t="str">
            <v>173 VATER症候群</v>
          </cell>
        </row>
        <row r="174">
          <cell r="A174" t="str">
            <v>174 那須・ハコラ病</v>
          </cell>
        </row>
        <row r="175">
          <cell r="A175" t="str">
            <v>175 ウィーバー症候群</v>
          </cell>
        </row>
        <row r="176">
          <cell r="A176" t="str">
            <v>176 コフィン・ローリー症候群</v>
          </cell>
        </row>
        <row r="177">
          <cell r="A177" t="str">
            <v>177 ジュベール症候群関連疾患</v>
          </cell>
        </row>
        <row r="178">
          <cell r="A178" t="str">
            <v>178 モワット・ウィルソン症候群</v>
          </cell>
        </row>
        <row r="179">
          <cell r="A179" t="str">
            <v>179 ウィリアムズ症候群</v>
          </cell>
        </row>
        <row r="180">
          <cell r="A180" t="str">
            <v>180 ATR-X症候群</v>
          </cell>
        </row>
        <row r="181">
          <cell r="A181" t="str">
            <v>181 クルーゾン症候群</v>
          </cell>
        </row>
        <row r="182">
          <cell r="A182" t="str">
            <v>182 アペール症候群</v>
          </cell>
        </row>
        <row r="183">
          <cell r="A183" t="str">
            <v>183 ファイファー症候群</v>
          </cell>
        </row>
        <row r="184">
          <cell r="A184" t="str">
            <v>184 アントレー・ビクスラー症候群</v>
          </cell>
        </row>
        <row r="185">
          <cell r="A185" t="str">
            <v>185 コフィン・シリス症候群</v>
          </cell>
        </row>
        <row r="186">
          <cell r="A186" t="str">
            <v>186 ロスムンド・トムソン症候群</v>
          </cell>
        </row>
        <row r="187">
          <cell r="A187" t="str">
            <v>187 歌舞伎症候群</v>
          </cell>
        </row>
        <row r="188">
          <cell r="A188" t="str">
            <v>188 多脾症候群</v>
          </cell>
        </row>
        <row r="189">
          <cell r="A189" t="str">
            <v>189 無脾症候群</v>
          </cell>
        </row>
        <row r="190">
          <cell r="A190" t="str">
            <v>190 鰓耳腎症候群</v>
          </cell>
        </row>
        <row r="191">
          <cell r="A191" t="str">
            <v>191 ウェルナー症候群</v>
          </cell>
        </row>
        <row r="192">
          <cell r="A192" t="str">
            <v>192 コケイン症候群</v>
          </cell>
        </row>
        <row r="193">
          <cell r="A193" t="str">
            <v>193 プラダー・ウィリ症候群</v>
          </cell>
        </row>
        <row r="194">
          <cell r="A194" t="str">
            <v>194 ソトス症候群</v>
          </cell>
        </row>
        <row r="195">
          <cell r="A195" t="str">
            <v>195 ヌーナン症候群</v>
          </cell>
        </row>
        <row r="196">
          <cell r="A196" t="str">
            <v>196 ヤング・シンプソン症候群</v>
          </cell>
        </row>
        <row r="197">
          <cell r="A197" t="str">
            <v>197 1p36欠失症候群</v>
          </cell>
        </row>
        <row r="198">
          <cell r="A198" t="str">
            <v>198 4p欠失症候群</v>
          </cell>
        </row>
        <row r="199">
          <cell r="A199" t="str">
            <v>199 5p欠失症候群</v>
          </cell>
        </row>
        <row r="200">
          <cell r="A200" t="str">
            <v>200 第14番染色体父親性ダイソミー症候群</v>
          </cell>
        </row>
        <row r="201">
          <cell r="A201" t="str">
            <v>201 アンジェルマン症候群</v>
          </cell>
        </row>
        <row r="202">
          <cell r="A202" t="str">
            <v>202 スミス・マギニス症候群</v>
          </cell>
        </row>
        <row r="203">
          <cell r="A203" t="str">
            <v>203 22q11.2欠失症候群</v>
          </cell>
        </row>
        <row r="204">
          <cell r="A204" t="str">
            <v>204 エマヌエル症候群</v>
          </cell>
        </row>
        <row r="205">
          <cell r="A205" t="str">
            <v>205 脆弱X症候群関連疾患</v>
          </cell>
        </row>
        <row r="206">
          <cell r="A206" t="str">
            <v>206 脆弱X症候群</v>
          </cell>
        </row>
        <row r="207">
          <cell r="A207" t="str">
            <v>207 総動脈幹遺残症</v>
          </cell>
        </row>
        <row r="208">
          <cell r="A208" t="str">
            <v>208 修正大血管転位症</v>
          </cell>
        </row>
        <row r="209">
          <cell r="A209" t="str">
            <v>209 完全大血管転位症</v>
          </cell>
        </row>
        <row r="210">
          <cell r="A210" t="str">
            <v>210 単心室症</v>
          </cell>
        </row>
        <row r="211">
          <cell r="A211" t="str">
            <v>211 左心低形成症候群</v>
          </cell>
        </row>
        <row r="212">
          <cell r="A212" t="str">
            <v>212 三尖弁閉鎖症</v>
          </cell>
        </row>
        <row r="213">
          <cell r="A213" t="str">
            <v>213 心室中隔欠損を伴わない肺動脈閉鎖症</v>
          </cell>
        </row>
        <row r="214">
          <cell r="A214" t="str">
            <v>214 心室中隔欠損を伴う肺動脈閉鎖症</v>
          </cell>
        </row>
        <row r="215">
          <cell r="A215" t="str">
            <v>215 ファロー四徴症</v>
          </cell>
        </row>
        <row r="216">
          <cell r="A216" t="str">
            <v>216 両大血管右室起始症</v>
          </cell>
        </row>
        <row r="217">
          <cell r="A217" t="str">
            <v>217 エプスタイン病</v>
          </cell>
        </row>
        <row r="218">
          <cell r="A218" t="str">
            <v>218 アルポート症候群</v>
          </cell>
        </row>
        <row r="219">
          <cell r="A219" t="str">
            <v>219 ギャロウェイ・モワト症候群</v>
          </cell>
        </row>
        <row r="220">
          <cell r="A220" t="str">
            <v>220 急速進行性糸球体腎炎</v>
          </cell>
        </row>
        <row r="221">
          <cell r="A221" t="str">
            <v>221 抗糸球体基底膜腎炎</v>
          </cell>
        </row>
        <row r="222">
          <cell r="A222" t="str">
            <v>222 一次性ネフローゼ症候群</v>
          </cell>
        </row>
        <row r="223">
          <cell r="A223" t="str">
            <v>223 一次性膜性増殖性糸球体腎炎</v>
          </cell>
        </row>
        <row r="224">
          <cell r="A224" t="str">
            <v>224 紫斑病性腎炎</v>
          </cell>
        </row>
        <row r="225">
          <cell r="A225" t="str">
            <v>225 先天性腎性尿崩症</v>
          </cell>
        </row>
        <row r="226">
          <cell r="A226" t="str">
            <v>226 間質性膀胱炎(ハンナ型)</v>
          </cell>
        </row>
        <row r="227">
          <cell r="A227" t="str">
            <v>227 オスラー病</v>
          </cell>
        </row>
        <row r="228">
          <cell r="A228" t="str">
            <v>228 閉塞性細気管支炎</v>
          </cell>
        </row>
        <row r="229">
          <cell r="A229" t="str">
            <v>229 肺胞蛋白症(自己免疫性又は先天性)</v>
          </cell>
        </row>
        <row r="230">
          <cell r="A230" t="str">
            <v>230 肺胞低換気症候群</v>
          </cell>
        </row>
        <row r="231">
          <cell r="A231" t="str">
            <v>231 α1-アンチトリプシン欠乏症</v>
          </cell>
        </row>
        <row r="232">
          <cell r="A232" t="str">
            <v>232 カーニー複合</v>
          </cell>
        </row>
        <row r="233">
          <cell r="A233" t="str">
            <v>233 ウォルフラム症候群</v>
          </cell>
        </row>
        <row r="234">
          <cell r="A234" t="str">
            <v>234 ペルオキシソーム病(副腎白質ジストロフィーを除く。)</v>
          </cell>
        </row>
        <row r="235">
          <cell r="A235" t="str">
            <v>235 副甲状腺機能低下症</v>
          </cell>
        </row>
        <row r="236">
          <cell r="A236" t="str">
            <v>236 偽性副甲状腺機能低下症</v>
          </cell>
        </row>
        <row r="237">
          <cell r="A237" t="str">
            <v>237 副腎皮質刺激ホルモン不応症</v>
          </cell>
        </row>
        <row r="238">
          <cell r="A238" t="str">
            <v>238 ビタミンＤ抵抗性くる病／骨軟化症</v>
          </cell>
        </row>
        <row r="239">
          <cell r="A239" t="str">
            <v>239 ビタミンＤ依存性くる病／骨軟化症</v>
          </cell>
        </row>
        <row r="240">
          <cell r="A240" t="str">
            <v>240 フェニルケトン尿症</v>
          </cell>
        </row>
        <row r="241">
          <cell r="A241" t="str">
            <v>241 高チロシン血症１型</v>
          </cell>
        </row>
        <row r="242">
          <cell r="A242" t="str">
            <v>242 高チロシン血症２型</v>
          </cell>
        </row>
        <row r="243">
          <cell r="A243" t="str">
            <v>243 高チロシン血症３型</v>
          </cell>
        </row>
        <row r="244">
          <cell r="A244" t="str">
            <v>244 メープルシロップ尿症</v>
          </cell>
        </row>
        <row r="245">
          <cell r="A245" t="str">
            <v>245 プロピオン酸血症</v>
          </cell>
        </row>
        <row r="246">
          <cell r="A246" t="str">
            <v>246 メチルマロン酸血症</v>
          </cell>
        </row>
        <row r="247">
          <cell r="A247" t="str">
            <v>247 イソ吉草酸血症</v>
          </cell>
        </row>
        <row r="248">
          <cell r="A248" t="str">
            <v>248 グルコーストランスポーター１欠損症</v>
          </cell>
        </row>
        <row r="249">
          <cell r="A249" t="str">
            <v>249 グルタル酸血症１型</v>
          </cell>
        </row>
        <row r="250">
          <cell r="A250" t="str">
            <v>250 グルタル酸血症２型</v>
          </cell>
        </row>
        <row r="251">
          <cell r="A251" t="str">
            <v>251 尿素サイクル異常症</v>
          </cell>
        </row>
        <row r="252">
          <cell r="A252" t="str">
            <v>252 リジン尿性蛋白不耐症</v>
          </cell>
        </row>
        <row r="253">
          <cell r="A253" t="str">
            <v>253 先天性葉酸吸収不全</v>
          </cell>
        </row>
        <row r="254">
          <cell r="A254" t="str">
            <v>254 ポルフィリン症</v>
          </cell>
        </row>
        <row r="255">
          <cell r="A255" t="str">
            <v>255 複合カルボキシラーゼ欠損症</v>
          </cell>
        </row>
        <row r="256">
          <cell r="A256" t="str">
            <v>256 筋型糖原病</v>
          </cell>
        </row>
        <row r="257">
          <cell r="A257" t="str">
            <v>257 肝型糖原病</v>
          </cell>
        </row>
        <row r="258">
          <cell r="A258" t="str">
            <v>258 ガラクトース-1-リン酸ウリジルトランスフェラーゼ欠損症</v>
          </cell>
        </row>
        <row r="259">
          <cell r="A259" t="str">
            <v>259 レシチンコレステロールアシルトランスフェラーゼ欠損症</v>
          </cell>
        </row>
        <row r="260">
          <cell r="A260" t="str">
            <v>260 シトステロール血症</v>
          </cell>
        </row>
        <row r="261">
          <cell r="A261" t="str">
            <v>261 タンジール病</v>
          </cell>
        </row>
        <row r="262">
          <cell r="A262" t="str">
            <v>262 原発性高カイロミクロン血症</v>
          </cell>
        </row>
        <row r="263">
          <cell r="A263" t="str">
            <v>263 脳腱黄色腫症</v>
          </cell>
        </row>
        <row r="264">
          <cell r="A264" t="str">
            <v>264 無βリポタンパク血症</v>
          </cell>
        </row>
        <row r="265">
          <cell r="A265" t="str">
            <v>265 脂肪萎縮症</v>
          </cell>
        </row>
        <row r="266">
          <cell r="A266" t="str">
            <v>266 家族性地中海熱</v>
          </cell>
        </row>
        <row r="267">
          <cell r="A267" t="str">
            <v>267 高IgD症候群</v>
          </cell>
        </row>
        <row r="268">
          <cell r="A268" t="str">
            <v>268 中條・西村症候群</v>
          </cell>
        </row>
        <row r="269">
          <cell r="A269" t="str">
            <v>269 化膿性無菌性関節炎・壊疽性膿皮症・アクネ症候群</v>
          </cell>
        </row>
        <row r="270">
          <cell r="A270" t="str">
            <v>270 慢性再発性多発性骨髄炎</v>
          </cell>
        </row>
        <row r="271">
          <cell r="A271" t="str">
            <v>271 強直性脊椎炎</v>
          </cell>
        </row>
        <row r="272">
          <cell r="A272" t="str">
            <v>272 進行性骨化性線維異形成症</v>
          </cell>
        </row>
        <row r="273">
          <cell r="A273" t="str">
            <v>273 肋骨異常を伴う先天性側弯症</v>
          </cell>
        </row>
        <row r="274">
          <cell r="A274" t="str">
            <v>274 骨形成不全症</v>
          </cell>
        </row>
        <row r="275">
          <cell r="A275" t="str">
            <v>275 タナトフォリック骨異形成症</v>
          </cell>
        </row>
        <row r="276">
          <cell r="A276" t="str">
            <v>276 軟骨無形成症</v>
          </cell>
        </row>
        <row r="277">
          <cell r="A277" t="str">
            <v>277 リンパ管腫症／ゴーハム病</v>
          </cell>
        </row>
        <row r="278">
          <cell r="A278" t="str">
            <v>278 巨大リンパ管奇形(頚部顔面病変)</v>
          </cell>
        </row>
        <row r="279">
          <cell r="A279" t="str">
            <v>279 巨大静脈奇形(頚部口腔咽頭びまん性病変)</v>
          </cell>
        </row>
        <row r="280">
          <cell r="A280" t="str">
            <v>280 巨大動静脈奇形(頚部顔面又は四肢病変)</v>
          </cell>
        </row>
        <row r="281">
          <cell r="A281" t="str">
            <v>281 クリッペル・トレノネー・ウェーバー症候群</v>
          </cell>
        </row>
        <row r="282">
          <cell r="A282" t="str">
            <v>282 先天性赤血球形成異常性貧血</v>
          </cell>
        </row>
        <row r="283">
          <cell r="A283" t="str">
            <v>283 後天性赤芽球癆</v>
          </cell>
        </row>
        <row r="284">
          <cell r="A284" t="str">
            <v>284 ダイアモンド・ブラックファン貧血</v>
          </cell>
        </row>
        <row r="285">
          <cell r="A285" t="str">
            <v>285 ファンコニ貧血</v>
          </cell>
        </row>
        <row r="286">
          <cell r="A286" t="str">
            <v>286 遺伝性鉄芽球性貧血</v>
          </cell>
        </row>
        <row r="287">
          <cell r="A287" t="str">
            <v>287 エプスタイン症候群</v>
          </cell>
        </row>
        <row r="288">
          <cell r="A288" t="str">
            <v>288 自己免疫性後天性凝固因子欠乏症</v>
          </cell>
        </row>
        <row r="289">
          <cell r="A289" t="str">
            <v>289 クロンカイト・カナダ症候群</v>
          </cell>
        </row>
        <row r="290">
          <cell r="A290" t="str">
            <v>290 非特異性多発性小腸潰瘍症</v>
          </cell>
        </row>
        <row r="291">
          <cell r="A291" t="str">
            <v>291 ヒルシュスプルング病(全結腸型又は小腸型)</v>
          </cell>
        </row>
        <row r="292">
          <cell r="A292" t="str">
            <v>292 総排泄腔外反症</v>
          </cell>
        </row>
        <row r="293">
          <cell r="A293" t="str">
            <v>293 総排泄腔遺残</v>
          </cell>
        </row>
        <row r="294">
          <cell r="A294" t="str">
            <v>294 先天性横隔膜ヘルニア</v>
          </cell>
        </row>
        <row r="295">
          <cell r="A295" t="str">
            <v>295 乳幼児肝巨大血管腫</v>
          </cell>
        </row>
        <row r="296">
          <cell r="A296" t="str">
            <v>296 胆道閉鎖症</v>
          </cell>
        </row>
        <row r="297">
          <cell r="A297" t="str">
            <v>297 アラジール症候群</v>
          </cell>
        </row>
        <row r="298">
          <cell r="A298" t="str">
            <v>298 遺伝性膵炎</v>
          </cell>
        </row>
        <row r="299">
          <cell r="A299" t="str">
            <v>299 嚢胞性線維症</v>
          </cell>
        </row>
        <row r="300">
          <cell r="A300" t="str">
            <v>300 IgG4関連疾患</v>
          </cell>
        </row>
        <row r="301">
          <cell r="A301" t="str">
            <v>301 黄斑ジストロフィー</v>
          </cell>
        </row>
        <row r="302">
          <cell r="A302" t="str">
            <v>302 レーベル遺伝性視神経症</v>
          </cell>
        </row>
        <row r="303">
          <cell r="A303" t="str">
            <v>303 アッシャー症候群</v>
          </cell>
        </row>
        <row r="304">
          <cell r="A304" t="str">
            <v>304 若年発症型両側性感音難聴</v>
          </cell>
        </row>
        <row r="305">
          <cell r="A305" t="str">
            <v>305 遅発性内リンパ水腫</v>
          </cell>
        </row>
        <row r="306">
          <cell r="A306" t="str">
            <v>306 好酸球性副鼻腔炎</v>
          </cell>
        </row>
        <row r="307">
          <cell r="A307" t="str">
            <v>307 カナバン病</v>
          </cell>
        </row>
        <row r="308">
          <cell r="A308" t="str">
            <v>308 進行性白質脳症</v>
          </cell>
        </row>
        <row r="309">
          <cell r="A309" t="str">
            <v>309 進行性ミオクローヌスてんかん</v>
          </cell>
        </row>
        <row r="310">
          <cell r="A310" t="str">
            <v>310 先天異常症候群</v>
          </cell>
        </row>
        <row r="311">
          <cell r="A311" t="str">
            <v>311 先天性三尖弁狭窄症</v>
          </cell>
        </row>
        <row r="312">
          <cell r="A312" t="str">
            <v>312 先天性僧帽弁狭窄症</v>
          </cell>
        </row>
        <row r="313">
          <cell r="A313" t="str">
            <v>313 先天性肺静脈狭窄症</v>
          </cell>
        </row>
        <row r="314">
          <cell r="A314" t="str">
            <v>314 左肺動脈右肺動脈起始症</v>
          </cell>
        </row>
        <row r="315">
          <cell r="A315" t="str">
            <v>315 ネイルパテラ症候群(爪膝蓋骨症候群)／LMX1B関連腎症</v>
          </cell>
        </row>
        <row r="316">
          <cell r="A316" t="str">
            <v>316 カルニチン回路異常症</v>
          </cell>
        </row>
        <row r="317">
          <cell r="A317" t="str">
            <v>317 三頭酵素欠損症</v>
          </cell>
        </row>
        <row r="318">
          <cell r="A318" t="str">
            <v>318 シトリン欠損症</v>
          </cell>
        </row>
        <row r="319">
          <cell r="A319" t="str">
            <v>319 セピアプテリン還元酵素(SR)欠損症</v>
          </cell>
        </row>
        <row r="320">
          <cell r="A320" t="str">
            <v>320 先天性グリコシルホスファチジルイノシトール(GPI)欠損症</v>
          </cell>
        </row>
        <row r="321">
          <cell r="A321" t="str">
            <v>321 非ケトーシス型高グリシン血症</v>
          </cell>
        </row>
        <row r="322">
          <cell r="A322" t="str">
            <v>322 β-ケトチオラーゼ欠損症</v>
          </cell>
        </row>
        <row r="323">
          <cell r="A323" t="str">
            <v>323 芳香族L-アミノ酸脱炭酸酵素欠損症</v>
          </cell>
        </row>
        <row r="324">
          <cell r="A324" t="str">
            <v>324 メチルグルタコン酸尿症</v>
          </cell>
        </row>
        <row r="325">
          <cell r="A325" t="str">
            <v>325 遺伝性自己炎症疾患</v>
          </cell>
        </row>
        <row r="326">
          <cell r="A326" t="str">
            <v>326 大理石骨病</v>
          </cell>
        </row>
        <row r="327">
          <cell r="A327" t="str">
            <v>327 特発性血栓症(遺伝性血栓性素因によるものに限る。)</v>
          </cell>
        </row>
        <row r="328">
          <cell r="A328" t="str">
            <v>328 前眼部形成異常</v>
          </cell>
        </row>
        <row r="329">
          <cell r="A329" t="str">
            <v>329 無虹彩症</v>
          </cell>
        </row>
        <row r="330">
          <cell r="A330" t="str">
            <v>330 先天性気管狭窄症／先天性声門下狭窄症</v>
          </cell>
        </row>
        <row r="331">
          <cell r="A331" t="str">
            <v>331 特発性多中心性キャッスルマン病</v>
          </cell>
        </row>
        <row r="332">
          <cell r="A332" t="str">
            <v>332 膠様滴状角膜ジストロフィー</v>
          </cell>
        </row>
        <row r="333">
          <cell r="A333" t="str">
            <v>333 ハッチンソン・ギルフォード症候群</v>
          </cell>
        </row>
        <row r="334">
          <cell r="A334" t="str">
            <v>334 脳クレアチン欠乏症候群</v>
          </cell>
        </row>
        <row r="335">
          <cell r="A335" t="str">
            <v>335 ネフロン癆</v>
          </cell>
        </row>
        <row r="336">
          <cell r="A336" t="str">
            <v>336 家族性低βリポタンパク血症1(ホモ接合体)</v>
          </cell>
        </row>
        <row r="337">
          <cell r="A337" t="str">
            <v>337 ホモシスチン尿症</v>
          </cell>
        </row>
        <row r="338">
          <cell r="A338" t="str">
            <v>338 進行性家族性肝内胆汁うっ滞症</v>
          </cell>
        </row>
        <row r="339">
          <cell r="A339" t="str">
            <v>都80 原発性骨髄線維症</v>
          </cell>
        </row>
        <row r="340">
          <cell r="A340" t="str">
            <v>都77 悪性高血圧</v>
          </cell>
        </row>
        <row r="341">
          <cell r="A341" t="str">
            <v>都83 母斑症</v>
          </cell>
        </row>
        <row r="342">
          <cell r="A342" t="str">
            <v>都866 肝内結石症</v>
          </cell>
        </row>
        <row r="343">
          <cell r="A343" t="str">
            <v>都88 古典的突発性好酸球増多症候群</v>
          </cell>
        </row>
        <row r="344">
          <cell r="A344" t="str">
            <v>都91 びまん性汎細気管支炎</v>
          </cell>
        </row>
        <row r="345">
          <cell r="A345" t="str">
            <v>都95 遺伝性QT延長症候群</v>
          </cell>
        </row>
        <row r="346">
          <cell r="A346" t="str">
            <v>都97 網膜脈絡膜萎縮症</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C5A0-707D-4A9A-B4D2-331B7C119C8E}">
  <sheetPr>
    <pageSetUpPr fitToPage="1"/>
  </sheetPr>
  <dimension ref="C1:AM28"/>
  <sheetViews>
    <sheetView showGridLines="0" topLeftCell="B1" zoomScale="140" zoomScaleNormal="140" workbookViewId="0">
      <selection activeCell="C1" sqref="C1:AL1"/>
    </sheetView>
  </sheetViews>
  <sheetFormatPr defaultColWidth="2.83203125" defaultRowHeight="12" x14ac:dyDescent="0.2"/>
  <cols>
    <col min="1" max="1" width="1.83203125" style="58" customWidth="1"/>
    <col min="2" max="2" width="2.83203125" style="58"/>
    <col min="3" max="38" width="3" style="58" customWidth="1"/>
    <col min="39" max="39" width="1.83203125" style="58" customWidth="1"/>
    <col min="40" max="16384" width="2.83203125" style="58"/>
  </cols>
  <sheetData>
    <row r="1" spans="3:39" s="56" customFormat="1" ht="21" customHeight="1" x14ac:dyDescent="0.2">
      <c r="C1" s="82" t="s">
        <v>671</v>
      </c>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row>
    <row r="2" spans="3:39" s="56" customFormat="1" ht="12.75" customHeight="1" x14ac:dyDescent="0.2"/>
    <row r="3" spans="3:39" s="56" customFormat="1" ht="16.5" customHeight="1" x14ac:dyDescent="0.2">
      <c r="C3" s="64" t="s">
        <v>614</v>
      </c>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row>
    <row r="4" spans="3:39" s="56" customFormat="1" ht="18" customHeight="1" x14ac:dyDescent="0.2">
      <c r="C4" s="56" t="s">
        <v>615</v>
      </c>
      <c r="D4" s="64" t="s">
        <v>638</v>
      </c>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row>
    <row r="5" spans="3:39" s="56" customFormat="1" ht="33.75" customHeight="1" x14ac:dyDescent="0.2">
      <c r="C5" s="58" t="s">
        <v>615</v>
      </c>
      <c r="D5" s="65" t="s">
        <v>672</v>
      </c>
      <c r="E5" s="65"/>
      <c r="F5" s="65"/>
      <c r="G5" s="65"/>
      <c r="H5" s="65"/>
      <c r="I5" s="65"/>
      <c r="J5" s="65"/>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row>
    <row r="6" spans="3:39" s="56" customFormat="1" ht="33.75" customHeight="1" x14ac:dyDescent="0.2">
      <c r="C6" s="58" t="s">
        <v>615</v>
      </c>
      <c r="D6" s="65" t="s">
        <v>673</v>
      </c>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row>
    <row r="7" spans="3:39" s="56" customFormat="1" ht="12" customHeight="1" x14ac:dyDescent="0.2">
      <c r="C7" s="58"/>
      <c r="D7" s="57"/>
      <c r="E7" s="57"/>
      <c r="F7" s="57"/>
      <c r="G7" s="57"/>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row>
    <row r="8" spans="3:39" s="56" customFormat="1" ht="15" customHeight="1" x14ac:dyDescent="0.2">
      <c r="C8" s="64" t="s">
        <v>616</v>
      </c>
      <c r="D8" s="64"/>
      <c r="E8" s="64"/>
      <c r="F8" s="64"/>
      <c r="G8" s="64"/>
      <c r="H8" s="64"/>
      <c r="I8" s="64"/>
      <c r="J8" s="64"/>
      <c r="K8" s="64"/>
      <c r="L8" s="64"/>
      <c r="M8" s="64"/>
      <c r="N8" s="64"/>
      <c r="O8" s="64"/>
      <c r="P8" s="64"/>
      <c r="Q8" s="64"/>
      <c r="R8" s="64"/>
      <c r="S8" s="64"/>
      <c r="T8" s="64"/>
      <c r="U8" s="64"/>
      <c r="V8" s="64"/>
      <c r="W8" s="64"/>
      <c r="X8" s="64"/>
      <c r="Y8" s="64"/>
      <c r="Z8" s="64"/>
      <c r="AA8" s="64"/>
      <c r="AB8" s="64"/>
      <c r="AC8" s="64"/>
      <c r="AD8" s="64"/>
      <c r="AE8" s="64"/>
      <c r="AF8" s="64"/>
      <c r="AG8" s="64"/>
      <c r="AH8" s="64"/>
      <c r="AI8" s="64"/>
      <c r="AJ8" s="64"/>
      <c r="AK8" s="64"/>
      <c r="AL8" s="64"/>
    </row>
    <row r="9" spans="3:39" s="56" customFormat="1" ht="36" customHeight="1" x14ac:dyDescent="0.2">
      <c r="D9" s="72" t="s">
        <v>674</v>
      </c>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row>
    <row r="10" spans="3:39" s="56" customFormat="1" ht="15" customHeight="1" x14ac:dyDescent="0.2">
      <c r="C10" s="73" t="s">
        <v>617</v>
      </c>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5"/>
      <c r="AM10" s="59"/>
    </row>
    <row r="11" spans="3:39" s="56" customFormat="1" ht="15" customHeight="1" x14ac:dyDescent="0.2">
      <c r="C11" s="76" t="s">
        <v>618</v>
      </c>
      <c r="D11" s="77"/>
      <c r="E11" s="69" t="s">
        <v>619</v>
      </c>
      <c r="F11" s="69"/>
      <c r="G11" s="69"/>
      <c r="H11" s="69"/>
      <c r="I11" s="69"/>
      <c r="J11" s="69"/>
      <c r="K11" s="69"/>
      <c r="L11" s="69"/>
      <c r="M11" s="69"/>
      <c r="N11" s="69"/>
      <c r="O11" s="69"/>
      <c r="P11" s="69"/>
      <c r="Q11" s="69"/>
      <c r="R11" s="69"/>
      <c r="S11" s="69"/>
      <c r="T11" s="69"/>
      <c r="U11" s="69"/>
      <c r="V11" s="69"/>
      <c r="W11" s="69"/>
      <c r="X11" s="69"/>
      <c r="Y11" s="69"/>
      <c r="Z11" s="69"/>
      <c r="AA11" s="69"/>
      <c r="AB11" s="69"/>
      <c r="AC11" s="70"/>
      <c r="AD11" s="73" t="s">
        <v>620</v>
      </c>
      <c r="AE11" s="74"/>
      <c r="AF11" s="74"/>
      <c r="AG11" s="74"/>
      <c r="AH11" s="74"/>
      <c r="AI11" s="74"/>
      <c r="AJ11" s="74"/>
      <c r="AK11" s="74"/>
      <c r="AL11" s="75"/>
    </row>
    <row r="12" spans="3:39" s="56" customFormat="1" ht="15" customHeight="1" x14ac:dyDescent="0.2">
      <c r="C12" s="78"/>
      <c r="D12" s="79"/>
      <c r="E12" s="69" t="s">
        <v>621</v>
      </c>
      <c r="F12" s="69"/>
      <c r="G12" s="69"/>
      <c r="H12" s="69"/>
      <c r="I12" s="69"/>
      <c r="J12" s="69"/>
      <c r="K12" s="69"/>
      <c r="L12" s="69"/>
      <c r="M12" s="69"/>
      <c r="N12" s="69"/>
      <c r="O12" s="69"/>
      <c r="P12" s="69"/>
      <c r="Q12" s="69"/>
      <c r="R12" s="69"/>
      <c r="S12" s="69"/>
      <c r="T12" s="69"/>
      <c r="U12" s="69"/>
      <c r="V12" s="69"/>
      <c r="W12" s="69"/>
      <c r="X12" s="69"/>
      <c r="Y12" s="69"/>
      <c r="Z12" s="69"/>
      <c r="AA12" s="69"/>
      <c r="AB12" s="69"/>
      <c r="AC12" s="70"/>
      <c r="AD12" s="73" t="s">
        <v>622</v>
      </c>
      <c r="AE12" s="74"/>
      <c r="AF12" s="74"/>
      <c r="AG12" s="74"/>
      <c r="AH12" s="74"/>
      <c r="AI12" s="74"/>
      <c r="AJ12" s="74"/>
      <c r="AK12" s="74"/>
      <c r="AL12" s="75"/>
    </row>
    <row r="13" spans="3:39" s="56" customFormat="1" ht="15" customHeight="1" x14ac:dyDescent="0.2">
      <c r="C13" s="80"/>
      <c r="D13" s="81"/>
      <c r="E13" s="69" t="s">
        <v>623</v>
      </c>
      <c r="F13" s="69"/>
      <c r="G13" s="69"/>
      <c r="H13" s="69"/>
      <c r="I13" s="69"/>
      <c r="J13" s="69"/>
      <c r="K13" s="69"/>
      <c r="L13" s="69"/>
      <c r="M13" s="69"/>
      <c r="N13" s="69"/>
      <c r="O13" s="69"/>
      <c r="P13" s="69"/>
      <c r="Q13" s="69"/>
      <c r="R13" s="69"/>
      <c r="S13" s="69"/>
      <c r="T13" s="69"/>
      <c r="U13" s="69"/>
      <c r="V13" s="69"/>
      <c r="W13" s="69"/>
      <c r="X13" s="69"/>
      <c r="Y13" s="69"/>
      <c r="Z13" s="69"/>
      <c r="AA13" s="69"/>
      <c r="AB13" s="69"/>
      <c r="AC13" s="70"/>
      <c r="AD13" s="73" t="s">
        <v>624</v>
      </c>
      <c r="AE13" s="74"/>
      <c r="AF13" s="74"/>
      <c r="AG13" s="74"/>
      <c r="AH13" s="74"/>
      <c r="AI13" s="74"/>
      <c r="AJ13" s="74"/>
      <c r="AK13" s="74"/>
      <c r="AL13" s="75"/>
    </row>
    <row r="14" spans="3:39" s="56" customFormat="1" ht="15" customHeight="1" x14ac:dyDescent="0.2">
      <c r="C14" s="66" t="s">
        <v>625</v>
      </c>
      <c r="D14" s="67"/>
      <c r="E14" s="68" t="s">
        <v>626</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69"/>
      <c r="AL14" s="70"/>
    </row>
    <row r="15" spans="3:39" s="56" customFormat="1" ht="9" customHeight="1" x14ac:dyDescent="0.2">
      <c r="C15" s="60"/>
      <c r="D15" s="60"/>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row>
    <row r="16" spans="3:39" s="56" customFormat="1" ht="32.25" customHeight="1" x14ac:dyDescent="0.2">
      <c r="C16" s="58" t="s">
        <v>615</v>
      </c>
      <c r="D16" s="65" t="s">
        <v>627</v>
      </c>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row>
    <row r="17" spans="3:38" s="56" customFormat="1" ht="29.25" customHeight="1" x14ac:dyDescent="0.2">
      <c r="C17" s="58" t="s">
        <v>615</v>
      </c>
      <c r="D17" s="65" t="s">
        <v>637</v>
      </c>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row>
    <row r="18" spans="3:38" s="56" customFormat="1" ht="50.25" customHeight="1" x14ac:dyDescent="0.2">
      <c r="C18" s="71" t="s">
        <v>628</v>
      </c>
      <c r="D18" s="71"/>
      <c r="E18" s="71"/>
      <c r="F18" s="71"/>
      <c r="G18" s="71"/>
      <c r="H18" s="71"/>
      <c r="I18" s="71"/>
      <c r="J18" s="71"/>
      <c r="K18" s="71"/>
      <c r="L18" s="71"/>
      <c r="M18" s="71"/>
      <c r="N18" s="71"/>
      <c r="O18" s="71"/>
      <c r="P18" s="71"/>
      <c r="Q18" s="71"/>
      <c r="R18" s="71"/>
      <c r="S18" s="71"/>
      <c r="T18" s="71"/>
      <c r="U18" s="71"/>
      <c r="V18" s="71"/>
      <c r="W18" s="71"/>
      <c r="X18" s="71"/>
      <c r="Y18" s="71"/>
      <c r="Z18" s="71"/>
      <c r="AA18" s="71"/>
      <c r="AB18" s="71"/>
      <c r="AC18" s="71"/>
      <c r="AD18" s="71"/>
      <c r="AE18" s="71"/>
      <c r="AF18" s="71"/>
      <c r="AG18" s="71"/>
      <c r="AH18" s="71"/>
      <c r="AI18" s="71"/>
      <c r="AJ18" s="71"/>
      <c r="AK18" s="71"/>
      <c r="AL18" s="71"/>
    </row>
    <row r="19" spans="3:38" s="56" customFormat="1" ht="92.25" customHeight="1" x14ac:dyDescent="0.2">
      <c r="C19" s="71" t="s">
        <v>629</v>
      </c>
      <c r="D19" s="71"/>
      <c r="E19" s="71"/>
      <c r="F19" s="71"/>
      <c r="G19" s="71"/>
      <c r="H19" s="71"/>
      <c r="I19" s="71"/>
      <c r="J19" s="71"/>
      <c r="K19" s="71"/>
      <c r="L19" s="71"/>
      <c r="M19" s="71"/>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row>
    <row r="20" spans="3:38" s="56" customFormat="1" ht="11.25" customHeight="1" x14ac:dyDescent="0.2">
      <c r="C20" s="60"/>
      <c r="D20" s="60"/>
      <c r="E20" s="60"/>
      <c r="F20" s="60"/>
      <c r="G20" s="60"/>
      <c r="H20" s="60"/>
      <c r="I20" s="60"/>
      <c r="J20" s="60"/>
      <c r="K20" s="60"/>
      <c r="L20" s="60"/>
      <c r="M20" s="60"/>
      <c r="N20" s="60"/>
      <c r="O20" s="60"/>
      <c r="P20" s="60"/>
      <c r="Q20" s="60"/>
      <c r="R20" s="60"/>
      <c r="S20" s="60"/>
      <c r="T20" s="60"/>
      <c r="U20" s="60"/>
      <c r="V20" s="60"/>
      <c r="W20" s="60"/>
      <c r="X20" s="60"/>
      <c r="Y20" s="60"/>
      <c r="Z20" s="60"/>
      <c r="AA20" s="60"/>
      <c r="AB20" s="60"/>
      <c r="AC20" s="60"/>
      <c r="AD20" s="60"/>
      <c r="AE20" s="60"/>
      <c r="AF20" s="60"/>
      <c r="AG20" s="60"/>
      <c r="AH20" s="60"/>
      <c r="AI20" s="60"/>
      <c r="AJ20" s="60"/>
      <c r="AK20" s="60"/>
      <c r="AL20" s="60"/>
    </row>
    <row r="21" spans="3:38" s="56" customFormat="1" ht="16.5" customHeight="1" x14ac:dyDescent="0.2">
      <c r="C21" s="64" t="s">
        <v>630</v>
      </c>
      <c r="D21" s="64"/>
      <c r="E21" s="6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row>
    <row r="22" spans="3:38" s="56" customFormat="1" ht="30" customHeight="1" x14ac:dyDescent="0.2">
      <c r="C22" s="58" t="s">
        <v>615</v>
      </c>
      <c r="D22" s="65" t="s">
        <v>631</v>
      </c>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row>
    <row r="23" spans="3:38" s="56" customFormat="1" ht="18" customHeight="1" x14ac:dyDescent="0.2">
      <c r="C23" s="58" t="s">
        <v>615</v>
      </c>
      <c r="D23" s="65" t="s">
        <v>632</v>
      </c>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row>
    <row r="24" spans="3:38" s="56" customFormat="1" ht="18" customHeight="1" x14ac:dyDescent="0.2">
      <c r="C24" s="58" t="s">
        <v>615</v>
      </c>
      <c r="D24" s="65" t="s">
        <v>633</v>
      </c>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row>
    <row r="25" spans="3:38" s="56" customFormat="1" ht="18" customHeight="1" x14ac:dyDescent="0.2">
      <c r="C25" s="58" t="s">
        <v>615</v>
      </c>
      <c r="D25" s="65" t="s">
        <v>634</v>
      </c>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row>
    <row r="26" spans="3:38" s="56" customFormat="1" ht="11.25" customHeight="1" x14ac:dyDescent="0.2">
      <c r="C26" s="58"/>
      <c r="D26" s="57"/>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row>
    <row r="27" spans="3:38" s="56" customFormat="1" ht="12" customHeight="1" x14ac:dyDescent="0.2">
      <c r="C27" s="64" t="s">
        <v>635</v>
      </c>
      <c r="D27" s="64"/>
      <c r="E27" s="64"/>
      <c r="F27" s="64"/>
      <c r="G27" s="64"/>
      <c r="H27" s="64"/>
      <c r="I27" s="64"/>
      <c r="J27" s="64"/>
      <c r="K27" s="64"/>
      <c r="L27" s="64"/>
      <c r="M27" s="64"/>
      <c r="N27" s="64"/>
      <c r="O27" s="64"/>
      <c r="P27" s="64"/>
      <c r="Q27" s="64"/>
      <c r="R27" s="64"/>
      <c r="S27" s="64"/>
      <c r="T27" s="64"/>
      <c r="U27" s="64"/>
      <c r="V27" s="64"/>
      <c r="W27" s="64"/>
      <c r="X27" s="64"/>
      <c r="Y27" s="64"/>
      <c r="Z27" s="64"/>
      <c r="AA27" s="64"/>
      <c r="AB27" s="64"/>
      <c r="AC27" s="64"/>
      <c r="AD27" s="64"/>
      <c r="AE27" s="64"/>
      <c r="AF27" s="64"/>
      <c r="AG27" s="64"/>
      <c r="AH27" s="64"/>
      <c r="AI27" s="64"/>
      <c r="AJ27" s="64"/>
      <c r="AK27" s="64"/>
      <c r="AL27" s="64"/>
    </row>
    <row r="28" spans="3:38" x14ac:dyDescent="0.2">
      <c r="C28" s="64" t="s">
        <v>636</v>
      </c>
      <c r="D28" s="64"/>
      <c r="E28" s="64"/>
      <c r="F28" s="64"/>
      <c r="G28" s="64"/>
      <c r="H28" s="64"/>
      <c r="I28" s="64"/>
      <c r="J28" s="64"/>
      <c r="K28" s="64"/>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4"/>
    </row>
  </sheetData>
  <sheetProtection algorithmName="SHA-512" hashValue="cqmRt0bGvie1Y3R3S5L0QTkjQVROgHSqU7uFOjVlitbxMQircobPTZNGS4RsPhlv1DcWKY0FHDNyzpevljQy6w==" saltValue="emxLV1q2hXDY1A+gCRe/Ww==" spinCount="100000" sheet="1"/>
  <mergeCells count="28">
    <mergeCell ref="C1:AL1"/>
    <mergeCell ref="C3:AL3"/>
    <mergeCell ref="D5:AL5"/>
    <mergeCell ref="D6:AL6"/>
    <mergeCell ref="C8:AL8"/>
    <mergeCell ref="C11:D13"/>
    <mergeCell ref="E11:AC11"/>
    <mergeCell ref="AD11:AL11"/>
    <mergeCell ref="E12:AC12"/>
    <mergeCell ref="AD12:AL12"/>
    <mergeCell ref="E13:AC13"/>
    <mergeCell ref="AD13:AL13"/>
    <mergeCell ref="C28:AL28"/>
    <mergeCell ref="D4:AL4"/>
    <mergeCell ref="C21:AL21"/>
    <mergeCell ref="D22:AL22"/>
    <mergeCell ref="D23:AL23"/>
    <mergeCell ref="D24:AL24"/>
    <mergeCell ref="D25:AL25"/>
    <mergeCell ref="C27:AL27"/>
    <mergeCell ref="C14:D14"/>
    <mergeCell ref="E14:AL14"/>
    <mergeCell ref="D16:AL16"/>
    <mergeCell ref="D17:AL17"/>
    <mergeCell ref="C18:AL18"/>
    <mergeCell ref="C19:AL19"/>
    <mergeCell ref="D9:AL9"/>
    <mergeCell ref="C10:AL10"/>
  </mergeCells>
  <phoneticPr fontId="2"/>
  <pageMargins left="0.31496062992125984" right="0.31496062992125984" top="0.74803149606299213" bottom="0.74803149606299213" header="0.31496062992125984" footer="0.31496062992125984"/>
  <pageSetup paperSize="9" scale="94"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100E0-F897-43E9-81B3-D1D140B5FA08}">
  <sheetPr codeName="Sheet2">
    <tabColor rgb="FFFF0000"/>
    <pageSetUpPr fitToPage="1"/>
  </sheetPr>
  <dimension ref="A1:BN56"/>
  <sheetViews>
    <sheetView showGridLines="0" tabSelected="1" topLeftCell="A43" zoomScale="120" zoomScaleNormal="120" workbookViewId="0">
      <selection activeCell="G46" sqref="G46:U46"/>
    </sheetView>
  </sheetViews>
  <sheetFormatPr defaultColWidth="4" defaultRowHeight="18.75" customHeight="1" x14ac:dyDescent="0.2"/>
  <cols>
    <col min="1" max="1" width="3.83203125" style="3" customWidth="1"/>
    <col min="2" max="18" width="4" style="3"/>
    <col min="19" max="19" width="3.83203125" style="3" customWidth="1"/>
    <col min="20" max="28" width="4" style="3"/>
    <col min="29" max="29" width="4" style="3" customWidth="1"/>
    <col min="30" max="36" width="4" style="3"/>
    <col min="37" max="37" width="7.83203125" style="3" bestFit="1" customWidth="1"/>
    <col min="38" max="39" width="4" style="3"/>
    <col min="40" max="46" width="4" style="18"/>
    <col min="47" max="62" width="4" style="7"/>
    <col min="63" max="66" width="4" style="18"/>
    <col min="67" max="16384" width="4" style="3"/>
  </cols>
  <sheetData>
    <row r="1" spans="1:60" ht="18.75" customHeight="1" x14ac:dyDescent="0.2">
      <c r="B1" s="20" t="s">
        <v>589</v>
      </c>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row>
    <row r="2" spans="1:60" ht="7.5" customHeight="1" thickBot="1" x14ac:dyDescent="0.25"/>
    <row r="3" spans="1:60" ht="18.75" customHeight="1" thickTop="1" x14ac:dyDescent="0.2">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1"/>
    </row>
    <row r="4" spans="1:60" ht="18.75" customHeight="1" x14ac:dyDescent="0.2">
      <c r="B4" s="12" t="s">
        <v>552</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13"/>
    </row>
    <row r="5" spans="1:60" ht="18.75" customHeight="1" x14ac:dyDescent="0.2">
      <c r="B5" s="12" t="s">
        <v>0</v>
      </c>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13"/>
    </row>
    <row r="6" spans="1:60" ht="18.75" customHeight="1" thickBot="1" x14ac:dyDescent="0.25">
      <c r="B6" s="14"/>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6"/>
      <c r="AU6" s="40"/>
      <c r="AV6" s="40"/>
      <c r="AW6" s="40"/>
      <c r="AX6" s="40"/>
      <c r="AY6" s="40"/>
      <c r="AZ6" s="40"/>
      <c r="BA6" s="40"/>
      <c r="BB6" s="40"/>
      <c r="BC6" s="40"/>
      <c r="BD6" s="40"/>
      <c r="BE6" s="40"/>
      <c r="BF6" s="40"/>
    </row>
    <row r="7" spans="1:60" ht="18.75" customHeight="1" thickTop="1" x14ac:dyDescent="0.2">
      <c r="AU7" s="40"/>
      <c r="AV7" s="40"/>
      <c r="AW7" s="40"/>
      <c r="AX7" s="40"/>
      <c r="AY7" s="40"/>
      <c r="AZ7" s="40"/>
      <c r="BA7" s="40"/>
      <c r="BB7" s="40"/>
      <c r="BC7" s="40"/>
      <c r="BD7" s="40"/>
      <c r="BE7" s="40"/>
      <c r="BF7" s="40"/>
    </row>
    <row r="8" spans="1:60" customFormat="1" ht="19.5" customHeight="1" x14ac:dyDescent="0.2">
      <c r="AU8" s="41"/>
      <c r="AV8" s="41"/>
      <c r="AW8" s="41"/>
      <c r="AX8" s="41"/>
      <c r="AY8" s="41"/>
      <c r="AZ8" s="41"/>
      <c r="BA8" s="41"/>
      <c r="BB8" s="41"/>
      <c r="BC8" s="41"/>
      <c r="BD8" s="41"/>
      <c r="BE8" s="41"/>
      <c r="BF8" s="41"/>
    </row>
    <row r="9" spans="1:60" ht="18.75" customHeight="1" x14ac:dyDescent="0.2">
      <c r="B9" s="167" t="s">
        <v>431</v>
      </c>
      <c r="C9" s="168"/>
      <c r="D9" s="168"/>
      <c r="E9" s="168"/>
      <c r="F9" s="169"/>
      <c r="G9" s="171"/>
      <c r="H9" s="172"/>
      <c r="I9" s="172"/>
      <c r="J9" s="172"/>
      <c r="K9" s="172"/>
      <c r="L9" s="173"/>
      <c r="M9" s="3" t="s">
        <v>663</v>
      </c>
      <c r="AU9" s="18"/>
      <c r="AV9" s="18"/>
      <c r="AW9" s="18"/>
      <c r="AX9" s="18"/>
      <c r="AY9" s="18"/>
      <c r="AZ9" s="18"/>
      <c r="BA9" s="18"/>
      <c r="BB9" s="18"/>
      <c r="BC9" s="18"/>
      <c r="BD9" s="18"/>
      <c r="BE9" s="18"/>
      <c r="BF9" s="18"/>
      <c r="BG9" s="18"/>
      <c r="BH9" s="18"/>
    </row>
    <row r="10" spans="1:60" ht="18.75" customHeight="1" x14ac:dyDescent="0.2">
      <c r="B10" s="167" t="s">
        <v>579</v>
      </c>
      <c r="C10" s="168"/>
      <c r="D10" s="168"/>
      <c r="E10" s="168"/>
      <c r="F10" s="169"/>
      <c r="G10" s="151" t="s">
        <v>583</v>
      </c>
      <c r="H10" s="152"/>
      <c r="I10" s="152"/>
      <c r="J10" s="152"/>
      <c r="K10" s="152"/>
      <c r="L10" s="152"/>
      <c r="M10" s="152"/>
      <c r="N10" s="152"/>
      <c r="O10" s="152"/>
      <c r="P10" s="152"/>
      <c r="Q10" s="152"/>
      <c r="R10" s="152"/>
      <c r="S10" s="152"/>
      <c r="T10" s="152"/>
      <c r="U10" s="170"/>
      <c r="V10" s="3" t="s">
        <v>580</v>
      </c>
      <c r="AS10" s="7"/>
      <c r="AT10" s="7"/>
      <c r="AU10" s="7" t="s">
        <v>582</v>
      </c>
      <c r="AV10" s="7" t="s">
        <v>583</v>
      </c>
      <c r="AW10" s="7" t="s">
        <v>584</v>
      </c>
      <c r="BG10" s="18"/>
      <c r="BH10" s="18"/>
    </row>
    <row r="11" spans="1:60" ht="18.75" customHeight="1" x14ac:dyDescent="0.2">
      <c r="B11" s="167" t="s">
        <v>581</v>
      </c>
      <c r="C11" s="168"/>
      <c r="D11" s="168"/>
      <c r="E11" s="168"/>
      <c r="F11" s="169"/>
      <c r="G11" s="151" t="s">
        <v>680</v>
      </c>
      <c r="H11" s="152"/>
      <c r="I11" s="152"/>
      <c r="J11" s="152"/>
      <c r="K11" s="152"/>
      <c r="L11" s="152"/>
      <c r="M11" s="152"/>
      <c r="N11" s="152"/>
      <c r="O11" s="152"/>
      <c r="P11" s="152"/>
      <c r="Q11" s="152"/>
      <c r="R11" s="152"/>
      <c r="S11" s="152"/>
      <c r="T11" s="152"/>
      <c r="U11" s="170"/>
      <c r="V11" s="3" t="s">
        <v>639</v>
      </c>
      <c r="AS11" s="7"/>
      <c r="AT11" s="7" t="s">
        <v>585</v>
      </c>
      <c r="AU11" s="63" t="s">
        <v>665</v>
      </c>
      <c r="AV11" s="63" t="s">
        <v>666</v>
      </c>
      <c r="AW11" s="63" t="s">
        <v>667</v>
      </c>
      <c r="BG11" s="3"/>
      <c r="BH11" s="3"/>
    </row>
    <row r="12" spans="1:60" ht="18.75" customHeight="1" x14ac:dyDescent="0.2">
      <c r="B12" s="101" t="s">
        <v>640</v>
      </c>
      <c r="C12" s="101"/>
      <c r="D12" s="101"/>
      <c r="E12" s="101"/>
      <c r="F12" s="101"/>
      <c r="G12" s="102" t="s">
        <v>643</v>
      </c>
      <c r="H12" s="102"/>
      <c r="I12" s="102"/>
      <c r="J12" s="102"/>
      <c r="K12" s="102"/>
      <c r="L12" s="102"/>
      <c r="M12" s="102"/>
      <c r="N12" s="102"/>
      <c r="O12" s="102"/>
      <c r="P12" s="102"/>
      <c r="Q12" s="102"/>
      <c r="R12" s="102"/>
      <c r="S12" s="102"/>
      <c r="T12" s="102"/>
      <c r="U12" s="102"/>
      <c r="V12" s="3" t="s">
        <v>657</v>
      </c>
      <c r="AS12" s="7"/>
      <c r="AT12" s="7" t="s">
        <v>587</v>
      </c>
      <c r="AU12" s="63" t="s">
        <v>666</v>
      </c>
      <c r="AV12" s="63" t="s">
        <v>667</v>
      </c>
      <c r="AW12" s="63" t="s">
        <v>668</v>
      </c>
      <c r="BG12" s="3"/>
      <c r="BH12" s="3"/>
    </row>
    <row r="13" spans="1:60" ht="18.75" customHeight="1" x14ac:dyDescent="0.2">
      <c r="AS13" s="7"/>
      <c r="AT13" s="7" t="s">
        <v>586</v>
      </c>
      <c r="AU13" s="63" t="s">
        <v>665</v>
      </c>
      <c r="AV13" s="63" t="s">
        <v>669</v>
      </c>
      <c r="AW13" s="63" t="s">
        <v>670</v>
      </c>
      <c r="BG13" s="3"/>
      <c r="BH13" s="3"/>
    </row>
    <row r="14" spans="1:60" ht="18.75" customHeight="1" thickBot="1" x14ac:dyDescent="0.25">
      <c r="A14" s="5" t="s">
        <v>381</v>
      </c>
      <c r="B14" s="4"/>
      <c r="C14" s="4"/>
      <c r="D14" s="4"/>
      <c r="E14" s="4"/>
      <c r="F14" s="4"/>
      <c r="G14" s="4"/>
      <c r="H14" s="4"/>
      <c r="I14" s="4"/>
      <c r="J14" s="4"/>
      <c r="K14" s="4"/>
      <c r="AS14" s="7"/>
      <c r="AT14" s="7" t="s">
        <v>645</v>
      </c>
      <c r="AU14" s="7" t="s">
        <v>641</v>
      </c>
      <c r="AV14" s="7" t="s">
        <v>642</v>
      </c>
      <c r="BG14" s="18"/>
      <c r="BH14" s="18"/>
    </row>
    <row r="15" spans="1:60" ht="9" customHeight="1" thickTop="1" thickBot="1" x14ac:dyDescent="0.25">
      <c r="AS15" s="7"/>
      <c r="AT15" s="7" t="s">
        <v>646</v>
      </c>
      <c r="AU15" s="7" t="s">
        <v>641</v>
      </c>
      <c r="AV15" s="7" t="s">
        <v>642</v>
      </c>
      <c r="AW15" s="7" t="s">
        <v>643</v>
      </c>
      <c r="BG15" s="18"/>
      <c r="BH15" s="18"/>
    </row>
    <row r="16" spans="1:60" ht="18.75" customHeight="1" x14ac:dyDescent="0.2">
      <c r="B16" s="135" t="s">
        <v>376</v>
      </c>
      <c r="C16" s="114" t="s">
        <v>658</v>
      </c>
      <c r="D16" s="114"/>
      <c r="E16" s="114"/>
      <c r="F16" s="114"/>
      <c r="G16" s="86"/>
      <c r="H16" s="87"/>
      <c r="I16" s="87"/>
      <c r="J16" s="87"/>
      <c r="K16" s="87"/>
      <c r="L16" s="104"/>
      <c r="M16" s="83" t="s">
        <v>659</v>
      </c>
      <c r="N16" s="84"/>
      <c r="O16" s="85"/>
      <c r="P16" s="86"/>
      <c r="Q16" s="87"/>
      <c r="R16" s="87"/>
      <c r="S16" s="87"/>
      <c r="T16" s="87"/>
      <c r="U16" s="88"/>
      <c r="AS16" s="7"/>
      <c r="AT16" s="7" t="s">
        <v>679</v>
      </c>
      <c r="AU16" s="7" t="s">
        <v>641</v>
      </c>
      <c r="AV16" s="7" t="s">
        <v>642</v>
      </c>
      <c r="AW16" s="7" t="s">
        <v>678</v>
      </c>
      <c r="BG16" s="18"/>
      <c r="BH16" s="18"/>
    </row>
    <row r="17" spans="1:60" ht="18.75" customHeight="1" x14ac:dyDescent="0.2">
      <c r="B17" s="136"/>
      <c r="C17" s="101" t="s">
        <v>651</v>
      </c>
      <c r="D17" s="101"/>
      <c r="E17" s="101"/>
      <c r="F17" s="101"/>
      <c r="G17" s="89"/>
      <c r="H17" s="90"/>
      <c r="I17" s="90"/>
      <c r="J17" s="90"/>
      <c r="K17" s="90"/>
      <c r="L17" s="91"/>
      <c r="M17" s="92" t="s">
        <v>660</v>
      </c>
      <c r="N17" s="93"/>
      <c r="O17" s="94"/>
      <c r="P17" s="89"/>
      <c r="Q17" s="90"/>
      <c r="R17" s="90"/>
      <c r="S17" s="90"/>
      <c r="T17" s="90"/>
      <c r="U17" s="95"/>
      <c r="AT17" s="7"/>
      <c r="AU17" s="7" t="s">
        <v>661</v>
      </c>
      <c r="AV17" s="7" t="s">
        <v>662</v>
      </c>
      <c r="AX17" s="18"/>
      <c r="AY17" s="18"/>
      <c r="AZ17" s="18"/>
      <c r="BA17" s="18"/>
      <c r="BB17" s="18"/>
      <c r="BC17" s="18"/>
      <c r="BD17" s="18"/>
      <c r="BE17" s="18"/>
      <c r="BF17" s="18"/>
      <c r="BG17" s="18"/>
      <c r="BH17" s="18"/>
    </row>
    <row r="18" spans="1:60" ht="18.75" customHeight="1" x14ac:dyDescent="0.2">
      <c r="B18" s="136"/>
      <c r="C18" s="167" t="s">
        <v>562</v>
      </c>
      <c r="D18" s="168"/>
      <c r="E18" s="168"/>
      <c r="F18" s="169"/>
      <c r="G18" s="89"/>
      <c r="H18" s="90"/>
      <c r="I18" s="90"/>
      <c r="J18" s="90"/>
      <c r="K18" s="90"/>
      <c r="L18" s="90"/>
      <c r="M18" s="90"/>
      <c r="N18" s="90"/>
      <c r="O18" s="90"/>
      <c r="P18" s="90"/>
      <c r="Q18" s="90"/>
      <c r="R18" s="90"/>
      <c r="S18" s="90"/>
      <c r="T18" s="90"/>
      <c r="U18" s="95"/>
      <c r="V18" s="3" t="s">
        <v>572</v>
      </c>
      <c r="AT18" s="7"/>
      <c r="AU18" s="7" t="s">
        <v>563</v>
      </c>
      <c r="AV18" s="7" t="s">
        <v>564</v>
      </c>
      <c r="AX18" s="18"/>
      <c r="AY18" s="18"/>
      <c r="AZ18" s="18"/>
      <c r="BA18" s="18"/>
      <c r="BB18" s="18"/>
      <c r="BC18" s="18"/>
      <c r="BD18" s="18"/>
      <c r="BE18" s="18"/>
      <c r="BF18" s="18"/>
      <c r="BG18" s="18"/>
      <c r="BH18" s="18"/>
    </row>
    <row r="19" spans="1:60" ht="18.75" customHeight="1" x14ac:dyDescent="0.2">
      <c r="B19" s="136"/>
      <c r="C19" s="101" t="s">
        <v>3</v>
      </c>
      <c r="D19" s="101"/>
      <c r="E19" s="101"/>
      <c r="F19" s="101"/>
      <c r="G19" s="102" t="s">
        <v>4</v>
      </c>
      <c r="H19" s="102"/>
      <c r="I19" s="102"/>
      <c r="J19" s="102"/>
      <c r="K19" s="102"/>
      <c r="L19" s="101" t="s">
        <v>5</v>
      </c>
      <c r="M19" s="101"/>
      <c r="N19" s="102"/>
      <c r="O19" s="102"/>
      <c r="P19" s="101" t="s">
        <v>677</v>
      </c>
      <c r="Q19" s="101"/>
      <c r="R19" s="102"/>
      <c r="S19" s="102"/>
      <c r="T19" s="101" t="s">
        <v>7</v>
      </c>
      <c r="U19" s="154"/>
      <c r="V19" s="3" t="s">
        <v>8</v>
      </c>
      <c r="AT19" s="7"/>
      <c r="AU19" s="7" t="s">
        <v>361</v>
      </c>
      <c r="AV19" s="7" t="s">
        <v>362</v>
      </c>
      <c r="AW19" s="7" t="s">
        <v>363</v>
      </c>
      <c r="AX19" s="7" t="s">
        <v>364</v>
      </c>
      <c r="AY19" s="7" t="s">
        <v>365</v>
      </c>
      <c r="BD19" s="18"/>
      <c r="BE19" s="18"/>
      <c r="BF19" s="18"/>
      <c r="BG19" s="18"/>
      <c r="BH19" s="18"/>
    </row>
    <row r="20" spans="1:60" ht="18.75" customHeight="1" x14ac:dyDescent="0.2">
      <c r="B20" s="136"/>
      <c r="C20" s="101" t="s">
        <v>9</v>
      </c>
      <c r="D20" s="101"/>
      <c r="E20" s="101"/>
      <c r="F20" s="101"/>
      <c r="G20" s="151"/>
      <c r="H20" s="152"/>
      <c r="I20" s="152"/>
      <c r="J20" s="152"/>
      <c r="K20" s="152"/>
      <c r="L20" s="152"/>
      <c r="M20" s="152"/>
      <c r="N20" s="152"/>
      <c r="O20" s="152"/>
      <c r="P20" s="152"/>
      <c r="Q20" s="152"/>
      <c r="R20" s="152"/>
      <c r="S20" s="152"/>
      <c r="T20" s="152"/>
      <c r="U20" s="153"/>
      <c r="V20" s="3" t="s">
        <v>573</v>
      </c>
      <c r="AU20" s="18"/>
      <c r="AV20" s="18"/>
      <c r="AW20" s="18"/>
      <c r="AX20" s="18"/>
      <c r="AY20" s="18"/>
      <c r="AZ20" s="18"/>
      <c r="BA20" s="18"/>
      <c r="BB20" s="18"/>
      <c r="BC20" s="18"/>
      <c r="BD20" s="18"/>
      <c r="BE20" s="18"/>
      <c r="BF20" s="18"/>
      <c r="BG20" s="18"/>
      <c r="BH20" s="18"/>
    </row>
    <row r="21" spans="1:60" ht="18.75" customHeight="1" x14ac:dyDescent="0.2">
      <c r="B21" s="136"/>
      <c r="C21" s="101" t="s">
        <v>360</v>
      </c>
      <c r="D21" s="101"/>
      <c r="E21" s="101"/>
      <c r="F21" s="101"/>
      <c r="G21" s="167" t="str">
        <f>_xlfn.IFNA(VLOOKUP(G20,郵便番号,2,TRUE),"東京都")</f>
        <v>東京都</v>
      </c>
      <c r="H21" s="168"/>
      <c r="I21" s="169"/>
      <c r="J21" s="107"/>
      <c r="K21" s="108"/>
      <c r="L21" s="108"/>
      <c r="M21" s="108"/>
      <c r="N21" s="108"/>
      <c r="O21" s="108"/>
      <c r="P21" s="108"/>
      <c r="Q21" s="108"/>
      <c r="R21" s="108"/>
      <c r="S21" s="108"/>
      <c r="T21" s="108"/>
      <c r="U21" s="109"/>
      <c r="AU21" s="18"/>
      <c r="AV21" s="18"/>
      <c r="AW21" s="18"/>
      <c r="AX21" s="18"/>
      <c r="AY21" s="18"/>
      <c r="AZ21" s="18"/>
      <c r="BA21" s="18"/>
      <c r="BB21" s="18"/>
      <c r="BC21" s="18"/>
      <c r="BD21" s="18"/>
      <c r="BE21" s="18"/>
      <c r="BF21" s="18"/>
      <c r="BG21" s="18"/>
      <c r="BH21" s="18"/>
    </row>
    <row r="22" spans="1:60" ht="18.75" customHeight="1" x14ac:dyDescent="0.2">
      <c r="B22" s="136"/>
      <c r="C22" s="101"/>
      <c r="D22" s="101"/>
      <c r="E22" s="101"/>
      <c r="F22" s="101"/>
      <c r="G22" s="123" t="s">
        <v>374</v>
      </c>
      <c r="H22" s="123"/>
      <c r="I22" s="123"/>
      <c r="J22" s="107"/>
      <c r="K22" s="108"/>
      <c r="L22" s="108"/>
      <c r="M22" s="108"/>
      <c r="N22" s="108"/>
      <c r="O22" s="108"/>
      <c r="P22" s="108"/>
      <c r="Q22" s="108"/>
      <c r="R22" s="108"/>
      <c r="S22" s="108"/>
      <c r="T22" s="108"/>
      <c r="U22" s="109"/>
    </row>
    <row r="23" spans="1:60" ht="18.75" customHeight="1" thickBot="1" x14ac:dyDescent="0.25">
      <c r="B23" s="137"/>
      <c r="C23" s="116" t="s">
        <v>10</v>
      </c>
      <c r="D23" s="116"/>
      <c r="E23" s="116"/>
      <c r="F23" s="116"/>
      <c r="G23" s="110"/>
      <c r="H23" s="111"/>
      <c r="I23" s="111"/>
      <c r="J23" s="111"/>
      <c r="K23" s="111"/>
      <c r="L23" s="111"/>
      <c r="M23" s="111"/>
      <c r="N23" s="111"/>
      <c r="O23" s="111"/>
      <c r="P23" s="111"/>
      <c r="Q23" s="111"/>
      <c r="R23" s="111"/>
      <c r="S23" s="111"/>
      <c r="T23" s="111"/>
      <c r="U23" s="112"/>
      <c r="V23" s="3" t="s">
        <v>573</v>
      </c>
    </row>
    <row r="24" spans="1:60" ht="18.75" customHeight="1" x14ac:dyDescent="0.2">
      <c r="B24" s="135" t="s">
        <v>555</v>
      </c>
      <c r="C24" s="114" t="s">
        <v>357</v>
      </c>
      <c r="D24" s="114"/>
      <c r="E24" s="114"/>
      <c r="F24" s="114"/>
      <c r="G24" s="105"/>
      <c r="H24" s="105"/>
      <c r="I24" s="105"/>
      <c r="J24" s="105"/>
      <c r="K24" s="105"/>
      <c r="L24" s="105"/>
      <c r="M24" s="105"/>
      <c r="N24" s="148" t="s">
        <v>653</v>
      </c>
      <c r="O24" s="149"/>
      <c r="P24" s="149"/>
      <c r="Q24" s="149"/>
      <c r="R24" s="149"/>
      <c r="S24" s="150"/>
      <c r="T24" s="105"/>
      <c r="U24" s="106"/>
      <c r="V24" s="3" t="s">
        <v>654</v>
      </c>
      <c r="AU24" s="7" t="s">
        <v>366</v>
      </c>
      <c r="AV24" s="7" t="s">
        <v>367</v>
      </c>
      <c r="AW24" s="7" t="s">
        <v>368</v>
      </c>
      <c r="AX24" s="7" t="s">
        <v>369</v>
      </c>
      <c r="AY24" s="7" t="s">
        <v>370</v>
      </c>
      <c r="AZ24" s="7" t="s">
        <v>682</v>
      </c>
      <c r="BA24" s="7" t="s">
        <v>371</v>
      </c>
      <c r="BB24" s="7" t="s">
        <v>681</v>
      </c>
      <c r="BC24" s="7" t="s">
        <v>372</v>
      </c>
      <c r="BD24" s="7" t="s">
        <v>373</v>
      </c>
    </row>
    <row r="25" spans="1:60" ht="18.75" customHeight="1" x14ac:dyDescent="0.2">
      <c r="B25" s="136"/>
      <c r="C25" s="101" t="s">
        <v>358</v>
      </c>
      <c r="D25" s="101"/>
      <c r="E25" s="101"/>
      <c r="F25" s="101"/>
      <c r="G25" s="89"/>
      <c r="H25" s="90"/>
      <c r="I25" s="90"/>
      <c r="J25" s="91"/>
      <c r="K25" s="161" t="s">
        <v>675</v>
      </c>
      <c r="L25" s="162"/>
      <c r="M25" s="163"/>
      <c r="N25" s="89"/>
      <c r="O25" s="90"/>
      <c r="P25" s="90"/>
      <c r="Q25" s="90"/>
      <c r="R25" s="90"/>
      <c r="S25" s="90"/>
      <c r="T25" s="90"/>
      <c r="U25" s="95"/>
      <c r="AU25" s="7" t="s">
        <v>577</v>
      </c>
      <c r="AV25" s="7" t="s">
        <v>578</v>
      </c>
    </row>
    <row r="26" spans="1:60" ht="18.75" customHeight="1" x14ac:dyDescent="0.2">
      <c r="B26" s="136"/>
      <c r="C26" s="101" t="s">
        <v>676</v>
      </c>
      <c r="D26" s="101"/>
      <c r="E26" s="101"/>
      <c r="F26" s="101"/>
      <c r="G26" s="89"/>
      <c r="H26" s="90"/>
      <c r="I26" s="90"/>
      <c r="J26" s="90"/>
      <c r="K26" s="90"/>
      <c r="L26" s="90"/>
      <c r="M26" s="90"/>
      <c r="N26" s="90"/>
      <c r="O26" s="90"/>
      <c r="P26" s="90"/>
      <c r="Q26" s="90"/>
      <c r="R26" s="90"/>
      <c r="S26" s="90"/>
      <c r="T26" s="90"/>
      <c r="U26" s="95"/>
      <c r="V26" s="3" t="s">
        <v>664</v>
      </c>
    </row>
    <row r="27" spans="1:60" ht="18.75" customHeight="1" thickBot="1" x14ac:dyDescent="0.25">
      <c r="B27" s="136"/>
      <c r="C27" s="128" t="s">
        <v>656</v>
      </c>
      <c r="D27" s="129"/>
      <c r="E27" s="129"/>
      <c r="F27" s="129"/>
      <c r="G27" s="129"/>
      <c r="H27" s="129"/>
      <c r="I27" s="129"/>
      <c r="J27" s="129"/>
      <c r="K27" s="129"/>
      <c r="L27" s="129"/>
      <c r="M27" s="129"/>
      <c r="N27" s="129"/>
      <c r="O27" s="129"/>
      <c r="P27" s="130"/>
      <c r="Q27" s="131"/>
      <c r="R27" s="131"/>
      <c r="S27" s="131"/>
      <c r="T27" s="131"/>
      <c r="U27" s="132"/>
      <c r="V27" s="3" t="s">
        <v>655</v>
      </c>
      <c r="AU27" s="7" t="s">
        <v>599</v>
      </c>
      <c r="AV27" s="7" t="s">
        <v>598</v>
      </c>
      <c r="AW27" s="7" t="s">
        <v>375</v>
      </c>
    </row>
    <row r="28" spans="1:60" ht="18.75" customHeight="1" x14ac:dyDescent="0.2">
      <c r="B28" s="133" t="s">
        <v>600</v>
      </c>
      <c r="C28" s="134"/>
      <c r="D28" s="134"/>
      <c r="E28" s="134"/>
      <c r="F28" s="134"/>
      <c r="G28" s="120"/>
      <c r="H28" s="143"/>
      <c r="I28" s="143"/>
      <c r="J28" s="143"/>
      <c r="K28" s="143"/>
      <c r="L28" s="143"/>
      <c r="M28" s="143"/>
      <c r="N28" s="143"/>
      <c r="O28" s="143"/>
      <c r="P28" s="143"/>
      <c r="Q28" s="143"/>
      <c r="R28" s="143"/>
      <c r="S28" s="143"/>
      <c r="T28" s="143"/>
      <c r="U28" s="144"/>
      <c r="V28" s="3" t="s">
        <v>601</v>
      </c>
      <c r="AU28" s="7" t="s">
        <v>603</v>
      </c>
      <c r="AV28" s="7" t="s">
        <v>604</v>
      </c>
      <c r="AW28" s="7" t="s">
        <v>375</v>
      </c>
    </row>
    <row r="29" spans="1:60" ht="41.25" customHeight="1" thickBot="1" x14ac:dyDescent="0.25">
      <c r="B29" s="141" t="s">
        <v>602</v>
      </c>
      <c r="C29" s="142"/>
      <c r="D29" s="142"/>
      <c r="E29" s="142"/>
      <c r="F29" s="142"/>
      <c r="G29" s="142"/>
      <c r="H29" s="142"/>
      <c r="I29" s="142"/>
      <c r="J29" s="142"/>
      <c r="K29" s="145"/>
      <c r="L29" s="146"/>
      <c r="M29" s="146"/>
      <c r="N29" s="146"/>
      <c r="O29" s="146"/>
      <c r="P29" s="146"/>
      <c r="Q29" s="146"/>
      <c r="R29" s="146"/>
      <c r="S29" s="146"/>
      <c r="T29" s="146"/>
      <c r="U29" s="147"/>
      <c r="V29" s="3" t="s">
        <v>606</v>
      </c>
      <c r="AU29" s="7" t="s">
        <v>603</v>
      </c>
      <c r="AV29" s="39" t="s">
        <v>605</v>
      </c>
      <c r="AW29" s="7" t="s">
        <v>375</v>
      </c>
    </row>
    <row r="30" spans="1:60" ht="18.75" customHeight="1" x14ac:dyDescent="0.2">
      <c r="Q30"/>
      <c r="R30"/>
      <c r="S30"/>
      <c r="T30"/>
      <c r="U30"/>
    </row>
    <row r="31" spans="1:60" ht="18.75" customHeight="1" thickBot="1" x14ac:dyDescent="0.25">
      <c r="A31" s="5" t="s">
        <v>556</v>
      </c>
      <c r="B31" s="4"/>
      <c r="C31" s="4"/>
      <c r="D31" s="4"/>
      <c r="E31" s="4"/>
      <c r="F31" s="4"/>
      <c r="G31" s="4"/>
      <c r="H31" s="4"/>
      <c r="I31" s="4"/>
      <c r="J31" s="4"/>
      <c r="K31" s="4"/>
      <c r="L31" s="5"/>
      <c r="M31" s="4"/>
      <c r="N31" s="4"/>
      <c r="O31" s="5"/>
      <c r="P31" s="5"/>
      <c r="Q31" s="5"/>
      <c r="R31" s="5"/>
      <c r="S31" s="5"/>
      <c r="T31"/>
      <c r="U31"/>
      <c r="AH31"/>
      <c r="AI31"/>
      <c r="AJ31"/>
      <c r="AK31"/>
      <c r="AL31"/>
      <c r="AM31"/>
      <c r="AN31"/>
      <c r="AO31"/>
    </row>
    <row r="32" spans="1:60" ht="9" customHeight="1" thickTop="1" thickBot="1" x14ac:dyDescent="0.25">
      <c r="Q32"/>
      <c r="R32"/>
      <c r="S32"/>
      <c r="T32"/>
      <c r="U32"/>
      <c r="AH32"/>
      <c r="AI32"/>
      <c r="AJ32"/>
      <c r="AK32"/>
      <c r="AL32"/>
      <c r="AM32"/>
      <c r="AN32"/>
      <c r="AO32"/>
    </row>
    <row r="33" spans="1:48" ht="18.75" customHeight="1" x14ac:dyDescent="0.2">
      <c r="B33" s="135" t="s">
        <v>574</v>
      </c>
      <c r="C33" s="138" t="s">
        <v>377</v>
      </c>
      <c r="D33" s="139"/>
      <c r="E33" s="139"/>
      <c r="F33" s="139"/>
      <c r="G33" s="139"/>
      <c r="H33" s="139"/>
      <c r="I33" s="139"/>
      <c r="J33" s="139"/>
      <c r="K33" s="139"/>
      <c r="L33" s="139"/>
      <c r="M33" s="139"/>
      <c r="N33" s="139"/>
      <c r="O33" s="139"/>
      <c r="P33" s="140"/>
      <c r="Q33" s="105"/>
      <c r="R33" s="105"/>
      <c r="S33" s="105"/>
      <c r="T33" s="105"/>
      <c r="U33" s="106"/>
      <c r="AH33"/>
      <c r="AI33"/>
      <c r="AJ33"/>
      <c r="AK33"/>
      <c r="AL33"/>
      <c r="AM33"/>
      <c r="AN33"/>
      <c r="AO33"/>
      <c r="AU33" s="7" t="s">
        <v>379</v>
      </c>
      <c r="AV33" s="7" t="s">
        <v>380</v>
      </c>
    </row>
    <row r="34" spans="1:48" ht="18.75" customHeight="1" x14ac:dyDescent="0.2">
      <c r="B34" s="136"/>
      <c r="C34" s="101" t="s">
        <v>650</v>
      </c>
      <c r="D34" s="101"/>
      <c r="E34" s="101"/>
      <c r="F34" s="101"/>
      <c r="G34" s="96"/>
      <c r="H34" s="97"/>
      <c r="I34" s="97"/>
      <c r="J34" s="97"/>
      <c r="K34" s="97"/>
      <c r="L34" s="97"/>
      <c r="M34" s="103" t="s">
        <v>649</v>
      </c>
      <c r="N34" s="103"/>
      <c r="O34" s="103"/>
      <c r="P34" s="96"/>
      <c r="Q34" s="97"/>
      <c r="R34" s="97"/>
      <c r="S34" s="97"/>
      <c r="T34" s="97"/>
      <c r="U34" s="100"/>
      <c r="AH34"/>
      <c r="AI34"/>
      <c r="AJ34"/>
      <c r="AK34"/>
      <c r="AL34"/>
      <c r="AM34"/>
      <c r="AN34"/>
      <c r="AO34"/>
    </row>
    <row r="35" spans="1:48" ht="18.75" customHeight="1" x14ac:dyDescent="0.2">
      <c r="B35" s="136"/>
      <c r="C35" s="101" t="s">
        <v>651</v>
      </c>
      <c r="D35" s="101"/>
      <c r="E35" s="101"/>
      <c r="F35" s="101"/>
      <c r="G35" s="96"/>
      <c r="H35" s="97"/>
      <c r="I35" s="97"/>
      <c r="J35" s="97"/>
      <c r="K35" s="97"/>
      <c r="L35" s="98"/>
      <c r="M35" s="99" t="s">
        <v>652</v>
      </c>
      <c r="N35" s="99"/>
      <c r="O35" s="99"/>
      <c r="P35" s="96"/>
      <c r="Q35" s="97"/>
      <c r="R35" s="97"/>
      <c r="S35" s="97"/>
      <c r="T35" s="97"/>
      <c r="U35" s="100"/>
      <c r="AH35"/>
      <c r="AI35"/>
      <c r="AJ35"/>
      <c r="AK35"/>
      <c r="AL35"/>
      <c r="AM35"/>
      <c r="AN35"/>
      <c r="AO35"/>
    </row>
    <row r="36" spans="1:48" ht="18.75" customHeight="1" x14ac:dyDescent="0.2">
      <c r="B36" s="136"/>
      <c r="C36" s="155" t="s">
        <v>378</v>
      </c>
      <c r="D36" s="156"/>
      <c r="E36" s="156"/>
      <c r="F36" s="156"/>
      <c r="G36" s="156"/>
      <c r="H36" s="156"/>
      <c r="I36" s="156"/>
      <c r="J36" s="156"/>
      <c r="K36" s="156"/>
      <c r="L36" s="156"/>
      <c r="M36" s="156"/>
      <c r="N36" s="156"/>
      <c r="O36" s="156"/>
      <c r="P36" s="157"/>
      <c r="Q36" s="102"/>
      <c r="R36" s="102"/>
      <c r="S36" s="102"/>
      <c r="T36" s="102"/>
      <c r="U36" s="127"/>
      <c r="AH36"/>
      <c r="AI36"/>
      <c r="AJ36"/>
      <c r="AK36"/>
      <c r="AL36"/>
      <c r="AM36"/>
      <c r="AN36"/>
      <c r="AO36"/>
    </row>
    <row r="37" spans="1:48" ht="18.75" customHeight="1" x14ac:dyDescent="0.2">
      <c r="B37" s="136"/>
      <c r="C37" s="101" t="s">
        <v>9</v>
      </c>
      <c r="D37" s="101"/>
      <c r="E37" s="101"/>
      <c r="F37" s="101"/>
      <c r="G37" s="96"/>
      <c r="H37" s="97"/>
      <c r="I37" s="97"/>
      <c r="J37" s="97"/>
      <c r="K37" s="97"/>
      <c r="L37" s="97"/>
      <c r="M37" s="97"/>
      <c r="N37" s="97"/>
      <c r="O37" s="97"/>
      <c r="P37" s="97"/>
      <c r="Q37" s="97"/>
      <c r="R37" s="97"/>
      <c r="S37" s="97"/>
      <c r="T37" s="97"/>
      <c r="U37" s="100"/>
      <c r="V37" s="3" t="s">
        <v>573</v>
      </c>
      <c r="AH37"/>
      <c r="AI37"/>
      <c r="AJ37"/>
      <c r="AK37"/>
      <c r="AL37"/>
      <c r="AM37"/>
      <c r="AN37"/>
      <c r="AO37"/>
    </row>
    <row r="38" spans="1:48" ht="18.75" customHeight="1" x14ac:dyDescent="0.2">
      <c r="B38" s="136"/>
      <c r="C38" s="101" t="s">
        <v>360</v>
      </c>
      <c r="D38" s="101"/>
      <c r="E38" s="101"/>
      <c r="F38" s="101"/>
      <c r="G38" s="164" t="str">
        <f>_xlfn.IFNA(VLOOKUP(G37,郵便番号,2,TRUE),"東京都")</f>
        <v>東京都</v>
      </c>
      <c r="H38" s="165"/>
      <c r="I38" s="166"/>
      <c r="J38" s="124"/>
      <c r="K38" s="125"/>
      <c r="L38" s="125"/>
      <c r="M38" s="125"/>
      <c r="N38" s="125"/>
      <c r="O38" s="125"/>
      <c r="P38" s="125"/>
      <c r="Q38" s="125"/>
      <c r="R38" s="125"/>
      <c r="S38" s="125"/>
      <c r="T38" s="125"/>
      <c r="U38" s="126"/>
      <c r="AH38"/>
      <c r="AI38"/>
      <c r="AJ38"/>
      <c r="AK38"/>
      <c r="AL38"/>
      <c r="AM38"/>
      <c r="AN38"/>
      <c r="AO38"/>
    </row>
    <row r="39" spans="1:48" ht="18.75" customHeight="1" x14ac:dyDescent="0.2">
      <c r="B39" s="136"/>
      <c r="C39" s="101"/>
      <c r="D39" s="101"/>
      <c r="E39" s="101"/>
      <c r="F39" s="101"/>
      <c r="G39" s="123" t="s">
        <v>374</v>
      </c>
      <c r="H39" s="123"/>
      <c r="I39" s="123"/>
      <c r="J39" s="124"/>
      <c r="K39" s="125"/>
      <c r="L39" s="125"/>
      <c r="M39" s="125"/>
      <c r="N39" s="125"/>
      <c r="O39" s="125"/>
      <c r="P39" s="125"/>
      <c r="Q39" s="125"/>
      <c r="R39" s="125"/>
      <c r="S39" s="125"/>
      <c r="T39" s="125"/>
      <c r="U39" s="126"/>
      <c r="AH39"/>
      <c r="AI39"/>
      <c r="AJ39"/>
      <c r="AK39"/>
      <c r="AL39"/>
      <c r="AM39"/>
      <c r="AN39"/>
      <c r="AO39"/>
    </row>
    <row r="40" spans="1:48" ht="18.75" customHeight="1" thickBot="1" x14ac:dyDescent="0.25">
      <c r="B40" s="137"/>
      <c r="C40" s="116" t="s">
        <v>10</v>
      </c>
      <c r="D40" s="116"/>
      <c r="E40" s="116"/>
      <c r="F40" s="116"/>
      <c r="G40" s="158"/>
      <c r="H40" s="159"/>
      <c r="I40" s="159"/>
      <c r="J40" s="159"/>
      <c r="K40" s="159"/>
      <c r="L40" s="159"/>
      <c r="M40" s="159"/>
      <c r="N40" s="159"/>
      <c r="O40" s="159"/>
      <c r="P40" s="159"/>
      <c r="Q40" s="159"/>
      <c r="R40" s="159"/>
      <c r="S40" s="159"/>
      <c r="T40" s="159"/>
      <c r="U40" s="160"/>
      <c r="V40" s="3" t="s">
        <v>573</v>
      </c>
      <c r="AH40"/>
      <c r="AI40"/>
      <c r="AJ40"/>
      <c r="AK40"/>
      <c r="AL40"/>
      <c r="AM40"/>
      <c r="AN40"/>
      <c r="AO40"/>
    </row>
    <row r="41" spans="1:48" ht="18.75" customHeight="1" x14ac:dyDescent="0.2">
      <c r="Q41"/>
      <c r="R41"/>
      <c r="S41"/>
      <c r="T41"/>
      <c r="U41"/>
      <c r="AH41"/>
      <c r="AI41"/>
      <c r="AJ41"/>
      <c r="AK41"/>
      <c r="AL41"/>
      <c r="AM41"/>
      <c r="AN41"/>
      <c r="AO41"/>
    </row>
    <row r="43" spans="1:48" ht="18.75" customHeight="1" thickBot="1" x14ac:dyDescent="0.25">
      <c r="A43" s="5" t="s">
        <v>558</v>
      </c>
      <c r="B43" s="4"/>
      <c r="C43" s="4"/>
      <c r="D43" s="4"/>
      <c r="E43" s="4"/>
      <c r="F43" s="4"/>
      <c r="G43" s="4"/>
      <c r="H43" s="4"/>
      <c r="I43"/>
      <c r="J43"/>
      <c r="K43"/>
      <c r="L43"/>
      <c r="AC43" s="6"/>
    </row>
    <row r="44" spans="1:48" ht="8.25" customHeight="1" thickTop="1" thickBot="1" x14ac:dyDescent="0.25"/>
    <row r="45" spans="1:48" ht="18.75" customHeight="1" x14ac:dyDescent="0.2">
      <c r="B45" s="113" t="s">
        <v>432</v>
      </c>
      <c r="C45" s="114"/>
      <c r="D45" s="114"/>
      <c r="E45" s="114"/>
      <c r="F45" s="114"/>
      <c r="G45" s="117" t="str">
        <f>IF(J45="","令和又は西暦",IF(J45&lt;20,"令和","西暦"))</f>
        <v>令和又は西暦</v>
      </c>
      <c r="H45" s="118"/>
      <c r="I45" s="119"/>
      <c r="J45" s="120"/>
      <c r="K45" s="121"/>
      <c r="L45" s="114" t="s">
        <v>5</v>
      </c>
      <c r="M45" s="114"/>
      <c r="N45" s="105"/>
      <c r="O45" s="105"/>
      <c r="P45" s="114" t="s">
        <v>6</v>
      </c>
      <c r="Q45" s="114"/>
      <c r="R45" s="105"/>
      <c r="S45" s="105"/>
      <c r="T45" s="114" t="s">
        <v>7</v>
      </c>
      <c r="U45" s="122"/>
      <c r="V45" s="3" t="s">
        <v>433</v>
      </c>
    </row>
    <row r="46" spans="1:48" ht="18.75" customHeight="1" thickBot="1" x14ac:dyDescent="0.25">
      <c r="B46" s="115" t="s">
        <v>1</v>
      </c>
      <c r="C46" s="116"/>
      <c r="D46" s="116"/>
      <c r="E46" s="116"/>
      <c r="F46" s="116"/>
      <c r="G46" s="110"/>
      <c r="H46" s="111"/>
      <c r="I46" s="111"/>
      <c r="J46" s="111"/>
      <c r="K46" s="111"/>
      <c r="L46" s="111"/>
      <c r="M46" s="111"/>
      <c r="N46" s="111"/>
      <c r="O46" s="111"/>
      <c r="P46" s="111"/>
      <c r="Q46" s="111"/>
      <c r="R46" s="111"/>
      <c r="S46" s="111"/>
      <c r="T46" s="111"/>
      <c r="U46" s="112"/>
      <c r="V46" s="3" t="s">
        <v>557</v>
      </c>
    </row>
    <row r="48" spans="1:48" ht="18.75" customHeight="1" thickBot="1" x14ac:dyDescent="0.25"/>
    <row r="49" spans="2:32" ht="18.75" customHeight="1" thickTop="1" x14ac:dyDescent="0.2">
      <c r="B49" s="9"/>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1"/>
    </row>
    <row r="50" spans="2:32" ht="18.75" customHeight="1" x14ac:dyDescent="0.2">
      <c r="B50" s="12" t="s">
        <v>434</v>
      </c>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13"/>
    </row>
    <row r="51" spans="2:32" ht="18.75" customHeight="1" x14ac:dyDescent="0.2">
      <c r="B51" s="12" t="s">
        <v>435</v>
      </c>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13"/>
    </row>
    <row r="52" spans="2:32" ht="18.75" customHeight="1" x14ac:dyDescent="0.2">
      <c r="B52" s="12" t="s">
        <v>553</v>
      </c>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13"/>
    </row>
    <row r="53" spans="2:32" ht="18.75" customHeight="1" x14ac:dyDescent="0.2">
      <c r="B53" s="12"/>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13"/>
    </row>
    <row r="54" spans="2:32" ht="18.75" customHeight="1" x14ac:dyDescent="0.2">
      <c r="B54" s="12"/>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13"/>
    </row>
    <row r="55" spans="2:32" ht="18.75" customHeight="1" thickBot="1" x14ac:dyDescent="0.25">
      <c r="B55" s="14"/>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6"/>
    </row>
    <row r="56" spans="2:32" ht="18.75" customHeight="1" thickTop="1" x14ac:dyDescent="0.2"/>
  </sheetData>
  <sheetProtection algorithmName="SHA-512" hashValue="mLds7Df0DDylpZ9PfDfTTPM3StENU5xRt5C9yxxQcqKLLLlq8DXocXMh/YZ+fNYdrVOs1HcJQFXHUYsIvVdNkA==" saltValue="PFeCwGBfpUN4dm7oQth42g==" spinCount="100000" sheet="1" selectLockedCells="1"/>
  <dataConsolidate/>
  <mergeCells count="85">
    <mergeCell ref="B9:F9"/>
    <mergeCell ref="I19:K19"/>
    <mergeCell ref="N19:O19"/>
    <mergeCell ref="R19:S19"/>
    <mergeCell ref="L19:M19"/>
    <mergeCell ref="B10:F10"/>
    <mergeCell ref="B11:F11"/>
    <mergeCell ref="G10:U10"/>
    <mergeCell ref="G11:U11"/>
    <mergeCell ref="C18:F18"/>
    <mergeCell ref="G18:U18"/>
    <mergeCell ref="G9:L9"/>
    <mergeCell ref="C17:F17"/>
    <mergeCell ref="B16:B23"/>
    <mergeCell ref="C16:F16"/>
    <mergeCell ref="C21:F22"/>
    <mergeCell ref="G20:U20"/>
    <mergeCell ref="C40:F40"/>
    <mergeCell ref="P19:Q19"/>
    <mergeCell ref="T19:U19"/>
    <mergeCell ref="C36:P36"/>
    <mergeCell ref="G40:U40"/>
    <mergeCell ref="G26:U26"/>
    <mergeCell ref="K25:M25"/>
    <mergeCell ref="G25:J25"/>
    <mergeCell ref="J21:U21"/>
    <mergeCell ref="G38:I38"/>
    <mergeCell ref="G19:H19"/>
    <mergeCell ref="G22:I22"/>
    <mergeCell ref="G21:I21"/>
    <mergeCell ref="C19:F19"/>
    <mergeCell ref="C20:F20"/>
    <mergeCell ref="C23:F23"/>
    <mergeCell ref="Q36:U36"/>
    <mergeCell ref="C34:F34"/>
    <mergeCell ref="C35:F35"/>
    <mergeCell ref="C24:F24"/>
    <mergeCell ref="C25:F25"/>
    <mergeCell ref="C27:P27"/>
    <mergeCell ref="Q27:U27"/>
    <mergeCell ref="B28:F28"/>
    <mergeCell ref="B33:B40"/>
    <mergeCell ref="C33:P33"/>
    <mergeCell ref="B29:J29"/>
    <mergeCell ref="B24:B27"/>
    <mergeCell ref="G28:U28"/>
    <mergeCell ref="K29:U29"/>
    <mergeCell ref="N24:S24"/>
    <mergeCell ref="G37:U37"/>
    <mergeCell ref="G39:I39"/>
    <mergeCell ref="J39:U39"/>
    <mergeCell ref="C37:F37"/>
    <mergeCell ref="C38:F39"/>
    <mergeCell ref="J38:U38"/>
    <mergeCell ref="G46:U46"/>
    <mergeCell ref="B45:F45"/>
    <mergeCell ref="B46:F46"/>
    <mergeCell ref="L45:M45"/>
    <mergeCell ref="N45:O45"/>
    <mergeCell ref="G45:I45"/>
    <mergeCell ref="J45:K45"/>
    <mergeCell ref="P45:Q45"/>
    <mergeCell ref="R45:S45"/>
    <mergeCell ref="T45:U45"/>
    <mergeCell ref="G35:L35"/>
    <mergeCell ref="M35:O35"/>
    <mergeCell ref="P35:U35"/>
    <mergeCell ref="B12:F12"/>
    <mergeCell ref="G12:U12"/>
    <mergeCell ref="G34:L34"/>
    <mergeCell ref="M34:O34"/>
    <mergeCell ref="P34:U34"/>
    <mergeCell ref="N25:U25"/>
    <mergeCell ref="G16:L16"/>
    <mergeCell ref="T24:U24"/>
    <mergeCell ref="G24:M24"/>
    <mergeCell ref="C26:F26"/>
    <mergeCell ref="Q33:U33"/>
    <mergeCell ref="J22:U22"/>
    <mergeCell ref="G23:U23"/>
    <mergeCell ref="M16:O16"/>
    <mergeCell ref="P16:U16"/>
    <mergeCell ref="G17:L17"/>
    <mergeCell ref="M17:O17"/>
    <mergeCell ref="P17:U17"/>
  </mergeCells>
  <phoneticPr fontId="2"/>
  <conditionalFormatting sqref="G36:U36 G34:G35 P34:P35">
    <cfRule type="expression" dxfId="3" priority="19">
      <formula>$Q$33="異なる"</formula>
    </cfRule>
  </conditionalFormatting>
  <conditionalFormatting sqref="G37:U37 J38:U39 G40:U40">
    <cfRule type="expression" dxfId="2" priority="22">
      <formula>$Q$36="異なる"</formula>
    </cfRule>
  </conditionalFormatting>
  <conditionalFormatting sqref="Q27">
    <cfRule type="expression" dxfId="1" priority="7">
      <formula>$G$24="後期高齢"</formula>
    </cfRule>
  </conditionalFormatting>
  <conditionalFormatting sqref="Q27:U27">
    <cfRule type="expression" dxfId="0" priority="1">
      <formula>$G$20="後期高齢"</formula>
    </cfRule>
  </conditionalFormatting>
  <dataValidations count="23">
    <dataValidation type="list" showInputMessage="1" showErrorMessage="1" sqref="G19:H19" xr:uid="{9BF2A488-6DFE-43B4-AC6E-96D36CD8A6FF}">
      <formula1>$AU$19:$AY$19</formula1>
    </dataValidation>
    <dataValidation type="list" allowBlank="1" showInputMessage="1" showErrorMessage="1" sqref="G24:M24" xr:uid="{485E0AB1-A3D5-45A2-9A83-3681328D607B}">
      <formula1>$AU$24:$BD$24</formula1>
    </dataValidation>
    <dataValidation type="list" allowBlank="1" showInputMessage="1" showErrorMessage="1" sqref="Q37:U40" xr:uid="{9B14BFE8-06F7-4C28-9922-720541FA6F69}">
      <formula1>$AU$28:$AW$28</formula1>
    </dataValidation>
    <dataValidation type="whole" imeMode="disabled" allowBlank="1" showInputMessage="1" showErrorMessage="1" sqref="N45:O45 N19:O19" xr:uid="{77219F7C-E093-4014-8F87-4EA68C9CD965}">
      <formula1>1</formula1>
      <formula2>12</formula2>
    </dataValidation>
    <dataValidation type="whole" imeMode="disabled" allowBlank="1" showInputMessage="1" showErrorMessage="1" sqref="R45:S45 R19:S19" xr:uid="{13F5891C-EF0A-4D5C-BE34-5947856A07CA}">
      <formula1>1</formula1>
      <formula2>31</formula2>
    </dataValidation>
    <dataValidation type="textLength" imeMode="disabled" allowBlank="1" showInputMessage="1" showErrorMessage="1" sqref="G23:U23 G40:U40" xr:uid="{A72D8F81-8816-4F71-97E8-3BC89879ED50}">
      <formula1>8</formula1>
      <formula2>20</formula2>
    </dataValidation>
    <dataValidation imeMode="fullKatakana" allowBlank="1" showInputMessage="1" showErrorMessage="1" sqref="M17 G35:G36 P35:P36 H36:O36 P17 G17" xr:uid="{2751B625-07FB-4433-B44D-CB5B507093E5}"/>
    <dataValidation type="textLength" imeMode="disabled" allowBlank="1" showInputMessage="1" showErrorMessage="1" sqref="G20:U20 G37:U37" xr:uid="{7B87B327-484E-462E-99C1-F7EB2A5F8628}">
      <formula1>8</formula1>
      <formula2>8</formula2>
    </dataValidation>
    <dataValidation type="whole" imeMode="disabled" allowBlank="1" showInputMessage="1" showErrorMessage="1" sqref="I19:K19" xr:uid="{7C531B2F-D172-4CAC-827E-DBD0219B2331}">
      <formula1>1</formula1>
      <formula2>64</formula2>
    </dataValidation>
    <dataValidation type="whole" imeMode="disabled" operator="notBetween" allowBlank="1" showInputMessage="1" showErrorMessage="1" sqref="J45:K45" xr:uid="{61E595CF-0479-4E13-8994-EF78C5B73A13}">
      <formula1>20</formula1>
      <formula2>2020</formula2>
    </dataValidation>
    <dataValidation type="textLength" imeMode="disabled" operator="equal" allowBlank="1" showInputMessage="1" showErrorMessage="1" sqref="G9:L9" xr:uid="{F060729D-37EA-4935-BC95-2AC1C5C5145D}">
      <formula1>7</formula1>
    </dataValidation>
    <dataValidation type="textLength" imeMode="disabled" operator="equal" allowBlank="1" showInputMessage="1" showErrorMessage="1" sqref="G26" xr:uid="{E957A227-895F-41D0-8805-5340C46538D6}">
      <formula1>8</formula1>
    </dataValidation>
    <dataValidation type="list" allowBlank="1" showInputMessage="1" showErrorMessage="1" sqref="Q33:U33 Q36:U36" xr:uid="{6C51A01D-93C5-4D5C-83F5-693DD2D3D4AB}">
      <formula1>$AU$33:$AV$33</formula1>
    </dataValidation>
    <dataValidation type="list" allowBlank="1" showInputMessage="1" showErrorMessage="1" sqref="Q36:U36" xr:uid="{F28140D8-FF32-4AE9-A5B8-06C21A624B0C}">
      <formula1>$AU$36:$AV$36</formula1>
    </dataValidation>
    <dataValidation type="list" imeMode="fullKatakana" allowBlank="1" showInputMessage="1" showErrorMessage="1" sqref="Q36:U36" xr:uid="{AF25A8D0-DFCE-4245-8307-5395DF83A013}">
      <formula1>$AU$36:$AV$36</formula1>
    </dataValidation>
    <dataValidation type="list" allowBlank="1" showInputMessage="1" showErrorMessage="1" sqref="T24:U24" xr:uid="{C40B3C52-93BB-4E40-8C13-0FA31EDDD6B6}">
      <formula1>$AU$25:$AV$25</formula1>
    </dataValidation>
    <dataValidation type="list" allowBlank="1" showInputMessage="1" showErrorMessage="1" sqref="Q27:U27" xr:uid="{6FD5C5B2-DF3E-4EBE-B03F-DE40E6C9AA79}">
      <formula1>$AU$27:$AW$27</formula1>
    </dataValidation>
    <dataValidation type="list" allowBlank="1" showInputMessage="1" showErrorMessage="1" sqref="G28" xr:uid="{0C1BCEC1-9660-4FC3-AACB-7784DC88FBC3}">
      <formula1>$AU$28:$AV$28</formula1>
    </dataValidation>
    <dataValidation type="list" allowBlank="1" showInputMessage="1" showErrorMessage="1" sqref="K29:U29" xr:uid="{6AFDE7A5-6BA4-44DA-8DA4-4C410C586896}">
      <formula1>$AU$29:$AV$29</formula1>
    </dataValidation>
    <dataValidation type="list" allowBlank="1" showInputMessage="1" showErrorMessage="1" sqref="G10:U10" xr:uid="{0C5661BB-0710-4EBE-9D6A-9B441F372D4B}">
      <formula1>$AU$10:$AW$10</formula1>
    </dataValidation>
    <dataValidation type="list" allowBlank="1" showInputMessage="1" showErrorMessage="1" sqref="G12:U12" xr:uid="{88BEF8E1-BD58-44A8-AA69-3AE105C04439}">
      <formula1>INDIRECT(INDEX($AT14:$AT$16,LEFT($G$10,1)))</formula1>
    </dataValidation>
    <dataValidation type="list" allowBlank="1" showInputMessage="1" showErrorMessage="1" sqref="G11:U11" xr:uid="{A6CACCB6-569E-439E-9F8A-E2376FEA3E07}">
      <formula1>INDIRECT(INDEX($AT$11:$AT$13,LEFT($G$10,1)))</formula1>
    </dataValidation>
    <dataValidation type="list" allowBlank="1" showInputMessage="1" showErrorMessage="1" sqref="G18:U18" xr:uid="{72C98C53-2D67-4907-A25E-F717F543E942}">
      <formula1>$AU$17:$AV$17</formula1>
    </dataValidation>
  </dataValidations>
  <pageMargins left="0.7" right="0.7" top="0.75" bottom="0.75" header="0.3" footer="0.3"/>
  <pageSetup paperSize="9" scale="72"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BD521-998C-4393-8FE5-C78C51CFF3C4}">
  <dimension ref="A1:E14"/>
  <sheetViews>
    <sheetView workbookViewId="0">
      <selection activeCell="D1" sqref="D1:E7"/>
    </sheetView>
  </sheetViews>
  <sheetFormatPr defaultRowHeight="12.75" x14ac:dyDescent="0.2"/>
  <cols>
    <col min="1" max="1" width="11.5" bestFit="1" customWidth="1"/>
    <col min="4" max="4" width="19.5" bestFit="1" customWidth="1"/>
  </cols>
  <sheetData>
    <row r="1" spans="1:5" x14ac:dyDescent="0.2">
      <c r="A1" s="18" t="s">
        <v>440</v>
      </c>
      <c r="B1" s="24">
        <v>0</v>
      </c>
      <c r="D1" s="18" t="s">
        <v>440</v>
      </c>
      <c r="E1">
        <v>0</v>
      </c>
    </row>
    <row r="2" spans="1:5" x14ac:dyDescent="0.2">
      <c r="A2" s="18" t="s">
        <v>441</v>
      </c>
      <c r="B2" s="24">
        <v>6</v>
      </c>
      <c r="D2" s="18" t="s">
        <v>448</v>
      </c>
      <c r="E2">
        <v>1</v>
      </c>
    </row>
    <row r="3" spans="1:5" x14ac:dyDescent="0.2">
      <c r="A3" s="18" t="s">
        <v>442</v>
      </c>
      <c r="B3" s="24">
        <v>6</v>
      </c>
      <c r="D3" s="18" t="s">
        <v>449</v>
      </c>
      <c r="E3">
        <v>2</v>
      </c>
    </row>
    <row r="4" spans="1:5" x14ac:dyDescent="0.2">
      <c r="A4" s="18" t="s">
        <v>443</v>
      </c>
      <c r="B4" s="24">
        <v>1</v>
      </c>
      <c r="D4" s="18" t="s">
        <v>450</v>
      </c>
      <c r="E4">
        <v>3</v>
      </c>
    </row>
    <row r="5" spans="1:5" x14ac:dyDescent="0.2">
      <c r="A5" s="18" t="s">
        <v>444</v>
      </c>
      <c r="B5" s="24">
        <v>2</v>
      </c>
      <c r="D5" s="18" t="s">
        <v>451</v>
      </c>
      <c r="E5">
        <v>4</v>
      </c>
    </row>
    <row r="6" spans="1:5" x14ac:dyDescent="0.2">
      <c r="A6" s="18" t="s">
        <v>445</v>
      </c>
      <c r="B6" s="24">
        <v>3</v>
      </c>
      <c r="D6" s="18" t="s">
        <v>452</v>
      </c>
      <c r="E6">
        <v>5</v>
      </c>
    </row>
    <row r="7" spans="1:5" x14ac:dyDescent="0.2">
      <c r="A7" s="18" t="s">
        <v>446</v>
      </c>
      <c r="B7" s="24">
        <v>4</v>
      </c>
      <c r="D7" s="18" t="s">
        <v>453</v>
      </c>
      <c r="E7">
        <v>6</v>
      </c>
    </row>
    <row r="8" spans="1:5" x14ac:dyDescent="0.2">
      <c r="A8" s="18" t="s">
        <v>447</v>
      </c>
      <c r="B8" s="24">
        <v>5</v>
      </c>
      <c r="D8" s="18"/>
    </row>
    <row r="9" spans="1:5" x14ac:dyDescent="0.2">
      <c r="D9" s="18"/>
    </row>
    <row r="10" spans="1:5" x14ac:dyDescent="0.2">
      <c r="D10" s="18"/>
    </row>
    <row r="11" spans="1:5" x14ac:dyDescent="0.2">
      <c r="D11" s="18"/>
    </row>
    <row r="12" spans="1:5" x14ac:dyDescent="0.2">
      <c r="D12" s="18"/>
    </row>
    <row r="13" spans="1:5" x14ac:dyDescent="0.2">
      <c r="D13" s="18"/>
    </row>
    <row r="14" spans="1:5" x14ac:dyDescent="0.2">
      <c r="D14" s="18"/>
    </row>
  </sheetData>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44717-A386-40FC-8769-566E0DF7E2A0}">
  <sheetPr codeName="Sheet4">
    <tabColor rgb="FFFFFF00"/>
    <pageSetUpPr fitToPage="1"/>
  </sheetPr>
  <dimension ref="A1:CF164"/>
  <sheetViews>
    <sheetView showGridLines="0" view="pageBreakPreview" topLeftCell="A37" zoomScale="120" zoomScaleNormal="120" zoomScaleSheetLayoutView="120" workbookViewId="0">
      <selection activeCell="AO48" sqref="AO48"/>
    </sheetView>
  </sheetViews>
  <sheetFormatPr defaultColWidth="2.83203125" defaultRowHeight="12.75" customHeight="1" x14ac:dyDescent="0.2"/>
  <cols>
    <col min="1" max="1" width="2.83203125" style="17"/>
    <col min="2" max="2" width="2.83203125" style="17" customWidth="1"/>
    <col min="3" max="3" width="3.6640625" style="17" customWidth="1"/>
    <col min="4" max="9" width="2.83203125" style="17"/>
    <col min="10" max="10" width="2.83203125" style="17" customWidth="1"/>
    <col min="11" max="14" width="2.83203125" style="17"/>
    <col min="15" max="15" width="2.83203125" style="17" customWidth="1"/>
    <col min="16" max="19" width="2.83203125" style="17"/>
    <col min="20" max="25" width="2.83203125" style="17" customWidth="1"/>
    <col min="26" max="36" width="2.83203125" style="17"/>
    <col min="37" max="37" width="2.83203125" style="17" customWidth="1"/>
    <col min="38" max="38" width="1" style="17" customWidth="1"/>
    <col min="39" max="70" width="2.83203125" style="17"/>
    <col min="71" max="71" width="3.33203125" style="17" bestFit="1" customWidth="1"/>
    <col min="72" max="72" width="2.83203125" style="17"/>
    <col min="73" max="73" width="4.1640625" style="17" bestFit="1" customWidth="1"/>
    <col min="74" max="74" width="2.83203125" style="17"/>
    <col min="75" max="78" width="3.1640625" style="17" customWidth="1"/>
    <col min="79" max="16384" width="2.83203125" style="17"/>
  </cols>
  <sheetData>
    <row r="1" spans="1:84" ht="12.75" customHeight="1" x14ac:dyDescent="0.2">
      <c r="A1" s="19"/>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35" t="s">
        <v>571</v>
      </c>
      <c r="BS1" s="189" t="str" cm="1">
        <f t="array" ref="BS1">IF(AND(LEFT(入力してください!G10,1)="3", 入力してください!G12=入力してください!$AU$14:$AU$16),"〇","")</f>
        <v/>
      </c>
      <c r="BT1" s="189"/>
      <c r="BU1" s="189"/>
      <c r="BV1" s="189"/>
      <c r="BW1"/>
      <c r="BX1"/>
      <c r="BY1"/>
      <c r="BZ1"/>
      <c r="CA1"/>
      <c r="CB1"/>
      <c r="CC1"/>
      <c r="CD1"/>
    </row>
    <row r="2" spans="1:84" ht="10.9" customHeight="1" x14ac:dyDescent="0.2">
      <c r="A2"/>
      <c r="B2" s="19"/>
      <c r="C2" s="23"/>
      <c r="D2" s="23"/>
      <c r="E2" s="23"/>
      <c r="F2" s="23"/>
      <c r="G2" s="23"/>
      <c r="H2" s="23"/>
      <c r="I2" s="26"/>
      <c r="J2" s="26"/>
      <c r="K2" s="26"/>
      <c r="L2" s="26"/>
      <c r="M2" s="26"/>
      <c r="N2" s="26"/>
      <c r="O2" s="26"/>
      <c r="P2" s="19"/>
      <c r="Q2" s="19"/>
      <c r="R2" s="19"/>
      <c r="S2" s="19"/>
      <c r="T2" s="19"/>
      <c r="U2" s="19"/>
      <c r="V2" s="19"/>
      <c r="W2" s="19"/>
      <c r="X2" s="19"/>
      <c r="Y2"/>
      <c r="Z2"/>
      <c r="AA2"/>
      <c r="AB2"/>
      <c r="AC2"/>
      <c r="AD2"/>
      <c r="AE2"/>
      <c r="AF2"/>
      <c r="AG2"/>
      <c r="AH2"/>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S2" s="189"/>
      <c r="BT2" s="189"/>
      <c r="BU2" s="189"/>
      <c r="BV2" s="189"/>
      <c r="BW2"/>
      <c r="BX2"/>
      <c r="BY2"/>
      <c r="BZ2"/>
      <c r="CA2"/>
      <c r="CB2"/>
      <c r="CC2"/>
      <c r="CD2"/>
    </row>
    <row r="3" spans="1:84" ht="18" customHeight="1" x14ac:dyDescent="0.2">
      <c r="A3"/>
      <c r="B3" s="19" t="s">
        <v>588</v>
      </c>
      <c r="C3" s="23"/>
      <c r="D3" s="23"/>
      <c r="E3" s="23"/>
      <c r="F3" s="23"/>
      <c r="G3" s="23"/>
      <c r="H3" s="23"/>
      <c r="I3" s="26"/>
      <c r="J3" s="26"/>
      <c r="K3" s="26"/>
      <c r="L3" s="26"/>
      <c r="M3" s="26"/>
      <c r="N3" s="26"/>
      <c r="O3" s="26"/>
      <c r="P3" s="19"/>
      <c r="Q3" s="19"/>
      <c r="R3" s="19"/>
      <c r="S3" s="19"/>
      <c r="T3" s="19"/>
      <c r="U3" s="19"/>
      <c r="V3" s="19"/>
      <c r="W3" s="19"/>
      <c r="Y3" s="206" t="s">
        <v>431</v>
      </c>
      <c r="Z3" s="207"/>
      <c r="AA3" s="207"/>
      <c r="AB3" s="208"/>
      <c r="AC3" s="28" t="str">
        <f>MID(入力してください!G9,1,1)</f>
        <v/>
      </c>
      <c r="AD3" s="28" t="str">
        <f>MID(入力してください!G9,2,1)</f>
        <v/>
      </c>
      <c r="AE3" s="28" t="str">
        <f>MID(入力してください!G9,3,1)</f>
        <v/>
      </c>
      <c r="AF3" s="28" t="str">
        <f>MID(入力してください!G9,4,1)</f>
        <v/>
      </c>
      <c r="AG3" s="28" t="str">
        <f>MID(入力してください!G9,5,1)</f>
        <v/>
      </c>
      <c r="AH3" s="28" t="str">
        <f>MID(入力してください!G9,6,1)</f>
        <v/>
      </c>
      <c r="AI3" s="29" t="str">
        <f>MID(入力してください!G9,7,1)</f>
        <v/>
      </c>
      <c r="AM3" s="27"/>
      <c r="AN3" s="267" t="s">
        <v>647</v>
      </c>
      <c r="AO3" s="267"/>
      <c r="AP3" s="267"/>
      <c r="AQ3" s="267"/>
      <c r="AR3" s="267"/>
      <c r="AS3" s="267"/>
      <c r="AT3" s="267"/>
      <c r="AU3" s="267"/>
      <c r="AV3" s="267"/>
      <c r="AW3" s="267"/>
      <c r="AX3" s="267"/>
      <c r="AY3" s="267"/>
      <c r="AZ3" s="267"/>
      <c r="BA3" s="267"/>
      <c r="BB3" s="267"/>
      <c r="BC3" s="267"/>
      <c r="BD3" s="267"/>
      <c r="BE3" s="267"/>
      <c r="BF3" s="267"/>
      <c r="BG3" s="267"/>
      <c r="BH3" s="267"/>
      <c r="BI3" s="267"/>
      <c r="BJ3" s="267"/>
      <c r="BK3" s="267"/>
      <c r="BL3" s="267"/>
      <c r="BM3" s="267"/>
      <c r="BN3" s="267"/>
      <c r="BO3" s="267"/>
      <c r="BP3" s="267"/>
      <c r="BQ3" s="24"/>
      <c r="BR3" s="24"/>
      <c r="BS3" s="189"/>
      <c r="BT3" s="189"/>
      <c r="BU3" s="189" t="s">
        <v>648</v>
      </c>
      <c r="BV3" s="189"/>
      <c r="BW3" s="189" t="str">
        <f>IF(AND(LEFT(入力してください!G10,1)="2", 入力してください!G10=入力してください!AW16),"〇","")</f>
        <v/>
      </c>
      <c r="BX3" s="189"/>
      <c r="BY3" s="61" t="str">
        <f>IF(AND(入力してください!G12=入力してください!AW16),"〇","")</f>
        <v/>
      </c>
      <c r="BZ3" s="204" t="str">
        <f>IF(AND(LEFT(入力してください!G10,1)="2", 入力してください!G12=入力してください!AU15),"〇","")</f>
        <v/>
      </c>
      <c r="CA3" s="204"/>
      <c r="CB3" s="61"/>
      <c r="CC3"/>
      <c r="CD3"/>
    </row>
    <row r="4" spans="1:84" ht="9.6" customHeight="1" x14ac:dyDescent="0.2">
      <c r="A4"/>
      <c r="B4" s="209" t="s">
        <v>590</v>
      </c>
      <c r="C4" s="209"/>
      <c r="D4" s="209"/>
      <c r="E4" s="209"/>
      <c r="F4" s="209"/>
      <c r="G4" s="209"/>
      <c r="H4" s="209"/>
      <c r="I4" s="209"/>
      <c r="J4" s="209"/>
      <c r="K4" s="209"/>
      <c r="L4" s="209"/>
      <c r="M4" s="209"/>
      <c r="N4" s="209"/>
      <c r="O4" s="209"/>
      <c r="P4" s="209"/>
      <c r="Q4" s="209"/>
      <c r="R4" s="209"/>
      <c r="S4" s="209"/>
      <c r="T4" s="209"/>
      <c r="U4" s="209"/>
      <c r="V4" s="209"/>
      <c r="W4" s="19"/>
      <c r="Y4" s="32"/>
      <c r="Z4" s="32"/>
      <c r="AA4" s="32"/>
      <c r="AB4" s="32"/>
      <c r="AC4" s="33"/>
      <c r="AD4" s="33"/>
      <c r="AE4" s="33"/>
      <c r="AF4" s="33"/>
      <c r="AG4" s="33"/>
      <c r="AH4" s="33"/>
      <c r="AI4" s="33"/>
      <c r="AM4" s="27"/>
      <c r="AN4" s="267"/>
      <c r="AO4" s="267"/>
      <c r="AP4" s="267"/>
      <c r="AQ4" s="267"/>
      <c r="AR4" s="267"/>
      <c r="AS4" s="267"/>
      <c r="AT4" s="267"/>
      <c r="AU4" s="267"/>
      <c r="AV4" s="267"/>
      <c r="AW4" s="267"/>
      <c r="AX4" s="267"/>
      <c r="AY4" s="267"/>
      <c r="AZ4" s="267"/>
      <c r="BA4" s="267"/>
      <c r="BB4" s="267"/>
      <c r="BC4" s="267"/>
      <c r="BD4" s="267"/>
      <c r="BE4" s="267"/>
      <c r="BF4" s="267"/>
      <c r="BG4" s="267"/>
      <c r="BH4" s="267"/>
      <c r="BI4" s="267"/>
      <c r="BJ4" s="267"/>
      <c r="BK4" s="267"/>
      <c r="BL4" s="267"/>
      <c r="BM4" s="267"/>
      <c r="BN4" s="267"/>
      <c r="BO4" s="267"/>
      <c r="BP4" s="267"/>
      <c r="BQ4" s="24"/>
      <c r="BR4" s="24"/>
      <c r="BS4" s="189"/>
      <c r="BT4" s="189"/>
      <c r="BU4" s="189"/>
      <c r="BV4" s="189"/>
      <c r="BW4" s="189"/>
      <c r="BX4" s="189"/>
      <c r="BY4" s="24"/>
      <c r="BZ4" s="204"/>
      <c r="CA4" s="204"/>
      <c r="CB4" s="24"/>
    </row>
    <row r="5" spans="1:84" ht="17.45" customHeight="1" x14ac:dyDescent="0.2">
      <c r="A5"/>
      <c r="B5" s="209"/>
      <c r="C5" s="209"/>
      <c r="D5" s="209"/>
      <c r="E5" s="209"/>
      <c r="F5" s="209"/>
      <c r="G5" s="209"/>
      <c r="H5" s="209"/>
      <c r="I5" s="209"/>
      <c r="J5" s="209"/>
      <c r="K5" s="209"/>
      <c r="L5" s="209"/>
      <c r="M5" s="209"/>
      <c r="N5" s="209"/>
      <c r="O5" s="209"/>
      <c r="P5" s="209"/>
      <c r="Q5" s="209"/>
      <c r="R5" s="209"/>
      <c r="S5" s="209"/>
      <c r="T5" s="209"/>
      <c r="U5" s="209"/>
      <c r="V5" s="209"/>
      <c r="W5" s="19"/>
      <c r="X5" s="19"/>
      <c r="Y5"/>
      <c r="Z5"/>
      <c r="AA5"/>
      <c r="AB5"/>
      <c r="AC5"/>
      <c r="AD5"/>
      <c r="AE5"/>
      <c r="AF5"/>
      <c r="AG5"/>
      <c r="AH5"/>
      <c r="AJ5" s="34" t="s">
        <v>565</v>
      </c>
      <c r="AM5" s="27"/>
      <c r="AN5" s="267"/>
      <c r="AO5" s="267"/>
      <c r="AP5" s="267"/>
      <c r="AQ5" s="267"/>
      <c r="AR5" s="267"/>
      <c r="AS5" s="267"/>
      <c r="AT5" s="267"/>
      <c r="AU5" s="267"/>
      <c r="AV5" s="267"/>
      <c r="AW5" s="267"/>
      <c r="AX5" s="267"/>
      <c r="AY5" s="267"/>
      <c r="AZ5" s="267"/>
      <c r="BA5" s="267"/>
      <c r="BB5" s="267"/>
      <c r="BC5" s="267"/>
      <c r="BD5" s="267"/>
      <c r="BE5" s="267"/>
      <c r="BF5" s="267"/>
      <c r="BG5" s="267"/>
      <c r="BH5" s="267"/>
      <c r="BI5" s="267"/>
      <c r="BJ5" s="267"/>
      <c r="BK5" s="267"/>
      <c r="BL5" s="267"/>
      <c r="BM5" s="267"/>
      <c r="BN5" s="267"/>
      <c r="BO5" s="267"/>
      <c r="BP5" s="267"/>
      <c r="BQ5" s="24"/>
      <c r="BR5" s="24"/>
      <c r="BS5" s="62" t="str" cm="1">
        <f t="array" ref="BS5">IF(AND(入力してください!G12=入力してください!$AU$14:$AU$16),"〇","")</f>
        <v/>
      </c>
      <c r="BT5" s="62"/>
      <c r="BU5" s="62" t="str" cm="1">
        <f t="array" ref="BU5">IF(AND(入力してください!G12=入力してください!$AV$14:$AV$16),"〇","")</f>
        <v/>
      </c>
      <c r="BV5" s="62"/>
      <c r="BW5" s="189"/>
      <c r="BX5" s="189"/>
      <c r="BY5" s="203" t="str">
        <f>IF(AND(入力してください!G12=入力してください!AW15),"〇","")</f>
        <v>〇</v>
      </c>
      <c r="BZ5" s="203"/>
      <c r="CA5" s="18"/>
      <c r="CB5" s="24"/>
    </row>
    <row r="6" spans="1:84" ht="3" customHeight="1" thickBot="1" x14ac:dyDescent="0.25">
      <c r="A6"/>
      <c r="B6" s="42"/>
      <c r="C6" s="42"/>
      <c r="D6" s="42"/>
      <c r="E6" s="42"/>
      <c r="F6" s="42"/>
      <c r="G6" s="42"/>
      <c r="H6" s="42"/>
      <c r="I6" s="26"/>
      <c r="J6" s="26"/>
      <c r="K6" s="26"/>
      <c r="L6" s="26"/>
      <c r="M6" s="26"/>
      <c r="N6" s="26"/>
      <c r="O6" s="26"/>
      <c r="P6" s="19"/>
      <c r="Q6" s="19"/>
      <c r="R6" s="19"/>
      <c r="S6" s="19"/>
      <c r="T6" s="19"/>
      <c r="U6" s="19"/>
      <c r="V6" s="19"/>
      <c r="W6" s="19"/>
      <c r="X6" s="19"/>
      <c r="Y6"/>
      <c r="Z6"/>
      <c r="AA6"/>
      <c r="AB6"/>
      <c r="AC6"/>
      <c r="AD6"/>
      <c r="AE6"/>
      <c r="AF6"/>
      <c r="AG6"/>
      <c r="AH6"/>
      <c r="AK6" s="43"/>
      <c r="AM6" s="27"/>
      <c r="AN6" s="267"/>
      <c r="AO6" s="267"/>
      <c r="AP6" s="267"/>
      <c r="AQ6" s="267"/>
      <c r="AR6" s="267"/>
      <c r="AS6" s="267"/>
      <c r="AT6" s="267"/>
      <c r="AU6" s="267"/>
      <c r="AV6" s="267"/>
      <c r="AW6" s="267"/>
      <c r="AX6" s="267"/>
      <c r="AY6" s="267"/>
      <c r="AZ6" s="267"/>
      <c r="BA6" s="267"/>
      <c r="BB6" s="267"/>
      <c r="BC6" s="267"/>
      <c r="BD6" s="267"/>
      <c r="BE6" s="267"/>
      <c r="BF6" s="267"/>
      <c r="BG6" s="267"/>
      <c r="BH6" s="267"/>
      <c r="BI6" s="267"/>
      <c r="BJ6" s="267"/>
      <c r="BK6" s="267"/>
      <c r="BL6" s="267"/>
      <c r="BM6" s="267"/>
      <c r="BN6" s="267"/>
      <c r="BO6" s="267"/>
      <c r="BP6" s="267"/>
      <c r="BQ6" s="24"/>
      <c r="BR6" s="24"/>
      <c r="BS6" s="62"/>
      <c r="BT6" s="62"/>
      <c r="BU6" s="62"/>
      <c r="BV6" s="62"/>
      <c r="BW6" s="189"/>
      <c r="BX6" s="189"/>
      <c r="BY6" s="203"/>
      <c r="BZ6" s="203"/>
      <c r="CA6" s="24"/>
      <c r="CB6" s="24"/>
    </row>
    <row r="7" spans="1:84" ht="18.75" customHeight="1" x14ac:dyDescent="0.2">
      <c r="A7" s="19"/>
      <c r="B7" s="42"/>
      <c r="C7" s="210" t="s">
        <v>579</v>
      </c>
      <c r="D7" s="211"/>
      <c r="E7" s="211"/>
      <c r="F7" s="211"/>
      <c r="G7" s="211"/>
      <c r="H7" s="212" t="s">
        <v>591</v>
      </c>
      <c r="I7" s="213"/>
      <c r="J7" s="213"/>
      <c r="K7" s="213"/>
      <c r="L7" s="213"/>
      <c r="M7" s="213"/>
      <c r="N7" s="213"/>
      <c r="O7" s="213"/>
      <c r="P7" s="213"/>
      <c r="Q7" s="213"/>
      <c r="R7" s="213"/>
      <c r="S7" s="213"/>
      <c r="T7" s="213"/>
      <c r="U7" s="213"/>
      <c r="V7" s="214"/>
      <c r="W7" s="212" t="s">
        <v>644</v>
      </c>
      <c r="X7" s="213"/>
      <c r="Y7" s="213"/>
      <c r="Z7" s="213"/>
      <c r="AA7" s="213"/>
      <c r="AB7" s="213"/>
      <c r="AC7" s="213"/>
      <c r="AD7" s="213"/>
      <c r="AE7" s="213"/>
      <c r="AF7" s="213"/>
      <c r="AG7" s="213"/>
      <c r="AH7" s="213"/>
      <c r="AI7" s="213"/>
      <c r="AJ7" s="214"/>
      <c r="AK7" s="42"/>
      <c r="AM7" s="27"/>
      <c r="AN7" s="267"/>
      <c r="AO7" s="267"/>
      <c r="AP7" s="267"/>
      <c r="AQ7" s="267"/>
      <c r="AR7" s="267"/>
      <c r="AS7" s="267"/>
      <c r="AT7" s="267"/>
      <c r="AU7" s="267"/>
      <c r="AV7" s="267"/>
      <c r="AW7" s="267"/>
      <c r="AX7" s="267"/>
      <c r="AY7" s="267"/>
      <c r="AZ7" s="267"/>
      <c r="BA7" s="267"/>
      <c r="BB7" s="267"/>
      <c r="BC7" s="267"/>
      <c r="BD7" s="267"/>
      <c r="BE7" s="267"/>
      <c r="BF7" s="267"/>
      <c r="BG7" s="267"/>
      <c r="BH7" s="267"/>
      <c r="BI7" s="267"/>
      <c r="BJ7" s="267"/>
      <c r="BK7" s="267"/>
      <c r="BL7" s="267"/>
      <c r="BM7" s="267"/>
      <c r="BN7" s="267"/>
      <c r="BO7" s="267"/>
      <c r="BP7" s="267"/>
      <c r="BQ7" s="24"/>
      <c r="BR7" s="24"/>
      <c r="BS7" s="204" t="str">
        <f>IF(AND(LEFT(入力してください!G10,1)="1", 入力してください!G11=入力してください!AU11),"〇","")</f>
        <v/>
      </c>
      <c r="BT7" s="204"/>
      <c r="BU7" s="204" t="str">
        <f>IF(AND(LEFT(入力してください!G10,1)="1", 入力してください!G11=入力してください!AV11),"〇","")</f>
        <v/>
      </c>
      <c r="BV7" s="204"/>
      <c r="BW7" s="204" t="str">
        <f>IF(AND(LEFT(入力してください!G10,1)="1", 入力してください!G11=入力してください!AW11),"〇","")</f>
        <v/>
      </c>
      <c r="BX7" s="204"/>
      <c r="BY7" s="204" t="str">
        <f>IF(AND(LEFT(入力してください!G10,1)="2", 入力してください!G11=入力してください!AV13),"〇","")</f>
        <v/>
      </c>
      <c r="BZ7" s="204"/>
      <c r="CA7" s="204" t="str">
        <f>IF(AND(LEFT(入力してください!G10,1)="2", 入力してください!G11=入力してください!AU13),"〇","")</f>
        <v>〇</v>
      </c>
      <c r="CB7" s="204"/>
      <c r="CC7" s="205" t="str">
        <f>IF(AND(LEFT(入力してください!G10,1)="2", 入力してください!G11=入力してください!AW13),"〇","")</f>
        <v/>
      </c>
      <c r="CD7" s="205"/>
    </row>
    <row r="8" spans="1:84" ht="18.75" customHeight="1" x14ac:dyDescent="0.2">
      <c r="A8" s="19"/>
      <c r="B8" s="42"/>
      <c r="C8" s="37"/>
      <c r="D8" s="210" t="s">
        <v>581</v>
      </c>
      <c r="E8" s="211"/>
      <c r="F8" s="211"/>
      <c r="G8" s="211"/>
      <c r="H8" s="217" t="s">
        <v>595</v>
      </c>
      <c r="I8" s="218"/>
      <c r="J8" s="218"/>
      <c r="K8" s="218"/>
      <c r="L8" s="218"/>
      <c r="M8" s="219"/>
      <c r="N8" s="220" t="s">
        <v>594</v>
      </c>
      <c r="O8" s="218"/>
      <c r="P8" s="218"/>
      <c r="Q8" s="218"/>
      <c r="R8" s="218"/>
      <c r="S8" s="218"/>
      <c r="T8" s="218"/>
      <c r="U8" s="218"/>
      <c r="V8" s="221"/>
      <c r="W8" s="217" t="s">
        <v>595</v>
      </c>
      <c r="X8" s="218"/>
      <c r="Y8" s="218"/>
      <c r="Z8" s="218"/>
      <c r="AA8" s="218"/>
      <c r="AB8" s="218"/>
      <c r="AC8" s="218"/>
      <c r="AD8" s="218"/>
      <c r="AE8" s="218"/>
      <c r="AF8" s="218"/>
      <c r="AG8" s="218"/>
      <c r="AH8" s="218"/>
      <c r="AI8" s="218"/>
      <c r="AJ8" s="221"/>
      <c r="AK8" s="42"/>
      <c r="AM8" s="27"/>
      <c r="AN8" s="267"/>
      <c r="AO8" s="267"/>
      <c r="AP8" s="267"/>
      <c r="AQ8" s="267"/>
      <c r="AR8" s="267"/>
      <c r="AS8" s="267"/>
      <c r="AT8" s="267"/>
      <c r="AU8" s="267"/>
      <c r="AV8" s="267"/>
      <c r="AW8" s="267"/>
      <c r="AX8" s="267"/>
      <c r="AY8" s="267"/>
      <c r="AZ8" s="267"/>
      <c r="BA8" s="267"/>
      <c r="BB8" s="267"/>
      <c r="BC8" s="267"/>
      <c r="BD8" s="267"/>
      <c r="BE8" s="267"/>
      <c r="BF8" s="267"/>
      <c r="BG8" s="267"/>
      <c r="BH8" s="267"/>
      <c r="BI8" s="267"/>
      <c r="BJ8" s="267"/>
      <c r="BK8" s="267"/>
      <c r="BL8" s="267"/>
      <c r="BM8" s="267"/>
      <c r="BN8" s="267"/>
      <c r="BO8" s="267"/>
      <c r="BP8" s="267"/>
      <c r="BQ8" s="24"/>
      <c r="BR8" s="24"/>
      <c r="BS8" s="204"/>
      <c r="BT8" s="204"/>
      <c r="BU8" s="204"/>
      <c r="BV8" s="204"/>
      <c r="BW8" s="204"/>
      <c r="BX8" s="204"/>
      <c r="BY8" s="204"/>
      <c r="BZ8" s="204"/>
      <c r="CA8" s="204"/>
      <c r="CB8" s="204"/>
      <c r="CC8" s="205"/>
      <c r="CD8" s="205"/>
    </row>
    <row r="9" spans="1:84" ht="18.75" customHeight="1" thickBot="1" x14ac:dyDescent="0.25">
      <c r="A9" s="19"/>
      <c r="B9" s="42"/>
      <c r="C9" s="38"/>
      <c r="D9" s="215"/>
      <c r="E9" s="216"/>
      <c r="F9" s="216"/>
      <c r="G9" s="216"/>
      <c r="H9" s="222" t="s">
        <v>593</v>
      </c>
      <c r="I9" s="223"/>
      <c r="J9" s="223"/>
      <c r="K9" s="223"/>
      <c r="L9" s="223"/>
      <c r="M9" s="224"/>
      <c r="N9" s="225" t="s">
        <v>596</v>
      </c>
      <c r="O9" s="223"/>
      <c r="P9" s="223"/>
      <c r="Q9" s="223"/>
      <c r="R9" s="223"/>
      <c r="S9" s="223"/>
      <c r="T9" s="223"/>
      <c r="U9" s="223"/>
      <c r="V9" s="226"/>
      <c r="W9" s="227" t="s">
        <v>597</v>
      </c>
      <c r="X9" s="228"/>
      <c r="Y9" s="228"/>
      <c r="Z9" s="228"/>
      <c r="AA9" s="228"/>
      <c r="AB9" s="228"/>
      <c r="AC9" s="228"/>
      <c r="AD9" s="228"/>
      <c r="AE9" s="228"/>
      <c r="AF9" s="228"/>
      <c r="AG9" s="228"/>
      <c r="AH9" s="228"/>
      <c r="AI9" s="228"/>
      <c r="AJ9" s="229"/>
      <c r="AK9" s="42"/>
      <c r="AM9" s="27"/>
      <c r="AN9" s="267"/>
      <c r="AO9" s="267"/>
      <c r="AP9" s="267"/>
      <c r="AQ9" s="267"/>
      <c r="AR9" s="267"/>
      <c r="AS9" s="267"/>
      <c r="AT9" s="267"/>
      <c r="AU9" s="267"/>
      <c r="AV9" s="267"/>
      <c r="AW9" s="267"/>
      <c r="AX9" s="267"/>
      <c r="AY9" s="267"/>
      <c r="AZ9" s="267"/>
      <c r="BA9" s="267"/>
      <c r="BB9" s="267"/>
      <c r="BC9" s="267"/>
      <c r="BD9" s="267"/>
      <c r="BE9" s="267"/>
      <c r="BF9" s="267"/>
      <c r="BG9" s="267"/>
      <c r="BH9" s="267"/>
      <c r="BI9" s="267"/>
      <c r="BJ9" s="267"/>
      <c r="BK9" s="267"/>
      <c r="BL9" s="267"/>
      <c r="BM9" s="267"/>
      <c r="BN9" s="267"/>
      <c r="BO9" s="267"/>
      <c r="BP9" s="267"/>
      <c r="BQ9" s="24"/>
      <c r="BR9" s="24"/>
      <c r="BS9" s="204" t="str">
        <f>IF(AND(LEFT(入力してください!G10,1)="3", 入力してください!G11=入力してください!AU12),"〇","")</f>
        <v/>
      </c>
      <c r="BT9" s="204"/>
      <c r="BU9" s="204" t="str">
        <f>IF(AND(LEFT(入力してください!G10,1)="3", 入力してください!G11=入力してください!AV12),"〇","")</f>
        <v/>
      </c>
      <c r="BV9" s="204"/>
      <c r="BW9" s="204" t="str">
        <f>IF(AND(LEFT(入力してください!G10,1)="3", 入力してください!G11=入力してください!AW12),"〇","")</f>
        <v/>
      </c>
      <c r="BX9" s="204"/>
      <c r="BY9" s="204"/>
      <c r="BZ9" s="204"/>
      <c r="CA9" s="204" t="str">
        <f>IF(AND(LEFT(入力してください!M12,1)="1", 入力してください!M13=入力してください!BD13),"〇","")</f>
        <v/>
      </c>
      <c r="CB9" s="204"/>
      <c r="CC9" s="205" t="str">
        <f>IF(AND(LEFT(入力してください!M12,1)="1", 入力してください!M13=入力してください!BE13),"〇","")</f>
        <v/>
      </c>
      <c r="CD9" s="205"/>
      <c r="CE9" s="205" t="str">
        <f>IF(AND(LEFT(入力してください!M12,1)="2", 入力してください!M13=入力してください!BC15),"〇","")</f>
        <v/>
      </c>
      <c r="CF9" s="205"/>
    </row>
    <row r="10" spans="1:84" ht="18.75" customHeight="1" x14ac:dyDescent="0.2">
      <c r="A10" s="19"/>
      <c r="B10" s="42"/>
      <c r="C10" s="210" t="s">
        <v>579</v>
      </c>
      <c r="D10" s="211"/>
      <c r="E10" s="211"/>
      <c r="F10" s="211"/>
      <c r="G10" s="211"/>
      <c r="H10" s="230" t="s">
        <v>592</v>
      </c>
      <c r="I10" s="231"/>
      <c r="J10" s="231"/>
      <c r="K10" s="231"/>
      <c r="L10" s="231"/>
      <c r="M10" s="231"/>
      <c r="N10" s="231"/>
      <c r="O10" s="231"/>
      <c r="P10" s="231"/>
      <c r="Q10" s="231"/>
      <c r="R10" s="231"/>
      <c r="S10" s="231"/>
      <c r="T10" s="231"/>
      <c r="U10" s="231"/>
      <c r="V10" s="232"/>
      <c r="W10" s="233"/>
      <c r="X10" s="233"/>
      <c r="Y10" s="233"/>
      <c r="Z10" s="233"/>
      <c r="AA10" s="233"/>
      <c r="AB10" s="233"/>
      <c r="AC10" s="233"/>
      <c r="AD10" s="233"/>
      <c r="AE10" s="233"/>
      <c r="AF10" s="233"/>
      <c r="AG10" s="233"/>
      <c r="AH10" s="233"/>
      <c r="AI10" s="233"/>
      <c r="AJ10" s="234"/>
      <c r="AK10" s="42"/>
      <c r="AM10" s="27"/>
      <c r="AN10" s="267"/>
      <c r="AO10" s="267"/>
      <c r="AP10" s="267"/>
      <c r="AQ10" s="267"/>
      <c r="AR10" s="267"/>
      <c r="AS10" s="267"/>
      <c r="AT10" s="267"/>
      <c r="AU10" s="267"/>
      <c r="AV10" s="267"/>
      <c r="AW10" s="267"/>
      <c r="AX10" s="267"/>
      <c r="AY10" s="267"/>
      <c r="AZ10" s="267"/>
      <c r="BA10" s="267"/>
      <c r="BB10" s="267"/>
      <c r="BC10" s="267"/>
      <c r="BD10" s="267"/>
      <c r="BE10" s="267"/>
      <c r="BF10" s="267"/>
      <c r="BG10" s="267"/>
      <c r="BH10" s="267"/>
      <c r="BI10" s="267"/>
      <c r="BJ10" s="267"/>
      <c r="BK10" s="267"/>
      <c r="BL10" s="267"/>
      <c r="BM10" s="267"/>
      <c r="BN10" s="267"/>
      <c r="BO10" s="267"/>
      <c r="BP10" s="267"/>
      <c r="BQ10" s="24"/>
      <c r="BR10" s="24"/>
      <c r="BS10" s="204"/>
      <c r="BT10" s="204"/>
      <c r="BU10" s="204"/>
      <c r="BV10" s="204"/>
      <c r="BW10" s="204"/>
      <c r="BX10" s="204"/>
      <c r="BY10" s="204"/>
      <c r="BZ10" s="204"/>
      <c r="CA10" s="204"/>
      <c r="CB10" s="204"/>
      <c r="CC10" s="205"/>
      <c r="CD10" s="205"/>
      <c r="CE10" s="205"/>
      <c r="CF10" s="205"/>
    </row>
    <row r="11" spans="1:84" ht="18.75" customHeight="1" thickBot="1" x14ac:dyDescent="0.25">
      <c r="A11" s="19"/>
      <c r="B11" s="19"/>
      <c r="C11" s="36"/>
      <c r="D11" s="167" t="s">
        <v>581</v>
      </c>
      <c r="E11" s="168"/>
      <c r="F11" s="168"/>
      <c r="G11" s="168"/>
      <c r="H11" s="237" t="s">
        <v>597</v>
      </c>
      <c r="I11" s="238"/>
      <c r="J11" s="238"/>
      <c r="K11" s="238"/>
      <c r="L11" s="238"/>
      <c r="M11" s="238"/>
      <c r="N11" s="238"/>
      <c r="O11" s="238"/>
      <c r="P11" s="238"/>
      <c r="Q11" s="238"/>
      <c r="R11" s="238"/>
      <c r="S11" s="238"/>
      <c r="T11" s="238"/>
      <c r="U11" s="238"/>
      <c r="V11" s="239"/>
      <c r="W11" s="235"/>
      <c r="X11" s="235"/>
      <c r="Y11" s="235"/>
      <c r="Z11" s="235"/>
      <c r="AA11" s="235"/>
      <c r="AB11" s="235"/>
      <c r="AC11" s="235"/>
      <c r="AD11" s="235"/>
      <c r="AE11" s="235"/>
      <c r="AF11" s="235"/>
      <c r="AG11" s="235"/>
      <c r="AH11" s="235"/>
      <c r="AI11" s="235"/>
      <c r="AJ11" s="236"/>
      <c r="AK11" s="19"/>
      <c r="AM11" s="27"/>
      <c r="AN11" s="267"/>
      <c r="AO11" s="267"/>
      <c r="AP11" s="267"/>
      <c r="AQ11" s="267"/>
      <c r="AR11" s="267"/>
      <c r="AS11" s="267"/>
      <c r="AT11" s="267"/>
      <c r="AU11" s="267"/>
      <c r="AV11" s="267"/>
      <c r="AW11" s="267"/>
      <c r="AX11" s="267"/>
      <c r="AY11" s="267"/>
      <c r="AZ11" s="267"/>
      <c r="BA11" s="267"/>
      <c r="BB11" s="267"/>
      <c r="BC11" s="267"/>
      <c r="BD11" s="267"/>
      <c r="BE11" s="267"/>
      <c r="BF11" s="267"/>
      <c r="BG11" s="267"/>
      <c r="BH11" s="267"/>
      <c r="BI11" s="267"/>
      <c r="BJ11" s="267"/>
      <c r="BK11" s="267"/>
      <c r="BL11" s="267"/>
      <c r="BM11" s="267"/>
      <c r="BN11" s="267"/>
      <c r="BO11" s="267"/>
      <c r="BP11" s="267"/>
      <c r="BQ11" s="24"/>
      <c r="BR11" s="24"/>
      <c r="BS11" s="24"/>
      <c r="BT11" s="24"/>
      <c r="BU11" s="24"/>
      <c r="BV11" s="24"/>
      <c r="BW11" s="24"/>
      <c r="BX11" s="24"/>
      <c r="BY11" s="24"/>
      <c r="BZ11" s="24"/>
      <c r="CA11" s="24"/>
      <c r="CB11" s="24"/>
    </row>
    <row r="12" spans="1:84" ht="12.75" customHeight="1" x14ac:dyDescent="0.15">
      <c r="A12" s="19"/>
      <c r="B12" s="19"/>
      <c r="C12" s="240" t="s">
        <v>559</v>
      </c>
      <c r="D12" s="241" t="s">
        <v>2</v>
      </c>
      <c r="E12" s="241"/>
      <c r="F12" s="241"/>
      <c r="G12" s="241"/>
      <c r="H12" s="180" t="str">
        <f>入力してください!G17 &amp; ""</f>
        <v/>
      </c>
      <c r="I12" s="181"/>
      <c r="J12" s="181"/>
      <c r="K12" s="181"/>
      <c r="L12" s="181"/>
      <c r="M12" s="182"/>
      <c r="N12" s="180" t="str">
        <f>入力してください!P17&amp; ""</f>
        <v/>
      </c>
      <c r="O12" s="181"/>
      <c r="P12" s="181"/>
      <c r="Q12" s="181"/>
      <c r="R12" s="181"/>
      <c r="S12" s="181"/>
      <c r="T12" s="182"/>
      <c r="U12" s="242" t="s">
        <v>562</v>
      </c>
      <c r="V12" s="242"/>
      <c r="W12" s="184"/>
      <c r="X12" s="185" t="str">
        <f>入力してください!G18&amp;""</f>
        <v/>
      </c>
      <c r="Y12" s="185"/>
      <c r="Z12" s="243" t="s">
        <v>566</v>
      </c>
      <c r="AA12" s="243"/>
      <c r="AB12" s="243"/>
      <c r="AC12" s="244" t="str">
        <f>IF(入力してください!I19&lt;&gt;"",入力してください!G19 &amp; 入力してください!I19 &amp; "年" &amp; 入力してください!N19 &amp; "月" &amp; 入力してください!R19 &amp; "日","年　　月　　日")</f>
        <v>年　　月　　日</v>
      </c>
      <c r="AD12" s="245"/>
      <c r="AE12" s="245"/>
      <c r="AF12" s="245"/>
      <c r="AG12" s="245"/>
      <c r="AH12" s="245"/>
      <c r="AI12" s="245"/>
      <c r="AJ12" s="246"/>
      <c r="AK12" s="19"/>
      <c r="AM12" s="27"/>
      <c r="AN12" s="267"/>
      <c r="AO12" s="267"/>
      <c r="AP12" s="267"/>
      <c r="AQ12" s="267"/>
      <c r="AR12" s="267"/>
      <c r="AS12" s="267"/>
      <c r="AT12" s="267"/>
      <c r="AU12" s="267"/>
      <c r="AV12" s="267"/>
      <c r="AW12" s="267"/>
      <c r="AX12" s="267"/>
      <c r="AY12" s="267"/>
      <c r="AZ12" s="267"/>
      <c r="BA12" s="267"/>
      <c r="BB12" s="267"/>
      <c r="BC12" s="267"/>
      <c r="BD12" s="267"/>
      <c r="BE12" s="267"/>
      <c r="BF12" s="267"/>
      <c r="BG12" s="267"/>
      <c r="BH12" s="267"/>
      <c r="BI12" s="267"/>
      <c r="BJ12" s="267"/>
      <c r="BK12" s="267"/>
      <c r="BL12" s="267"/>
      <c r="BM12" s="267"/>
      <c r="BN12" s="267"/>
      <c r="BO12" s="267"/>
      <c r="BP12" s="267"/>
      <c r="BQ12" s="24"/>
      <c r="BR12" s="24"/>
      <c r="BS12" s="24"/>
      <c r="BT12" s="24"/>
      <c r="BU12" s="24"/>
      <c r="BV12" s="24"/>
      <c r="BW12" s="24"/>
      <c r="BX12" s="24"/>
      <c r="BY12" s="24"/>
      <c r="BZ12" s="24"/>
      <c r="CA12" s="24"/>
      <c r="CB12" s="24"/>
    </row>
    <row r="13" spans="1:84" ht="35.25" customHeight="1" x14ac:dyDescent="0.2">
      <c r="A13" s="19"/>
      <c r="B13" s="19"/>
      <c r="C13" s="240"/>
      <c r="D13" s="247" t="s">
        <v>1</v>
      </c>
      <c r="E13" s="247"/>
      <c r="F13" s="247"/>
      <c r="G13" s="247"/>
      <c r="H13" s="177" t="str">
        <f>入力してください!G16 &amp; ""</f>
        <v/>
      </c>
      <c r="I13" s="178"/>
      <c r="J13" s="178"/>
      <c r="K13" s="178"/>
      <c r="L13" s="178"/>
      <c r="M13" s="183"/>
      <c r="N13" s="177" t="str">
        <f>入力してください!P16&amp; ""</f>
        <v/>
      </c>
      <c r="O13" s="178"/>
      <c r="P13" s="178"/>
      <c r="Q13" s="178"/>
      <c r="R13" s="178"/>
      <c r="S13" s="178"/>
      <c r="T13" s="183"/>
      <c r="U13" s="184"/>
      <c r="V13" s="184"/>
      <c r="W13" s="184"/>
      <c r="X13" s="185"/>
      <c r="Y13" s="185"/>
      <c r="Z13" s="243"/>
      <c r="AA13" s="243"/>
      <c r="AB13" s="243"/>
      <c r="AC13" s="248" t="str">
        <f ca="1" xml:space="preserve"> IFERROR(INT(_xlfn.DAYS(NOW(),DATEVALUE(AC12))/365.25),"")</f>
        <v/>
      </c>
      <c r="AD13" s="249"/>
      <c r="AE13" s="249"/>
      <c r="AF13" s="249"/>
      <c r="AG13" s="249"/>
      <c r="AH13" s="249"/>
      <c r="AI13" s="249"/>
      <c r="AJ13" s="250"/>
      <c r="AK13" s="19"/>
      <c r="AM13" s="27"/>
      <c r="AN13" s="267"/>
      <c r="AO13" s="267"/>
      <c r="AP13" s="267"/>
      <c r="AQ13" s="267"/>
      <c r="AR13" s="267"/>
      <c r="AS13" s="267"/>
      <c r="AT13" s="267"/>
      <c r="AU13" s="267"/>
      <c r="AV13" s="267"/>
      <c r="AW13" s="267"/>
      <c r="AX13" s="267"/>
      <c r="AY13" s="267"/>
      <c r="AZ13" s="267"/>
      <c r="BA13" s="267"/>
      <c r="BB13" s="267"/>
      <c r="BC13" s="267"/>
      <c r="BD13" s="267"/>
      <c r="BE13" s="267"/>
      <c r="BF13" s="267"/>
      <c r="BG13" s="267"/>
      <c r="BH13" s="267"/>
      <c r="BI13" s="267"/>
      <c r="BJ13" s="267"/>
      <c r="BK13" s="267"/>
      <c r="BL13" s="267"/>
      <c r="BM13" s="267"/>
      <c r="BN13" s="267"/>
      <c r="BO13" s="267"/>
      <c r="BP13" s="267"/>
      <c r="BQ13" s="24"/>
      <c r="BR13" s="24"/>
      <c r="BS13" s="24"/>
      <c r="BT13" s="24"/>
      <c r="BU13" s="24"/>
      <c r="BV13" s="24"/>
      <c r="BW13" s="24"/>
      <c r="BX13" s="24"/>
      <c r="BY13" s="24"/>
      <c r="BZ13" s="24"/>
      <c r="CA13" s="24"/>
      <c r="CB13" s="24"/>
    </row>
    <row r="14" spans="1:84" ht="21" customHeight="1" x14ac:dyDescent="0.2">
      <c r="A14" s="19"/>
      <c r="B14" s="19"/>
      <c r="C14" s="240"/>
      <c r="D14" s="184" t="s">
        <v>436</v>
      </c>
      <c r="E14" s="184"/>
      <c r="F14" s="184"/>
      <c r="G14" s="184"/>
      <c r="H14" s="185" t="str">
        <f>入力してください!G20 &amp; ""</f>
        <v/>
      </c>
      <c r="I14" s="185"/>
      <c r="J14" s="185"/>
      <c r="K14" s="185"/>
      <c r="L14" s="185"/>
      <c r="M14" s="185"/>
      <c r="N14" s="185"/>
      <c r="O14" s="185"/>
      <c r="P14" s="185"/>
      <c r="Q14" s="185"/>
      <c r="R14" s="185"/>
      <c r="S14" s="185"/>
      <c r="T14" s="185"/>
      <c r="U14" s="184" t="s">
        <v>438</v>
      </c>
      <c r="V14" s="184"/>
      <c r="W14" s="184"/>
      <c r="X14" s="184"/>
      <c r="Y14" s="184"/>
      <c r="Z14" s="185" t="str">
        <f>入力してください!G23 &amp; ""</f>
        <v/>
      </c>
      <c r="AA14" s="185"/>
      <c r="AB14" s="185"/>
      <c r="AC14" s="185"/>
      <c r="AD14" s="185"/>
      <c r="AE14" s="185"/>
      <c r="AF14" s="185"/>
      <c r="AG14" s="185"/>
      <c r="AH14" s="185"/>
      <c r="AI14" s="185"/>
      <c r="AJ14" s="185"/>
      <c r="AK14" s="19"/>
      <c r="AM14" s="27"/>
      <c r="AN14" s="267"/>
      <c r="AO14" s="267"/>
      <c r="AP14" s="267"/>
      <c r="AQ14" s="267"/>
      <c r="AR14" s="267"/>
      <c r="AS14" s="267"/>
      <c r="AT14" s="267"/>
      <c r="AU14" s="267"/>
      <c r="AV14" s="267"/>
      <c r="AW14" s="267"/>
      <c r="AX14" s="267"/>
      <c r="AY14" s="267"/>
      <c r="AZ14" s="267"/>
      <c r="BA14" s="267"/>
      <c r="BB14" s="267"/>
      <c r="BC14" s="267"/>
      <c r="BD14" s="267"/>
      <c r="BE14" s="267"/>
      <c r="BF14" s="267"/>
      <c r="BG14" s="267"/>
      <c r="BH14" s="267"/>
      <c r="BI14" s="267"/>
      <c r="BJ14" s="267"/>
      <c r="BK14" s="267"/>
      <c r="BL14" s="267"/>
      <c r="BM14" s="267"/>
      <c r="BN14" s="267"/>
      <c r="BO14" s="267"/>
      <c r="BP14" s="267"/>
      <c r="BQ14" s="24"/>
      <c r="BR14" s="24"/>
      <c r="BS14" s="24"/>
      <c r="BT14" s="24"/>
      <c r="BU14" s="24"/>
      <c r="BV14" s="24"/>
      <c r="BW14" s="24"/>
      <c r="BX14" s="24"/>
      <c r="BY14" s="24"/>
      <c r="BZ14" s="24"/>
      <c r="CA14" s="24"/>
      <c r="CB14" s="24"/>
    </row>
    <row r="15" spans="1:84" ht="32.25" customHeight="1" x14ac:dyDescent="0.2">
      <c r="A15" s="19"/>
      <c r="B15" s="19"/>
      <c r="C15" s="240"/>
      <c r="D15" s="251" t="s">
        <v>612</v>
      </c>
      <c r="E15" s="251"/>
      <c r="F15" s="251"/>
      <c r="G15" s="251"/>
      <c r="H15" s="252" t="str">
        <f>入力してください!G21 &amp;入力してください!J21&amp;""</f>
        <v>東京都</v>
      </c>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4"/>
      <c r="AK15" s="19"/>
      <c r="AM15" s="27"/>
      <c r="AN15" s="267"/>
      <c r="AO15" s="267"/>
      <c r="AP15" s="267"/>
      <c r="AQ15" s="267"/>
      <c r="AR15" s="267"/>
      <c r="AS15" s="267"/>
      <c r="AT15" s="267"/>
      <c r="AU15" s="267"/>
      <c r="AV15" s="267"/>
      <c r="AW15" s="267"/>
      <c r="AX15" s="267"/>
      <c r="AY15" s="267"/>
      <c r="AZ15" s="267"/>
      <c r="BA15" s="267"/>
      <c r="BB15" s="267"/>
      <c r="BC15" s="267"/>
      <c r="BD15" s="267"/>
      <c r="BE15" s="267"/>
      <c r="BF15" s="267"/>
      <c r="BG15" s="267"/>
      <c r="BH15" s="267"/>
      <c r="BI15" s="267"/>
      <c r="BJ15" s="267"/>
      <c r="BK15" s="267"/>
      <c r="BL15" s="267"/>
      <c r="BM15" s="267"/>
      <c r="BN15" s="267"/>
      <c r="BO15" s="267"/>
      <c r="BP15" s="267"/>
      <c r="BQ15" s="24"/>
      <c r="BR15" s="24"/>
      <c r="BS15" s="24"/>
      <c r="BT15" s="24"/>
      <c r="BU15" s="24"/>
      <c r="BV15" s="24"/>
      <c r="BW15" s="24"/>
      <c r="BX15" s="24"/>
      <c r="BY15" s="24"/>
      <c r="BZ15" s="24"/>
      <c r="CA15" s="24"/>
      <c r="CB15" s="24"/>
    </row>
    <row r="16" spans="1:84" ht="32.25" customHeight="1" x14ac:dyDescent="0.2">
      <c r="A16" s="19"/>
      <c r="B16" s="19"/>
      <c r="C16" s="240"/>
      <c r="D16" s="251"/>
      <c r="E16" s="251"/>
      <c r="F16" s="251"/>
      <c r="G16" s="251"/>
      <c r="H16" s="255" t="s">
        <v>374</v>
      </c>
      <c r="I16" s="256"/>
      <c r="J16" s="256"/>
      <c r="K16" s="256"/>
      <c r="L16" s="256"/>
      <c r="M16" s="256"/>
      <c r="N16" s="257" t="str">
        <f>入力してください!J22 &amp; ""</f>
        <v/>
      </c>
      <c r="O16" s="257"/>
      <c r="P16" s="257"/>
      <c r="Q16" s="257"/>
      <c r="R16" s="257"/>
      <c r="S16" s="257"/>
      <c r="T16" s="257"/>
      <c r="U16" s="257"/>
      <c r="V16" s="257"/>
      <c r="W16" s="257"/>
      <c r="X16" s="257"/>
      <c r="Y16" s="257"/>
      <c r="Z16" s="257"/>
      <c r="AA16" s="257"/>
      <c r="AB16" s="257"/>
      <c r="AC16" s="257"/>
      <c r="AD16" s="257"/>
      <c r="AE16" s="257"/>
      <c r="AF16" s="257"/>
      <c r="AG16" s="257"/>
      <c r="AH16" s="257"/>
      <c r="AI16" s="257"/>
      <c r="AJ16" s="258"/>
      <c r="AK16" s="19"/>
      <c r="AM16" s="27"/>
      <c r="AN16" s="267"/>
      <c r="AO16" s="267"/>
      <c r="AP16" s="267"/>
      <c r="AQ16" s="267"/>
      <c r="AR16" s="267"/>
      <c r="AS16" s="267"/>
      <c r="AT16" s="267"/>
      <c r="AU16" s="267"/>
      <c r="AV16" s="267"/>
      <c r="AW16" s="267"/>
      <c r="AX16" s="267"/>
      <c r="AY16" s="267"/>
      <c r="AZ16" s="267"/>
      <c r="BA16" s="267"/>
      <c r="BB16" s="267"/>
      <c r="BC16" s="267"/>
      <c r="BD16" s="267"/>
      <c r="BE16" s="267"/>
      <c r="BF16" s="267"/>
      <c r="BG16" s="267"/>
      <c r="BH16" s="267"/>
      <c r="BI16" s="267"/>
      <c r="BJ16" s="267"/>
      <c r="BK16" s="267"/>
      <c r="BL16" s="267"/>
      <c r="BM16" s="267"/>
      <c r="BN16" s="267"/>
      <c r="BO16" s="267"/>
      <c r="BP16" s="267"/>
      <c r="BQ16" s="24"/>
      <c r="BR16" s="24"/>
      <c r="BS16" s="24"/>
      <c r="BT16" s="24"/>
      <c r="BU16" s="24"/>
      <c r="BV16" s="24"/>
      <c r="BW16" s="24"/>
      <c r="BX16" s="24"/>
      <c r="BY16" s="24"/>
      <c r="BZ16" s="24"/>
      <c r="CA16" s="24"/>
      <c r="CB16" s="24"/>
    </row>
    <row r="17" spans="1:77" ht="18.75" customHeight="1" x14ac:dyDescent="0.2">
      <c r="A17" s="19"/>
      <c r="B17" s="19"/>
      <c r="C17" s="186" t="s">
        <v>554</v>
      </c>
      <c r="D17" s="251" t="s">
        <v>357</v>
      </c>
      <c r="E17" s="251"/>
      <c r="F17" s="251"/>
      <c r="G17" s="251"/>
      <c r="H17" s="185" t="str">
        <f>入力してください!G24 &amp; ""</f>
        <v/>
      </c>
      <c r="I17" s="185"/>
      <c r="J17" s="185"/>
      <c r="K17" s="185"/>
      <c r="L17" s="185"/>
      <c r="M17" s="185"/>
      <c r="N17" s="185"/>
      <c r="O17" s="185"/>
      <c r="P17" s="185"/>
      <c r="Q17" s="185"/>
      <c r="R17" s="185"/>
      <c r="S17" s="185"/>
      <c r="T17" s="185"/>
      <c r="U17" s="185"/>
      <c r="V17" s="185"/>
      <c r="W17" s="185"/>
      <c r="X17" s="185"/>
      <c r="Y17" s="185"/>
      <c r="Z17" s="185"/>
      <c r="AA17" s="185"/>
      <c r="AB17" s="185"/>
      <c r="AC17" s="185"/>
      <c r="AD17" s="185"/>
      <c r="AE17" s="185"/>
      <c r="AF17" s="185" t="str">
        <f>入力してください!T24 &amp; ""</f>
        <v/>
      </c>
      <c r="AG17" s="185"/>
      <c r="AH17" s="185"/>
      <c r="AI17" s="185"/>
      <c r="AJ17" s="185"/>
      <c r="AK17" s="19"/>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row>
    <row r="18" spans="1:77" ht="18.75" customHeight="1" x14ac:dyDescent="0.2">
      <c r="A18" s="19"/>
      <c r="B18" s="19"/>
      <c r="C18" s="187"/>
      <c r="D18" s="251" t="s">
        <v>358</v>
      </c>
      <c r="E18" s="251"/>
      <c r="F18" s="251"/>
      <c r="G18" s="251"/>
      <c r="H18" s="185" t="str">
        <f>入力してください!G25 &amp; ""</f>
        <v/>
      </c>
      <c r="I18" s="185"/>
      <c r="J18" s="185"/>
      <c r="K18" s="185"/>
      <c r="L18" s="185"/>
      <c r="M18" s="185"/>
      <c r="N18" s="184" t="s">
        <v>359</v>
      </c>
      <c r="O18" s="184"/>
      <c r="P18" s="184"/>
      <c r="Q18" s="185" t="str">
        <f>入力してください!N25 &amp; ""</f>
        <v/>
      </c>
      <c r="R18" s="185"/>
      <c r="S18" s="185"/>
      <c r="T18" s="185"/>
      <c r="U18" s="185"/>
      <c r="V18" s="185"/>
      <c r="W18" s="185"/>
      <c r="X18" s="185"/>
      <c r="Y18" s="184" t="s">
        <v>437</v>
      </c>
      <c r="Z18" s="184"/>
      <c r="AA18" s="184"/>
      <c r="AB18" s="184"/>
      <c r="AC18" s="31" t="str">
        <f>LEFT(入力してください!G26,1)</f>
        <v/>
      </c>
      <c r="AD18" s="31" t="str">
        <f>MID(入力してください!G26,2,1)</f>
        <v/>
      </c>
      <c r="AE18" s="31" t="str">
        <f>MID(入力してください!G26,3,1)</f>
        <v/>
      </c>
      <c r="AF18" s="31" t="str">
        <f>MID(入力してください!G26,4,1)</f>
        <v/>
      </c>
      <c r="AG18" s="31" t="str">
        <f>MID(入力してください!G26,5,1)</f>
        <v/>
      </c>
      <c r="AH18" s="31" t="str">
        <f>MID(入力してください!G26,6,1)</f>
        <v/>
      </c>
      <c r="AI18" s="31" t="str">
        <f>MID(入力してください!G26,7,1)</f>
        <v/>
      </c>
      <c r="AJ18" s="31" t="str">
        <f>MID(入力してください!G26,8,1)</f>
        <v/>
      </c>
      <c r="AK18" s="19"/>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row>
    <row r="19" spans="1:77" ht="18.75" customHeight="1" x14ac:dyDescent="0.2">
      <c r="A19" s="19"/>
      <c r="B19" s="19"/>
      <c r="C19" s="188"/>
      <c r="D19" s="184" t="s">
        <v>607</v>
      </c>
      <c r="E19" s="184"/>
      <c r="F19" s="184"/>
      <c r="G19" s="184"/>
      <c r="H19" s="184"/>
      <c r="I19" s="184"/>
      <c r="J19" s="184"/>
      <c r="K19" s="184"/>
      <c r="L19" s="184"/>
      <c r="M19" s="184"/>
      <c r="N19" s="184"/>
      <c r="O19" s="184"/>
      <c r="P19" s="184"/>
      <c r="Q19" s="184"/>
      <c r="R19" s="184"/>
      <c r="S19" s="184"/>
      <c r="T19" s="184"/>
      <c r="U19" s="184"/>
      <c r="V19" s="184"/>
      <c r="W19" s="184"/>
      <c r="X19" s="184"/>
      <c r="Y19" s="184"/>
      <c r="Z19" s="184"/>
      <c r="AA19" s="184"/>
      <c r="AB19" s="184"/>
      <c r="AC19" s="185" t="str">
        <f>入力してください!Q27&amp;""</f>
        <v/>
      </c>
      <c r="AD19" s="185"/>
      <c r="AE19" s="185"/>
      <c r="AF19" s="185"/>
      <c r="AG19" s="185"/>
      <c r="AH19" s="185"/>
      <c r="AI19" s="185"/>
      <c r="AJ19" s="185"/>
      <c r="AK19" s="19"/>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row>
    <row r="20" spans="1:77" ht="18.75" customHeight="1" x14ac:dyDescent="0.2">
      <c r="A20" s="19"/>
      <c r="B20" s="19"/>
      <c r="C20" s="184" t="s">
        <v>608</v>
      </c>
      <c r="D20" s="184"/>
      <c r="E20" s="184"/>
      <c r="F20" s="184"/>
      <c r="G20" s="184"/>
      <c r="H20" s="184"/>
      <c r="I20" s="184"/>
      <c r="J20" s="184"/>
      <c r="K20" s="184"/>
      <c r="L20" s="184"/>
      <c r="M20" s="184"/>
      <c r="N20" s="185" t="str">
        <f>入力してください!G28&amp; ""</f>
        <v/>
      </c>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9"/>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row>
    <row r="21" spans="1:77" ht="26.25" customHeight="1" x14ac:dyDescent="0.2">
      <c r="A21" s="19"/>
      <c r="B21" s="19"/>
      <c r="C21" s="259" t="s">
        <v>602</v>
      </c>
      <c r="D21" s="259"/>
      <c r="E21" s="259"/>
      <c r="F21" s="259"/>
      <c r="G21" s="259"/>
      <c r="H21" s="259"/>
      <c r="I21" s="259"/>
      <c r="J21" s="259"/>
      <c r="K21" s="259"/>
      <c r="L21" s="259"/>
      <c r="M21" s="259"/>
      <c r="N21" s="260" t="str">
        <f>入力してください!K29&amp;""</f>
        <v/>
      </c>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19"/>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row>
    <row r="22" spans="1:77" ht="15" customHeight="1" x14ac:dyDescent="0.2">
      <c r="A22" s="19"/>
      <c r="B22" s="19"/>
      <c r="C22" s="44"/>
      <c r="D22" s="44"/>
      <c r="E22" s="44"/>
      <c r="F22" s="44"/>
      <c r="G22" s="44"/>
      <c r="H22" s="44"/>
      <c r="I22" s="44"/>
      <c r="J22" s="44"/>
      <c r="K22" s="44"/>
      <c r="L22" s="44"/>
      <c r="M22" s="44"/>
      <c r="N22" s="23"/>
      <c r="O22" s="23"/>
      <c r="P22" s="23"/>
      <c r="Q22" s="23"/>
      <c r="R22" s="23"/>
      <c r="S22" s="23"/>
      <c r="T22" s="23"/>
      <c r="U22" s="23"/>
      <c r="V22" s="45"/>
      <c r="W22" s="45"/>
      <c r="X22" s="45"/>
      <c r="Y22" s="45"/>
      <c r="Z22" s="45"/>
      <c r="AA22" s="45"/>
      <c r="AB22" s="45"/>
      <c r="AC22" s="45"/>
      <c r="AD22" s="45"/>
      <c r="AE22" s="45"/>
      <c r="AF22" s="45"/>
      <c r="AG22" s="45"/>
      <c r="AH22" s="45"/>
      <c r="AI22" s="23"/>
      <c r="AJ22" s="23"/>
      <c r="AK22" s="19"/>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row>
    <row r="23" spans="1:77" ht="12.75" customHeight="1" x14ac:dyDescent="0.2">
      <c r="A23" s="19"/>
      <c r="B23" s="19"/>
      <c r="C23" s="44" t="s">
        <v>609</v>
      </c>
      <c r="D23" s="44"/>
      <c r="E23" s="44"/>
      <c r="F23" s="44"/>
      <c r="G23" s="44"/>
      <c r="H23" s="44"/>
      <c r="I23" s="44"/>
      <c r="J23" s="44"/>
      <c r="K23" s="44"/>
      <c r="L23" s="44"/>
      <c r="M23" s="44"/>
      <c r="N23" s="23"/>
      <c r="O23" s="23"/>
      <c r="P23" s="23"/>
      <c r="Q23" s="23"/>
      <c r="R23" s="23"/>
      <c r="S23" s="23"/>
      <c r="T23" s="23"/>
      <c r="U23" s="23"/>
      <c r="V23" s="45"/>
      <c r="W23" s="45"/>
      <c r="X23" s="45"/>
      <c r="Y23" s="45"/>
      <c r="Z23" s="45"/>
      <c r="AA23" s="45"/>
      <c r="AB23" s="45"/>
      <c r="AC23" s="45"/>
      <c r="AD23" s="45"/>
      <c r="AE23" s="45"/>
      <c r="AF23" s="45"/>
      <c r="AG23" s="45"/>
      <c r="AH23" s="45"/>
      <c r="AI23" s="23"/>
      <c r="AJ23" s="23"/>
      <c r="AK23" s="19"/>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row>
    <row r="24" spans="1:77" ht="18.75" customHeight="1" x14ac:dyDescent="0.2">
      <c r="A24" s="19"/>
      <c r="B24" s="19"/>
      <c r="C24" s="202" t="s">
        <v>567</v>
      </c>
      <c r="D24" s="30"/>
      <c r="E24" s="191" t="s">
        <v>568</v>
      </c>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c r="AD24" s="191"/>
      <c r="AE24" s="191"/>
      <c r="AF24" s="191"/>
      <c r="AG24" s="191"/>
      <c r="AH24" s="191"/>
      <c r="AI24" s="191"/>
      <c r="AJ24" s="192"/>
      <c r="AK24" s="19"/>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X24" s="190" t="str">
        <f>IF(RIGHT(入力してください!Q33,1)="じ","〇","")</f>
        <v/>
      </c>
      <c r="BY24" s="190"/>
    </row>
    <row r="25" spans="1:77" ht="18.75" customHeight="1" x14ac:dyDescent="0.2">
      <c r="A25" s="19"/>
      <c r="B25" s="19"/>
      <c r="C25" s="202"/>
      <c r="D25" s="193" t="s">
        <v>2</v>
      </c>
      <c r="E25" s="193"/>
      <c r="F25" s="193"/>
      <c r="G25" s="193"/>
      <c r="H25" s="174" t="str">
        <f>入力してください!G35&amp;""</f>
        <v/>
      </c>
      <c r="I25" s="175"/>
      <c r="J25" s="175"/>
      <c r="K25" s="175"/>
      <c r="L25" s="175"/>
      <c r="M25" s="175"/>
      <c r="N25" s="175"/>
      <c r="O25" s="175"/>
      <c r="P25" s="175"/>
      <c r="Q25" s="175"/>
      <c r="R25" s="175"/>
      <c r="S25" s="175"/>
      <c r="T25" s="175"/>
      <c r="U25" s="176"/>
      <c r="V25" s="174" t="str">
        <f>入力してください!P35&amp;""</f>
        <v/>
      </c>
      <c r="W25" s="175"/>
      <c r="X25" s="175"/>
      <c r="Y25" s="175"/>
      <c r="Z25" s="175"/>
      <c r="AA25" s="175"/>
      <c r="AB25" s="175"/>
      <c r="AC25" s="175"/>
      <c r="AD25" s="175"/>
      <c r="AE25" s="175"/>
      <c r="AF25" s="175"/>
      <c r="AG25" s="175"/>
      <c r="AH25" s="175"/>
      <c r="AI25" s="175"/>
      <c r="AJ25" s="176"/>
      <c r="AK25" s="19"/>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X25" s="190"/>
      <c r="BY25" s="190"/>
    </row>
    <row r="26" spans="1:77" ht="30" customHeight="1" x14ac:dyDescent="0.2">
      <c r="A26" s="19"/>
      <c r="B26" s="19"/>
      <c r="C26" s="202"/>
      <c r="D26" s="261" t="s">
        <v>1</v>
      </c>
      <c r="E26" s="261"/>
      <c r="F26" s="261"/>
      <c r="G26" s="261"/>
      <c r="H26" s="177" t="str">
        <f>入力してください!G34&amp;""</f>
        <v/>
      </c>
      <c r="I26" s="178"/>
      <c r="J26" s="178"/>
      <c r="K26" s="178"/>
      <c r="L26" s="178"/>
      <c r="M26" s="178"/>
      <c r="N26" s="178"/>
      <c r="O26" s="178"/>
      <c r="P26" s="178"/>
      <c r="Q26" s="178"/>
      <c r="R26" s="178"/>
      <c r="S26" s="178"/>
      <c r="T26" s="178"/>
      <c r="U26" s="178"/>
      <c r="V26" s="179" t="str">
        <f>入力してください!P34&amp;""</f>
        <v/>
      </c>
      <c r="W26" s="179"/>
      <c r="X26" s="179"/>
      <c r="Y26" s="179"/>
      <c r="Z26" s="179"/>
      <c r="AA26" s="179"/>
      <c r="AB26" s="179"/>
      <c r="AC26" s="179"/>
      <c r="AD26" s="179"/>
      <c r="AE26" s="179"/>
      <c r="AF26" s="179"/>
      <c r="AG26" s="179"/>
      <c r="AH26" s="179"/>
      <c r="AI26" s="179"/>
      <c r="AJ26" s="179"/>
      <c r="AK26" s="19"/>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X26" s="190" t="str">
        <f>IF(RIGHT(入力してください!Q36,1)="じ","〇","")</f>
        <v/>
      </c>
      <c r="BY26" s="190"/>
    </row>
    <row r="27" spans="1:77" ht="18.75" customHeight="1" x14ac:dyDescent="0.2">
      <c r="A27" s="19"/>
      <c r="B27" s="19"/>
      <c r="C27" s="202"/>
      <c r="D27" s="25"/>
      <c r="E27" s="191" t="s">
        <v>569</v>
      </c>
      <c r="F27" s="191"/>
      <c r="G27" s="191"/>
      <c r="H27" s="191"/>
      <c r="I27" s="191"/>
      <c r="J27" s="191"/>
      <c r="K27" s="191"/>
      <c r="L27" s="191"/>
      <c r="M27" s="191"/>
      <c r="N27" s="191"/>
      <c r="O27" s="191"/>
      <c r="P27" s="191"/>
      <c r="Q27" s="191"/>
      <c r="R27" s="191"/>
      <c r="S27" s="191"/>
      <c r="T27" s="191"/>
      <c r="U27" s="191"/>
      <c r="V27" s="191"/>
      <c r="W27" s="191"/>
      <c r="X27" s="191"/>
      <c r="Y27" s="191"/>
      <c r="Z27" s="191"/>
      <c r="AA27" s="191"/>
      <c r="AB27" s="191"/>
      <c r="AC27" s="191"/>
      <c r="AD27" s="191"/>
      <c r="AE27" s="191"/>
      <c r="AF27" s="191"/>
      <c r="AG27" s="191"/>
      <c r="AH27" s="191"/>
      <c r="AI27" s="191"/>
      <c r="AJ27" s="192"/>
      <c r="AK27" s="19"/>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X27" s="190"/>
      <c r="BY27" s="190"/>
    </row>
    <row r="28" spans="1:77" ht="18.75" customHeight="1" x14ac:dyDescent="0.2">
      <c r="A28" s="19"/>
      <c r="B28" s="19"/>
      <c r="C28" s="202"/>
      <c r="D28" s="184" t="s">
        <v>436</v>
      </c>
      <c r="E28" s="184"/>
      <c r="F28" s="184"/>
      <c r="G28" s="184"/>
      <c r="H28" s="197" t="str">
        <f>入力してください!G37 &amp; ""</f>
        <v/>
      </c>
      <c r="I28" s="198"/>
      <c r="J28" s="198"/>
      <c r="K28" s="198"/>
      <c r="L28" s="198"/>
      <c r="M28" s="198"/>
      <c r="N28" s="198"/>
      <c r="O28" s="198"/>
      <c r="P28" s="198"/>
      <c r="Q28" s="198"/>
      <c r="R28" s="198"/>
      <c r="S28" s="198"/>
      <c r="T28" s="199"/>
      <c r="U28" s="194" t="s">
        <v>438</v>
      </c>
      <c r="V28" s="195"/>
      <c r="W28" s="195"/>
      <c r="X28" s="195"/>
      <c r="Y28" s="196"/>
      <c r="Z28" s="197" t="str">
        <f>入力してください!G40 &amp; ""</f>
        <v/>
      </c>
      <c r="AA28" s="198"/>
      <c r="AB28" s="198"/>
      <c r="AC28" s="198"/>
      <c r="AD28" s="198"/>
      <c r="AE28" s="198"/>
      <c r="AF28" s="198"/>
      <c r="AG28" s="198"/>
      <c r="AH28" s="198"/>
      <c r="AI28" s="198"/>
      <c r="AJ28" s="199"/>
      <c r="AK28" s="19"/>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row>
    <row r="29" spans="1:77" ht="32.25" customHeight="1" x14ac:dyDescent="0.2">
      <c r="A29" s="19"/>
      <c r="B29" s="19"/>
      <c r="C29" s="202"/>
      <c r="D29" s="184" t="s">
        <v>360</v>
      </c>
      <c r="E29" s="184"/>
      <c r="F29" s="184"/>
      <c r="G29" s="184"/>
      <c r="H29" s="252" t="str">
        <f>入力してください!G38 &amp;入力してください!J38 &amp; ""</f>
        <v>東京都</v>
      </c>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4"/>
      <c r="AK29" s="19"/>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row>
    <row r="30" spans="1:77" ht="32.25" customHeight="1" x14ac:dyDescent="0.2">
      <c r="A30" s="19"/>
      <c r="B30" s="19"/>
      <c r="C30" s="202"/>
      <c r="D30" s="184"/>
      <c r="E30" s="184"/>
      <c r="F30" s="184"/>
      <c r="G30" s="184"/>
      <c r="H30" s="255" t="s">
        <v>374</v>
      </c>
      <c r="I30" s="256"/>
      <c r="J30" s="256"/>
      <c r="K30" s="256"/>
      <c r="L30" s="256"/>
      <c r="M30" s="256"/>
      <c r="N30" s="257" t="str">
        <f>入力してください!J39 &amp; ""</f>
        <v/>
      </c>
      <c r="O30" s="257"/>
      <c r="P30" s="257"/>
      <c r="Q30" s="257"/>
      <c r="R30" s="257"/>
      <c r="S30" s="257"/>
      <c r="T30" s="257"/>
      <c r="U30" s="257"/>
      <c r="V30" s="257"/>
      <c r="W30" s="257"/>
      <c r="X30" s="257"/>
      <c r="Y30" s="257"/>
      <c r="Z30" s="257"/>
      <c r="AA30" s="257"/>
      <c r="AB30" s="257"/>
      <c r="AC30" s="257"/>
      <c r="AD30" s="257"/>
      <c r="AE30" s="257"/>
      <c r="AF30" s="257"/>
      <c r="AG30" s="257"/>
      <c r="AH30" s="257"/>
      <c r="AI30" s="257"/>
      <c r="AJ30" s="258"/>
      <c r="AK30" s="19"/>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row>
    <row r="31" spans="1:77" ht="4.5" customHeight="1" x14ac:dyDescent="0.2">
      <c r="A31" s="19"/>
      <c r="B31" s="19"/>
      <c r="C31" s="46"/>
      <c r="D31" s="23"/>
      <c r="E31" s="23"/>
      <c r="F31" s="23"/>
      <c r="G31" s="23"/>
      <c r="H31" s="47"/>
      <c r="I31" s="47"/>
      <c r="J31" s="47"/>
      <c r="K31" s="47"/>
      <c r="L31" s="47"/>
      <c r="M31" s="47"/>
      <c r="N31" s="3"/>
      <c r="O31" s="3"/>
      <c r="P31" s="3"/>
      <c r="Q31" s="3"/>
      <c r="R31" s="3"/>
      <c r="S31" s="3"/>
      <c r="T31" s="3"/>
      <c r="U31" s="3"/>
      <c r="V31" s="3"/>
      <c r="W31" s="3"/>
      <c r="X31" s="3"/>
      <c r="Y31" s="3"/>
      <c r="Z31" s="3"/>
      <c r="AA31" s="3"/>
      <c r="AB31" s="3"/>
      <c r="AC31" s="3"/>
      <c r="AD31" s="3"/>
      <c r="AE31" s="3"/>
      <c r="AF31" s="3"/>
      <c r="AG31" s="3"/>
      <c r="AH31" s="3"/>
      <c r="AI31" s="3"/>
      <c r="AJ31" s="3"/>
      <c r="AK31" s="19"/>
    </row>
    <row r="32" spans="1:77" ht="33.75" customHeight="1" x14ac:dyDescent="0.2">
      <c r="A32" s="19"/>
      <c r="B32" s="19"/>
      <c r="C32" s="201" t="s">
        <v>610</v>
      </c>
      <c r="D32" s="201"/>
      <c r="E32" s="201"/>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48"/>
    </row>
    <row r="33" spans="1:82" ht="3" customHeight="1" x14ac:dyDescent="0.2">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9"/>
      <c r="AJ33" s="49"/>
    </row>
    <row r="34" spans="1:82" ht="13.5" customHeight="1" x14ac:dyDescent="0.2">
      <c r="C34" s="49"/>
      <c r="D34" s="49"/>
      <c r="E34" s="262" t="str">
        <f>IF(入力してください!J45&lt;&gt;"","令和" &amp; IF(入力してください!J45&gt;2020,入力してください!J45-2018,入力してください!J45) &amp;"年"&amp;入力してください!N45&amp;"月"&amp;入力してください!R45&amp;"日","　年　月　日")</f>
        <v>　年　月　日</v>
      </c>
      <c r="F34" s="262"/>
      <c r="G34" s="262"/>
      <c r="H34" s="262"/>
      <c r="I34" s="262"/>
      <c r="J34" s="262"/>
      <c r="K34" s="262"/>
      <c r="L34" s="262"/>
      <c r="M34" s="262"/>
      <c r="N34" s="262"/>
      <c r="O34" s="50"/>
      <c r="P34" s="49"/>
      <c r="Q34" s="49"/>
      <c r="R34" s="49"/>
      <c r="S34" s="49"/>
      <c r="T34" s="49"/>
      <c r="U34" s="49"/>
      <c r="V34" s="49"/>
      <c r="W34" s="49"/>
      <c r="X34" s="49"/>
      <c r="Y34" s="49"/>
      <c r="Z34" s="49"/>
      <c r="AA34" s="49"/>
      <c r="AB34" s="49"/>
      <c r="AC34" s="49"/>
      <c r="AD34" s="49"/>
      <c r="AE34" s="49"/>
      <c r="AF34" s="49"/>
      <c r="AG34" s="49"/>
      <c r="AH34" s="49"/>
      <c r="AI34" s="49"/>
      <c r="AJ34" s="49"/>
    </row>
    <row r="35" spans="1:82" ht="16.5" customHeight="1" x14ac:dyDescent="0.2">
      <c r="C35" s="49"/>
      <c r="D35" s="49"/>
      <c r="F35" s="51"/>
      <c r="G35" s="51"/>
      <c r="H35" s="51"/>
      <c r="I35" s="51"/>
      <c r="J35" s="51"/>
      <c r="K35" s="49"/>
      <c r="L35" s="49"/>
      <c r="M35" s="49"/>
      <c r="N35" s="49"/>
      <c r="O35" s="49"/>
      <c r="P35" s="200" t="s">
        <v>439</v>
      </c>
      <c r="Q35" s="200"/>
      <c r="R35" s="200"/>
      <c r="S35" s="200"/>
      <c r="T35" s="200"/>
      <c r="U35" s="52"/>
      <c r="V35" s="53" t="str">
        <f>入力してください!G46 &amp; ""</f>
        <v/>
      </c>
      <c r="W35" s="19"/>
      <c r="X35" s="19"/>
      <c r="Y35" s="19"/>
      <c r="Z35" s="19"/>
      <c r="AA35" s="49"/>
      <c r="AB35" s="49"/>
      <c r="AC35" s="49"/>
      <c r="AD35" s="49"/>
      <c r="AE35" s="49"/>
      <c r="AF35" s="49"/>
      <c r="AG35" s="49"/>
      <c r="AH35" s="49"/>
      <c r="AI35" s="49"/>
      <c r="AJ35" s="49"/>
    </row>
    <row r="36" spans="1:82" ht="17.25" customHeight="1" x14ac:dyDescent="0.2">
      <c r="C36" s="49"/>
      <c r="D36" s="49"/>
      <c r="E36" s="49"/>
      <c r="F36" s="50" t="s">
        <v>570</v>
      </c>
      <c r="G36" s="49"/>
      <c r="H36" s="49"/>
      <c r="I36" s="49"/>
      <c r="J36" s="49"/>
      <c r="K36" s="49"/>
      <c r="L36" s="49"/>
      <c r="M36" s="49"/>
      <c r="N36" s="49"/>
      <c r="O36" s="49"/>
      <c r="P36" s="49"/>
      <c r="Q36" s="49"/>
      <c r="R36" s="49"/>
      <c r="S36" s="49"/>
      <c r="T36" s="49"/>
      <c r="U36" s="54"/>
      <c r="V36" s="54"/>
      <c r="W36" s="54"/>
      <c r="X36" s="54"/>
      <c r="Y36" s="54"/>
      <c r="Z36" s="54"/>
      <c r="AA36" s="54"/>
      <c r="AB36" s="54"/>
      <c r="AC36" s="54"/>
      <c r="AD36" s="54"/>
      <c r="AE36" s="54"/>
      <c r="AF36" s="54"/>
      <c r="AG36" s="54"/>
      <c r="AH36" s="54"/>
      <c r="AI36" s="54"/>
      <c r="AJ36" s="54"/>
    </row>
    <row r="37" spans="1:82" ht="7.5" customHeight="1" x14ac:dyDescent="0.2">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row>
    <row r="38" spans="1:82" ht="35.25" customHeight="1" x14ac:dyDescent="0.2">
      <c r="C38" s="263" t="s">
        <v>560</v>
      </c>
      <c r="D38" s="263"/>
      <c r="E38" s="263"/>
      <c r="F38" s="263"/>
      <c r="G38" s="263"/>
      <c r="H38" s="263"/>
      <c r="I38" s="264" t="str">
        <f>IF(入力してください!K48&lt;&gt;"","令和" &amp; IF(入力してください!K48&gt;2020,入力してください!K48-2018,入力してください!K48) &amp;"年"&amp;入力してください!O48&amp;"月"&amp;入力してください!S48&amp;"日","　年　月　日")</f>
        <v>　年　月　日</v>
      </c>
      <c r="J38" s="264"/>
      <c r="K38" s="264"/>
      <c r="L38" s="264"/>
      <c r="M38" s="264"/>
      <c r="N38" s="264"/>
      <c r="O38" s="264"/>
      <c r="P38" s="264"/>
      <c r="Q38" s="264"/>
      <c r="R38" s="264"/>
      <c r="S38" s="264"/>
      <c r="T38" s="243" t="s">
        <v>561</v>
      </c>
      <c r="U38" s="243"/>
      <c r="V38" s="243"/>
      <c r="W38" s="243"/>
      <c r="X38" s="243"/>
      <c r="Y38" s="265"/>
      <c r="Z38" s="265"/>
      <c r="AA38" s="265"/>
      <c r="AB38" s="265"/>
      <c r="AC38" s="265"/>
      <c r="AD38" s="265"/>
      <c r="AE38" s="265"/>
      <c r="AF38" s="265"/>
      <c r="AG38" s="265"/>
      <c r="AH38" s="265"/>
      <c r="AI38" s="265"/>
      <c r="AJ38" s="265"/>
      <c r="AK38"/>
      <c r="AL38"/>
      <c r="AM38"/>
      <c r="AN38"/>
    </row>
    <row r="39" spans="1:82" ht="5.25" customHeight="1" x14ac:dyDescent="0.2">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row>
    <row r="40" spans="1:82" ht="71.25" customHeight="1" x14ac:dyDescent="0.2">
      <c r="A40" s="19"/>
      <c r="C40" s="266" t="s">
        <v>611</v>
      </c>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19"/>
    </row>
    <row r="41" spans="1:82" ht="10.5" customHeight="1" x14ac:dyDescent="0.2">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row>
    <row r="42" spans="1:82" ht="12.75" customHeight="1" x14ac:dyDescent="0.2">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35" t="s">
        <v>575</v>
      </c>
      <c r="BS42"/>
      <c r="BT42"/>
      <c r="BU42"/>
      <c r="BV42"/>
      <c r="BW42"/>
      <c r="BX42"/>
      <c r="BY42"/>
      <c r="BZ42"/>
      <c r="CA42"/>
      <c r="CB42"/>
      <c r="CC42"/>
      <c r="CD42"/>
    </row>
    <row r="43" spans="1:82" ht="11.25" customHeight="1" x14ac:dyDescent="0.2">
      <c r="A43"/>
      <c r="B43" s="19"/>
      <c r="C43" s="23"/>
      <c r="D43" s="23"/>
      <c r="E43" s="23"/>
      <c r="F43" s="23"/>
      <c r="G43" s="23"/>
      <c r="H43" s="23"/>
      <c r="I43" s="26"/>
      <c r="J43" s="26"/>
      <c r="K43" s="26"/>
      <c r="L43" s="26"/>
      <c r="M43" s="26"/>
      <c r="N43" s="26"/>
      <c r="O43" s="26"/>
      <c r="P43" s="19"/>
      <c r="Q43" s="19"/>
      <c r="R43" s="19"/>
      <c r="S43" s="19"/>
      <c r="T43" s="19"/>
      <c r="U43" s="19"/>
      <c r="V43" s="19"/>
      <c r="W43" s="19"/>
      <c r="X43" s="19"/>
      <c r="Y43"/>
      <c r="Z43"/>
      <c r="AA43"/>
      <c r="AB43"/>
      <c r="AC43"/>
      <c r="AD43"/>
      <c r="AE43"/>
      <c r="AF43"/>
      <c r="AG43"/>
      <c r="AH43"/>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S43"/>
      <c r="BT43"/>
      <c r="BU43"/>
      <c r="BV43"/>
      <c r="BW43"/>
      <c r="BX43"/>
      <c r="BY43"/>
      <c r="BZ43"/>
      <c r="CA43"/>
      <c r="CB43"/>
      <c r="CC43"/>
      <c r="CD43"/>
    </row>
    <row r="44" spans="1:82" ht="18" customHeight="1" x14ac:dyDescent="0.2">
      <c r="A44"/>
      <c r="B44" s="19" t="s">
        <v>588</v>
      </c>
      <c r="C44" s="23"/>
      <c r="D44" s="23"/>
      <c r="E44" s="23"/>
      <c r="F44" s="23"/>
      <c r="G44" s="23"/>
      <c r="H44" s="23"/>
      <c r="I44" s="26"/>
      <c r="J44" s="26"/>
      <c r="K44" s="26"/>
      <c r="L44" s="26"/>
      <c r="M44" s="26"/>
      <c r="N44" s="26"/>
      <c r="O44" s="26"/>
      <c r="P44" s="19"/>
      <c r="Q44" s="19"/>
      <c r="R44" s="19"/>
      <c r="S44" s="19"/>
      <c r="T44" s="19"/>
      <c r="U44" s="19"/>
      <c r="V44" s="19"/>
      <c r="W44" s="19"/>
      <c r="Y44" s="206" t="s">
        <v>431</v>
      </c>
      <c r="Z44" s="207"/>
      <c r="AA44" s="207"/>
      <c r="AB44" s="208"/>
      <c r="AC44" s="28" t="str">
        <f>MID(入力してください!G9,1,1)</f>
        <v/>
      </c>
      <c r="AD44" s="28" t="str">
        <f>MID(入力してください!G9,2,1)</f>
        <v/>
      </c>
      <c r="AE44" s="28" t="str">
        <f>MID(入力してください!G9,3,1)</f>
        <v/>
      </c>
      <c r="AF44" s="28" t="str">
        <f>MID(入力してください!G9,4,1)</f>
        <v/>
      </c>
      <c r="AG44" s="28" t="str">
        <f>MID(入力してください!G9,5,1)</f>
        <v/>
      </c>
      <c r="AH44" s="28" t="str">
        <f>MID(入力してください!G9,6,1)</f>
        <v/>
      </c>
      <c r="AI44" s="29" t="str">
        <f>MID(入力してください!G9,7,1)</f>
        <v/>
      </c>
      <c r="AM44" s="27"/>
      <c r="AN44"/>
      <c r="AO44"/>
      <c r="AP44"/>
      <c r="AQ44"/>
      <c r="AR44"/>
      <c r="AS44"/>
      <c r="AT44"/>
      <c r="AU44"/>
      <c r="AV44"/>
      <c r="AW44"/>
      <c r="AX44"/>
      <c r="AY44"/>
      <c r="AZ44"/>
      <c r="BA44"/>
      <c r="BB44"/>
      <c r="BC44"/>
      <c r="BD44"/>
      <c r="BE44"/>
      <c r="BF44"/>
      <c r="BG44"/>
      <c r="BH44"/>
      <c r="BI44"/>
      <c r="BJ44"/>
      <c r="BK44"/>
      <c r="BL44"/>
      <c r="BM44"/>
      <c r="BN44"/>
      <c r="BO44"/>
      <c r="BP44"/>
      <c r="BS44"/>
      <c r="BT44"/>
      <c r="BU44"/>
      <c r="BV44"/>
      <c r="BW44"/>
      <c r="BX44"/>
      <c r="BY44"/>
      <c r="BZ44"/>
      <c r="CA44"/>
      <c r="CB44"/>
      <c r="CC44"/>
      <c r="CD44"/>
    </row>
    <row r="45" spans="1:82" ht="9" customHeight="1" x14ac:dyDescent="0.2">
      <c r="A45"/>
      <c r="B45" s="209" t="s">
        <v>590</v>
      </c>
      <c r="C45" s="209"/>
      <c r="D45" s="209"/>
      <c r="E45" s="209"/>
      <c r="F45" s="209"/>
      <c r="G45" s="209"/>
      <c r="H45" s="209"/>
      <c r="I45" s="209"/>
      <c r="J45" s="209"/>
      <c r="K45" s="209"/>
      <c r="L45" s="209"/>
      <c r="M45" s="209"/>
      <c r="N45" s="209"/>
      <c r="O45" s="209"/>
      <c r="P45" s="209"/>
      <c r="Q45" s="209"/>
      <c r="R45" s="209"/>
      <c r="S45" s="209"/>
      <c r="T45" s="209"/>
      <c r="U45" s="209"/>
      <c r="V45" s="209"/>
      <c r="W45" s="19"/>
      <c r="Y45" s="32"/>
      <c r="Z45" s="32"/>
      <c r="AA45" s="32"/>
      <c r="AB45" s="32"/>
      <c r="AC45" s="33"/>
      <c r="AD45" s="33"/>
      <c r="AE45" s="33"/>
      <c r="AF45" s="33"/>
      <c r="AG45" s="33"/>
      <c r="AH45" s="33"/>
      <c r="AI45" s="33"/>
      <c r="AM45" s="27"/>
      <c r="AN45"/>
      <c r="AO45"/>
      <c r="AP45"/>
      <c r="AQ45"/>
      <c r="AR45"/>
      <c r="AS45"/>
      <c r="AT45"/>
      <c r="AU45"/>
      <c r="AV45"/>
      <c r="AW45"/>
      <c r="AX45"/>
      <c r="AY45"/>
      <c r="AZ45"/>
      <c r="BA45"/>
      <c r="BB45"/>
      <c r="BC45"/>
      <c r="BD45"/>
      <c r="BE45"/>
      <c r="BF45"/>
      <c r="BG45"/>
      <c r="BH45"/>
      <c r="BI45"/>
      <c r="BJ45"/>
      <c r="BK45"/>
      <c r="BL45"/>
      <c r="BM45"/>
      <c r="BN45"/>
      <c r="BO45"/>
      <c r="BP45"/>
    </row>
    <row r="46" spans="1:82" ht="14.25" customHeight="1" x14ac:dyDescent="0.2">
      <c r="A46"/>
      <c r="B46" s="209"/>
      <c r="C46" s="209"/>
      <c r="D46" s="209"/>
      <c r="E46" s="209"/>
      <c r="F46" s="209"/>
      <c r="G46" s="209"/>
      <c r="H46" s="209"/>
      <c r="I46" s="209"/>
      <c r="J46" s="209"/>
      <c r="K46" s="209"/>
      <c r="L46" s="209"/>
      <c r="M46" s="209"/>
      <c r="N46" s="209"/>
      <c r="O46" s="209"/>
      <c r="P46" s="209"/>
      <c r="Q46" s="209"/>
      <c r="R46" s="209"/>
      <c r="S46" s="209"/>
      <c r="T46" s="209"/>
      <c r="U46" s="209"/>
      <c r="V46" s="209"/>
      <c r="W46" s="19"/>
      <c r="X46" s="19"/>
      <c r="Y46"/>
      <c r="Z46"/>
      <c r="AA46"/>
      <c r="AB46"/>
      <c r="AC46"/>
      <c r="AD46"/>
      <c r="AE46"/>
      <c r="AF46"/>
      <c r="AG46"/>
      <c r="AH46"/>
      <c r="AJ46" s="34" t="s">
        <v>565</v>
      </c>
      <c r="AM46" s="27"/>
      <c r="AN46"/>
      <c r="AO46"/>
      <c r="AP46"/>
      <c r="AQ46"/>
      <c r="AR46"/>
      <c r="AS46"/>
      <c r="AT46"/>
      <c r="AU46"/>
      <c r="AV46"/>
      <c r="AW46"/>
      <c r="AX46"/>
      <c r="AY46"/>
      <c r="AZ46"/>
      <c r="BA46"/>
      <c r="BB46"/>
      <c r="BC46"/>
      <c r="BD46"/>
      <c r="BE46"/>
      <c r="BF46"/>
      <c r="BG46"/>
      <c r="BH46"/>
      <c r="BI46"/>
      <c r="BJ46"/>
      <c r="BK46"/>
      <c r="BL46"/>
      <c r="BM46"/>
      <c r="BN46"/>
      <c r="BO46"/>
      <c r="BP46"/>
    </row>
    <row r="47" spans="1:82" ht="2.25" customHeight="1" thickBot="1" x14ac:dyDescent="0.25">
      <c r="A47"/>
      <c r="B47" s="42"/>
      <c r="C47" s="42"/>
      <c r="D47" s="42"/>
      <c r="E47" s="42"/>
      <c r="F47" s="42"/>
      <c r="G47" s="42"/>
      <c r="H47" s="42"/>
      <c r="I47" s="26"/>
      <c r="J47" s="26"/>
      <c r="K47" s="26"/>
      <c r="L47" s="26"/>
      <c r="M47" s="26"/>
      <c r="N47" s="26"/>
      <c r="O47" s="26"/>
      <c r="P47" s="19"/>
      <c r="Q47" s="19"/>
      <c r="R47" s="19"/>
      <c r="S47" s="19"/>
      <c r="T47" s="19"/>
      <c r="U47" s="19"/>
      <c r="V47" s="19"/>
      <c r="W47" s="19"/>
      <c r="X47" s="19"/>
      <c r="Y47"/>
      <c r="Z47"/>
      <c r="AA47"/>
      <c r="AB47"/>
      <c r="AC47"/>
      <c r="AD47"/>
      <c r="AE47"/>
      <c r="AF47"/>
      <c r="AG47"/>
      <c r="AH47"/>
      <c r="AK47" s="43"/>
      <c r="AM47" s="27"/>
      <c r="AN47"/>
      <c r="AO47"/>
      <c r="AP47"/>
      <c r="AQ47"/>
      <c r="AR47"/>
      <c r="AS47"/>
      <c r="AT47"/>
      <c r="AU47"/>
      <c r="AV47"/>
      <c r="AW47"/>
      <c r="AX47"/>
      <c r="AY47"/>
      <c r="AZ47"/>
      <c r="BA47"/>
      <c r="BB47"/>
      <c r="BC47"/>
      <c r="BD47"/>
      <c r="BE47"/>
      <c r="BF47"/>
      <c r="BG47"/>
      <c r="BH47"/>
      <c r="BI47"/>
      <c r="BJ47"/>
      <c r="BK47"/>
      <c r="BL47"/>
      <c r="BM47"/>
      <c r="BN47"/>
      <c r="BO47"/>
      <c r="BP47"/>
    </row>
    <row r="48" spans="1:82" ht="18.75" customHeight="1" x14ac:dyDescent="0.2">
      <c r="A48" s="19"/>
      <c r="B48" s="42"/>
      <c r="C48" s="210" t="s">
        <v>579</v>
      </c>
      <c r="D48" s="211"/>
      <c r="E48" s="211"/>
      <c r="F48" s="211"/>
      <c r="G48" s="211"/>
      <c r="H48" s="212" t="s">
        <v>591</v>
      </c>
      <c r="I48" s="213"/>
      <c r="J48" s="213"/>
      <c r="K48" s="213"/>
      <c r="L48" s="213"/>
      <c r="M48" s="213"/>
      <c r="N48" s="213"/>
      <c r="O48" s="213"/>
      <c r="P48" s="213"/>
      <c r="Q48" s="213"/>
      <c r="R48" s="213"/>
      <c r="S48" s="213"/>
      <c r="T48" s="213"/>
      <c r="U48" s="213"/>
      <c r="V48" s="214"/>
      <c r="W48" s="212" t="s">
        <v>644</v>
      </c>
      <c r="X48" s="213"/>
      <c r="Y48" s="213"/>
      <c r="Z48" s="213"/>
      <c r="AA48" s="213"/>
      <c r="AB48" s="213"/>
      <c r="AC48" s="213"/>
      <c r="AD48" s="213"/>
      <c r="AE48" s="213"/>
      <c r="AF48" s="213"/>
      <c r="AG48" s="213"/>
      <c r="AH48" s="213"/>
      <c r="AI48" s="213"/>
      <c r="AJ48" s="214"/>
      <c r="AK48" s="42"/>
      <c r="AM48" s="27"/>
      <c r="AN48"/>
      <c r="AO48"/>
      <c r="AP48"/>
      <c r="AQ48"/>
      <c r="AR48"/>
      <c r="AS48"/>
      <c r="AT48"/>
      <c r="AU48"/>
      <c r="AV48"/>
      <c r="AW48"/>
      <c r="AX48"/>
      <c r="AY48"/>
      <c r="AZ48"/>
      <c r="BA48"/>
      <c r="BB48"/>
      <c r="BC48"/>
      <c r="BD48"/>
      <c r="BE48"/>
      <c r="BF48"/>
      <c r="BG48"/>
      <c r="BH48"/>
      <c r="BI48"/>
      <c r="BJ48"/>
      <c r="BK48"/>
      <c r="BL48"/>
      <c r="BM48"/>
      <c r="BN48"/>
      <c r="BO48"/>
      <c r="BP48"/>
      <c r="BS48" s="205" t="str">
        <f>IF(AND(LEFT(入力してください!G10,1)="1", 入力してください!G11=入力してください!AU11),"〇","")</f>
        <v/>
      </c>
      <c r="BT48" s="205"/>
      <c r="BU48" s="205" t="str">
        <f>IF(AND(LEFT(入力してください!G10,1)="1", 入力してください!G11=入力してください!AV11),"〇","")</f>
        <v/>
      </c>
      <c r="BV48" s="205"/>
      <c r="BW48" s="205" t="str">
        <f>IF(AND(LEFT(入力してください!G10,1)="1", 入力してください!G11=入力してください!AW11),"〇","")</f>
        <v/>
      </c>
      <c r="BX48" s="205"/>
      <c r="BY48" s="205" t="str">
        <f>IF(AND(LEFT(入力してください!G10,1)="2", 入力してください!G11=入力してください!AU13),"〇","")</f>
        <v>〇</v>
      </c>
      <c r="BZ48" s="205"/>
      <c r="CA48" s="205" t="str">
        <f>IF(AND(LEFT(入力してください!G10,1)="2", 入力してください!G11=入力してください!AV13),"〇","")</f>
        <v/>
      </c>
      <c r="CB48" s="205"/>
      <c r="CC48" s="205" t="str">
        <f>IF(AND(LEFT(入力してください!G10,1)="2", 入力してください!G11=入力してください!AW13),"〇","")</f>
        <v/>
      </c>
      <c r="CD48" s="205"/>
    </row>
    <row r="49" spans="1:82" ht="18.75" customHeight="1" x14ac:dyDescent="0.2">
      <c r="A49" s="19"/>
      <c r="B49" s="42"/>
      <c r="C49" s="37"/>
      <c r="D49" s="210" t="s">
        <v>581</v>
      </c>
      <c r="E49" s="211"/>
      <c r="F49" s="211"/>
      <c r="G49" s="211"/>
      <c r="H49" s="217" t="s">
        <v>595</v>
      </c>
      <c r="I49" s="218"/>
      <c r="J49" s="218"/>
      <c r="K49" s="218"/>
      <c r="L49" s="218"/>
      <c r="M49" s="219"/>
      <c r="N49" s="220" t="s">
        <v>594</v>
      </c>
      <c r="O49" s="218"/>
      <c r="P49" s="218"/>
      <c r="Q49" s="218"/>
      <c r="R49" s="218"/>
      <c r="S49" s="218"/>
      <c r="T49" s="218"/>
      <c r="U49" s="218"/>
      <c r="V49" s="221"/>
      <c r="W49" s="217" t="s">
        <v>595</v>
      </c>
      <c r="X49" s="218"/>
      <c r="Y49" s="218"/>
      <c r="Z49" s="218"/>
      <c r="AA49" s="218"/>
      <c r="AB49" s="218"/>
      <c r="AC49" s="218"/>
      <c r="AD49" s="218"/>
      <c r="AE49" s="218"/>
      <c r="AF49" s="218"/>
      <c r="AG49" s="218"/>
      <c r="AH49" s="218"/>
      <c r="AI49" s="218"/>
      <c r="AJ49" s="221"/>
      <c r="AK49" s="42"/>
      <c r="AM49" s="27"/>
      <c r="AN49"/>
      <c r="AO49"/>
      <c r="AP49"/>
      <c r="AQ49"/>
      <c r="AR49"/>
      <c r="AS49"/>
      <c r="AT49"/>
      <c r="AU49"/>
      <c r="AV49"/>
      <c r="AW49"/>
      <c r="AX49"/>
      <c r="AY49"/>
      <c r="AZ49"/>
      <c r="BA49"/>
      <c r="BB49"/>
      <c r="BC49"/>
      <c r="BD49"/>
      <c r="BE49"/>
      <c r="BF49"/>
      <c r="BG49"/>
      <c r="BH49"/>
      <c r="BI49"/>
      <c r="BJ49"/>
      <c r="BK49"/>
      <c r="BL49"/>
      <c r="BM49"/>
      <c r="BN49"/>
      <c r="BO49"/>
      <c r="BP49"/>
      <c r="BS49" s="205"/>
      <c r="BT49" s="205"/>
      <c r="BU49" s="205"/>
      <c r="BV49" s="205"/>
      <c r="BW49" s="205"/>
      <c r="BX49" s="205"/>
      <c r="BY49" s="205"/>
      <c r="BZ49" s="205"/>
      <c r="CA49" s="205"/>
      <c r="CB49" s="205"/>
      <c r="CC49" s="205"/>
      <c r="CD49" s="205"/>
    </row>
    <row r="50" spans="1:82" ht="18.75" customHeight="1" thickBot="1" x14ac:dyDescent="0.25">
      <c r="A50" s="19"/>
      <c r="B50" s="42"/>
      <c r="C50" s="38"/>
      <c r="D50" s="215"/>
      <c r="E50" s="216"/>
      <c r="F50" s="216"/>
      <c r="G50" s="216"/>
      <c r="H50" s="222" t="s">
        <v>593</v>
      </c>
      <c r="I50" s="223"/>
      <c r="J50" s="223"/>
      <c r="K50" s="223"/>
      <c r="L50" s="223"/>
      <c r="M50" s="224"/>
      <c r="N50" s="225" t="s">
        <v>596</v>
      </c>
      <c r="O50" s="223"/>
      <c r="P50" s="223"/>
      <c r="Q50" s="223"/>
      <c r="R50" s="223"/>
      <c r="S50" s="223"/>
      <c r="T50" s="223"/>
      <c r="U50" s="223"/>
      <c r="V50" s="226"/>
      <c r="W50" s="227" t="s">
        <v>597</v>
      </c>
      <c r="X50" s="228"/>
      <c r="Y50" s="228"/>
      <c r="Z50" s="228"/>
      <c r="AA50" s="228"/>
      <c r="AB50" s="228"/>
      <c r="AC50" s="228"/>
      <c r="AD50" s="228"/>
      <c r="AE50" s="228"/>
      <c r="AF50" s="228"/>
      <c r="AG50" s="228"/>
      <c r="AH50" s="228"/>
      <c r="AI50" s="228"/>
      <c r="AJ50" s="229"/>
      <c r="AK50" s="42"/>
      <c r="AM50" s="27"/>
      <c r="AN50"/>
      <c r="AO50"/>
      <c r="AP50"/>
      <c r="AQ50"/>
      <c r="AR50"/>
      <c r="AS50"/>
      <c r="AT50"/>
      <c r="AU50"/>
      <c r="AV50"/>
      <c r="AW50"/>
      <c r="AX50"/>
      <c r="AY50"/>
      <c r="AZ50"/>
      <c r="BA50"/>
      <c r="BB50"/>
      <c r="BC50"/>
      <c r="BD50"/>
      <c r="BE50"/>
      <c r="BF50"/>
      <c r="BG50"/>
      <c r="BH50"/>
      <c r="BI50"/>
      <c r="BJ50"/>
      <c r="BK50"/>
      <c r="BL50"/>
      <c r="BM50"/>
      <c r="BN50"/>
      <c r="BO50"/>
      <c r="BP50"/>
      <c r="BS50" s="205" t="str">
        <f>IF(AND(LEFT(入力してください!G10,1)="3", 入力してください!G11=入力してください!AU12),"〇","")</f>
        <v/>
      </c>
      <c r="BT50" s="205"/>
      <c r="BU50" s="205" t="str">
        <f>IF(AND(LEFT(入力してください!G10,1)="3", 入力してください!G11=入力してください!AV12),"〇","")</f>
        <v/>
      </c>
      <c r="BV50" s="205"/>
      <c r="BW50" s="205" t="str">
        <f>IF(AND(LEFT(入力してください!G10,1)="3", 入力してください!G11=入力してください!AW12),"〇","")</f>
        <v/>
      </c>
      <c r="BX50" s="205"/>
    </row>
    <row r="51" spans="1:82" ht="18.75" customHeight="1" x14ac:dyDescent="0.2">
      <c r="A51" s="19"/>
      <c r="B51" s="42"/>
      <c r="C51" s="210" t="s">
        <v>579</v>
      </c>
      <c r="D51" s="211"/>
      <c r="E51" s="211"/>
      <c r="F51" s="211"/>
      <c r="G51" s="211"/>
      <c r="H51" s="230" t="s">
        <v>592</v>
      </c>
      <c r="I51" s="231"/>
      <c r="J51" s="231"/>
      <c r="K51" s="231"/>
      <c r="L51" s="231"/>
      <c r="M51" s="231"/>
      <c r="N51" s="231"/>
      <c r="O51" s="231"/>
      <c r="P51" s="231"/>
      <c r="Q51" s="231"/>
      <c r="R51" s="231"/>
      <c r="S51" s="231"/>
      <c r="T51" s="231"/>
      <c r="U51" s="231"/>
      <c r="V51" s="232"/>
      <c r="W51" s="233"/>
      <c r="X51" s="233"/>
      <c r="Y51" s="233"/>
      <c r="Z51" s="233"/>
      <c r="AA51" s="233"/>
      <c r="AB51" s="233"/>
      <c r="AC51" s="233"/>
      <c r="AD51" s="233"/>
      <c r="AE51" s="233"/>
      <c r="AF51" s="233"/>
      <c r="AG51" s="233"/>
      <c r="AH51" s="233"/>
      <c r="AI51" s="233"/>
      <c r="AJ51" s="234"/>
      <c r="AK51" s="42"/>
      <c r="AM51" s="27"/>
      <c r="AN51"/>
      <c r="AO51"/>
      <c r="AP51"/>
      <c r="AQ51"/>
      <c r="AR51"/>
      <c r="AS51"/>
      <c r="AT51"/>
      <c r="AU51"/>
      <c r="AV51"/>
      <c r="AW51"/>
      <c r="AX51"/>
      <c r="AY51"/>
      <c r="AZ51"/>
      <c r="BA51"/>
      <c r="BB51"/>
      <c r="BC51"/>
      <c r="BD51"/>
      <c r="BE51"/>
      <c r="BF51"/>
      <c r="BG51"/>
      <c r="BH51"/>
      <c r="BI51"/>
      <c r="BJ51"/>
      <c r="BK51"/>
      <c r="BL51"/>
      <c r="BM51"/>
      <c r="BN51"/>
      <c r="BO51"/>
      <c r="BP51"/>
      <c r="BS51" s="205"/>
      <c r="BT51" s="205"/>
      <c r="BU51" s="205"/>
      <c r="BV51" s="205"/>
      <c r="BW51" s="205"/>
      <c r="BX51" s="205"/>
    </row>
    <row r="52" spans="1:82" ht="18.75" customHeight="1" thickBot="1" x14ac:dyDescent="0.25">
      <c r="A52" s="19"/>
      <c r="B52" s="19"/>
      <c r="C52" s="36"/>
      <c r="D52" s="167" t="s">
        <v>581</v>
      </c>
      <c r="E52" s="168"/>
      <c r="F52" s="168"/>
      <c r="G52" s="168"/>
      <c r="H52" s="237" t="s">
        <v>597</v>
      </c>
      <c r="I52" s="238"/>
      <c r="J52" s="238"/>
      <c r="K52" s="238"/>
      <c r="L52" s="238"/>
      <c r="M52" s="238"/>
      <c r="N52" s="238"/>
      <c r="O52" s="238"/>
      <c r="P52" s="238"/>
      <c r="Q52" s="238"/>
      <c r="R52" s="238"/>
      <c r="S52" s="238"/>
      <c r="T52" s="238"/>
      <c r="U52" s="238"/>
      <c r="V52" s="239"/>
      <c r="W52" s="235"/>
      <c r="X52" s="235"/>
      <c r="Y52" s="235"/>
      <c r="Z52" s="235"/>
      <c r="AA52" s="235"/>
      <c r="AB52" s="235"/>
      <c r="AC52" s="235"/>
      <c r="AD52" s="235"/>
      <c r="AE52" s="235"/>
      <c r="AF52" s="235"/>
      <c r="AG52" s="235"/>
      <c r="AH52" s="235"/>
      <c r="AI52" s="235"/>
      <c r="AJ52" s="236"/>
      <c r="AK52" s="19"/>
      <c r="AM52" s="27"/>
      <c r="AN52"/>
      <c r="AO52"/>
      <c r="AP52"/>
      <c r="AQ52"/>
      <c r="AR52"/>
      <c r="AS52"/>
      <c r="AT52"/>
      <c r="AU52"/>
      <c r="AV52"/>
      <c r="AW52"/>
      <c r="AX52"/>
      <c r="AY52"/>
      <c r="AZ52"/>
      <c r="BA52"/>
      <c r="BB52"/>
      <c r="BC52"/>
      <c r="BD52"/>
      <c r="BE52"/>
      <c r="BF52"/>
      <c r="BG52"/>
      <c r="BH52"/>
      <c r="BI52"/>
      <c r="BJ52"/>
      <c r="BK52"/>
      <c r="BL52"/>
      <c r="BM52"/>
      <c r="BN52"/>
      <c r="BO52"/>
      <c r="BP52"/>
    </row>
    <row r="53" spans="1:82" ht="12.75" customHeight="1" x14ac:dyDescent="0.15">
      <c r="A53" s="19"/>
      <c r="B53" s="19"/>
      <c r="C53" s="240" t="s">
        <v>559</v>
      </c>
      <c r="D53" s="241" t="s">
        <v>2</v>
      </c>
      <c r="E53" s="241"/>
      <c r="F53" s="241"/>
      <c r="G53" s="241"/>
      <c r="H53" s="180" t="str">
        <f>入力してください!G17 &amp; ""</f>
        <v/>
      </c>
      <c r="I53" s="181"/>
      <c r="J53" s="181"/>
      <c r="K53" s="181"/>
      <c r="L53" s="181"/>
      <c r="M53" s="182"/>
      <c r="N53" s="180" t="str">
        <f>入力してください!P17 &amp; ""</f>
        <v/>
      </c>
      <c r="O53" s="181"/>
      <c r="P53" s="181"/>
      <c r="Q53" s="181"/>
      <c r="R53" s="181"/>
      <c r="S53" s="181"/>
      <c r="T53" s="182"/>
      <c r="U53" s="242" t="s">
        <v>562</v>
      </c>
      <c r="V53" s="242"/>
      <c r="W53" s="184"/>
      <c r="X53" s="185" t="str">
        <f>入力してください!G18&amp;""</f>
        <v/>
      </c>
      <c r="Y53" s="185"/>
      <c r="Z53" s="243" t="s">
        <v>566</v>
      </c>
      <c r="AA53" s="243"/>
      <c r="AB53" s="243"/>
      <c r="AC53" s="244" t="str">
        <f>IF(入力してください!I19&lt;&gt;"",入力してください!G19 &amp; 入力してください!I19 &amp; "年" &amp; 入力してください!N19 &amp; "月" &amp; 入力してください!R19 &amp; "日","年　　月　　日")</f>
        <v>年　　月　　日</v>
      </c>
      <c r="AD53" s="245"/>
      <c r="AE53" s="245"/>
      <c r="AF53" s="245"/>
      <c r="AG53" s="245"/>
      <c r="AH53" s="245"/>
      <c r="AI53" s="245"/>
      <c r="AJ53" s="246"/>
      <c r="AK53" s="19"/>
      <c r="AM53" s="27"/>
      <c r="AN53"/>
      <c r="AO53"/>
      <c r="AP53"/>
      <c r="AQ53"/>
      <c r="AR53"/>
      <c r="AS53"/>
      <c r="AT53"/>
      <c r="AU53"/>
      <c r="AV53"/>
      <c r="AW53"/>
      <c r="AX53"/>
      <c r="AY53"/>
      <c r="AZ53"/>
      <c r="BA53"/>
      <c r="BB53"/>
      <c r="BC53"/>
      <c r="BD53"/>
      <c r="BE53"/>
      <c r="BF53"/>
      <c r="BG53"/>
      <c r="BH53"/>
      <c r="BI53"/>
      <c r="BJ53"/>
      <c r="BK53"/>
      <c r="BL53"/>
      <c r="BM53"/>
      <c r="BN53"/>
      <c r="BO53"/>
      <c r="BP53"/>
    </row>
    <row r="54" spans="1:82" ht="35.25" customHeight="1" x14ac:dyDescent="0.2">
      <c r="A54" s="19"/>
      <c r="B54" s="19"/>
      <c r="C54" s="240"/>
      <c r="D54" s="247" t="s">
        <v>1</v>
      </c>
      <c r="E54" s="247"/>
      <c r="F54" s="247"/>
      <c r="G54" s="247"/>
      <c r="H54" s="177" t="str">
        <f>入力してください!G16 &amp; ""</f>
        <v/>
      </c>
      <c r="I54" s="178"/>
      <c r="J54" s="178"/>
      <c r="K54" s="178"/>
      <c r="L54" s="178"/>
      <c r="M54" s="183"/>
      <c r="N54" s="177" t="str">
        <f>入力してください!P16 &amp; ""</f>
        <v/>
      </c>
      <c r="O54" s="178"/>
      <c r="P54" s="178"/>
      <c r="Q54" s="178"/>
      <c r="R54" s="178"/>
      <c r="S54" s="178"/>
      <c r="T54" s="183"/>
      <c r="U54" s="184"/>
      <c r="V54" s="184"/>
      <c r="W54" s="184"/>
      <c r="X54" s="185"/>
      <c r="Y54" s="185"/>
      <c r="Z54" s="243"/>
      <c r="AA54" s="243"/>
      <c r="AB54" s="243"/>
      <c r="AC54" s="248" t="str">
        <f ca="1" xml:space="preserve"> IFERROR(INT(_xlfn.DAYS(NOW(),DATEVALUE(AC53))/365.25),"")</f>
        <v/>
      </c>
      <c r="AD54" s="249"/>
      <c r="AE54" s="249"/>
      <c r="AF54" s="249"/>
      <c r="AG54" s="249"/>
      <c r="AH54" s="249"/>
      <c r="AI54" s="249"/>
      <c r="AJ54" s="250"/>
      <c r="AK54" s="19"/>
      <c r="AM54" s="27"/>
      <c r="AN54"/>
      <c r="AO54"/>
      <c r="AP54"/>
      <c r="AQ54"/>
      <c r="AR54"/>
      <c r="AS54"/>
      <c r="AT54"/>
      <c r="AU54"/>
      <c r="AV54"/>
      <c r="AW54"/>
      <c r="AX54"/>
      <c r="AY54"/>
      <c r="AZ54"/>
      <c r="BA54"/>
      <c r="BB54"/>
      <c r="BC54"/>
      <c r="BD54"/>
      <c r="BE54"/>
      <c r="BF54"/>
      <c r="BG54"/>
      <c r="BH54"/>
      <c r="BI54"/>
      <c r="BJ54"/>
      <c r="BK54"/>
      <c r="BL54"/>
      <c r="BM54"/>
      <c r="BN54"/>
      <c r="BO54"/>
      <c r="BP54"/>
    </row>
    <row r="55" spans="1:82" ht="21" customHeight="1" x14ac:dyDescent="0.2">
      <c r="A55" s="19"/>
      <c r="B55" s="19"/>
      <c r="C55" s="240"/>
      <c r="D55" s="184" t="s">
        <v>436</v>
      </c>
      <c r="E55" s="184"/>
      <c r="F55" s="184"/>
      <c r="G55" s="184"/>
      <c r="H55" s="185" t="str">
        <f>入力してください!G20 &amp; ""</f>
        <v/>
      </c>
      <c r="I55" s="185"/>
      <c r="J55" s="185"/>
      <c r="K55" s="185"/>
      <c r="L55" s="185"/>
      <c r="M55" s="185"/>
      <c r="N55" s="185"/>
      <c r="O55" s="185"/>
      <c r="P55" s="185"/>
      <c r="Q55" s="185"/>
      <c r="R55" s="185"/>
      <c r="S55" s="185"/>
      <c r="T55" s="185"/>
      <c r="U55" s="184" t="s">
        <v>438</v>
      </c>
      <c r="V55" s="184"/>
      <c r="W55" s="184"/>
      <c r="X55" s="184"/>
      <c r="Y55" s="184"/>
      <c r="Z55" s="185" t="str">
        <f>入力してください!G23 &amp; ""</f>
        <v/>
      </c>
      <c r="AA55" s="185"/>
      <c r="AB55" s="185"/>
      <c r="AC55" s="185"/>
      <c r="AD55" s="185"/>
      <c r="AE55" s="185"/>
      <c r="AF55" s="185"/>
      <c r="AG55" s="185"/>
      <c r="AH55" s="185"/>
      <c r="AI55" s="185"/>
      <c r="AJ55" s="185"/>
      <c r="AK55" s="19"/>
      <c r="AM55" s="27"/>
      <c r="AN55"/>
      <c r="AO55"/>
      <c r="AP55"/>
      <c r="AQ55"/>
      <c r="AR55"/>
      <c r="AS55"/>
      <c r="AT55"/>
      <c r="AU55"/>
      <c r="AV55"/>
      <c r="AW55"/>
      <c r="AX55"/>
      <c r="AY55"/>
      <c r="AZ55"/>
      <c r="BA55"/>
      <c r="BB55"/>
      <c r="BC55"/>
      <c r="BD55"/>
      <c r="BE55"/>
      <c r="BF55"/>
      <c r="BG55"/>
      <c r="BH55"/>
      <c r="BI55"/>
      <c r="BJ55"/>
      <c r="BK55"/>
      <c r="BL55"/>
      <c r="BM55"/>
      <c r="BN55"/>
      <c r="BO55"/>
      <c r="BP55"/>
    </row>
    <row r="56" spans="1:82" ht="32.25" customHeight="1" x14ac:dyDescent="0.2">
      <c r="A56" s="19"/>
      <c r="B56" s="19"/>
      <c r="C56" s="240"/>
      <c r="D56" s="251" t="s">
        <v>612</v>
      </c>
      <c r="E56" s="251"/>
      <c r="F56" s="251"/>
      <c r="G56" s="251"/>
      <c r="H56" s="252" t="str">
        <f>入力してください!G21 &amp;入力してください!J21&amp;""</f>
        <v>東京都</v>
      </c>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4"/>
      <c r="AK56" s="19"/>
      <c r="AM56" s="27"/>
      <c r="AN56"/>
      <c r="AO56"/>
      <c r="AP56"/>
      <c r="AQ56"/>
      <c r="AR56"/>
      <c r="AS56"/>
      <c r="AT56"/>
      <c r="AU56"/>
      <c r="AV56"/>
      <c r="AW56"/>
      <c r="AX56"/>
      <c r="AY56"/>
      <c r="AZ56"/>
      <c r="BA56"/>
      <c r="BB56"/>
      <c r="BC56"/>
      <c r="BD56"/>
      <c r="BE56"/>
      <c r="BF56"/>
      <c r="BG56"/>
      <c r="BH56"/>
      <c r="BI56"/>
      <c r="BJ56"/>
      <c r="BK56"/>
      <c r="BL56"/>
      <c r="BM56"/>
      <c r="BN56"/>
      <c r="BO56"/>
      <c r="BP56"/>
    </row>
    <row r="57" spans="1:82" ht="32.25" customHeight="1" x14ac:dyDescent="0.2">
      <c r="A57" s="19"/>
      <c r="B57" s="19"/>
      <c r="C57" s="240"/>
      <c r="D57" s="251"/>
      <c r="E57" s="251"/>
      <c r="F57" s="251"/>
      <c r="G57" s="251"/>
      <c r="H57" s="255" t="s">
        <v>374</v>
      </c>
      <c r="I57" s="256"/>
      <c r="J57" s="256"/>
      <c r="K57" s="256"/>
      <c r="L57" s="256"/>
      <c r="M57" s="256"/>
      <c r="N57" s="257" t="str">
        <f>入力してください!J22 &amp; ""</f>
        <v/>
      </c>
      <c r="O57" s="257"/>
      <c r="P57" s="257"/>
      <c r="Q57" s="257"/>
      <c r="R57" s="257"/>
      <c r="S57" s="257"/>
      <c r="T57" s="257"/>
      <c r="U57" s="257"/>
      <c r="V57" s="257"/>
      <c r="W57" s="257"/>
      <c r="X57" s="257"/>
      <c r="Y57" s="257"/>
      <c r="Z57" s="257"/>
      <c r="AA57" s="257"/>
      <c r="AB57" s="257"/>
      <c r="AC57" s="257"/>
      <c r="AD57" s="257"/>
      <c r="AE57" s="257"/>
      <c r="AF57" s="257"/>
      <c r="AG57" s="257"/>
      <c r="AH57" s="257"/>
      <c r="AI57" s="257"/>
      <c r="AJ57" s="258"/>
      <c r="AK57" s="19"/>
      <c r="AM57" s="27"/>
      <c r="AN57"/>
      <c r="AO57"/>
      <c r="AP57"/>
      <c r="AQ57"/>
      <c r="AR57"/>
      <c r="AS57"/>
      <c r="AT57"/>
      <c r="AU57"/>
      <c r="AV57"/>
      <c r="AW57"/>
      <c r="AX57"/>
      <c r="AY57"/>
      <c r="AZ57"/>
      <c r="BA57"/>
      <c r="BB57"/>
      <c r="BC57"/>
      <c r="BD57"/>
      <c r="BE57"/>
      <c r="BF57"/>
      <c r="BG57"/>
      <c r="BH57"/>
      <c r="BI57"/>
      <c r="BJ57"/>
      <c r="BK57"/>
      <c r="BL57"/>
      <c r="BM57"/>
      <c r="BN57"/>
      <c r="BO57"/>
      <c r="BP57"/>
    </row>
    <row r="58" spans="1:82" ht="18.75" customHeight="1" x14ac:dyDescent="0.2">
      <c r="A58" s="19"/>
      <c r="B58" s="19"/>
      <c r="C58" s="186" t="s">
        <v>554</v>
      </c>
      <c r="D58" s="251" t="s">
        <v>357</v>
      </c>
      <c r="E58" s="251"/>
      <c r="F58" s="251"/>
      <c r="G58" s="251"/>
      <c r="H58" s="185" t="str">
        <f>入力してください!G24 &amp; ""</f>
        <v/>
      </c>
      <c r="I58" s="185"/>
      <c r="J58" s="185"/>
      <c r="K58" s="185"/>
      <c r="L58" s="185"/>
      <c r="M58" s="185"/>
      <c r="N58" s="185"/>
      <c r="O58" s="185"/>
      <c r="P58" s="185"/>
      <c r="Q58" s="185"/>
      <c r="R58" s="185"/>
      <c r="S58" s="185"/>
      <c r="T58" s="185"/>
      <c r="U58" s="185"/>
      <c r="V58" s="185"/>
      <c r="W58" s="185"/>
      <c r="X58" s="185"/>
      <c r="Y58" s="185"/>
      <c r="Z58" s="185"/>
      <c r="AA58" s="185"/>
      <c r="AB58" s="185"/>
      <c r="AC58" s="185"/>
      <c r="AD58" s="185"/>
      <c r="AE58" s="185"/>
      <c r="AF58" s="185" t="str">
        <f>入力してください!T24 &amp; ""</f>
        <v/>
      </c>
      <c r="AG58" s="185"/>
      <c r="AH58" s="185"/>
      <c r="AI58" s="185"/>
      <c r="AJ58" s="185"/>
      <c r="AK58" s="19"/>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row>
    <row r="59" spans="1:82" ht="18.75" customHeight="1" x14ac:dyDescent="0.2">
      <c r="A59" s="19"/>
      <c r="B59" s="19"/>
      <c r="C59" s="187"/>
      <c r="D59" s="251" t="s">
        <v>358</v>
      </c>
      <c r="E59" s="251"/>
      <c r="F59" s="251"/>
      <c r="G59" s="251"/>
      <c r="H59" s="185" t="str">
        <f>入力してください!G25 &amp; ""</f>
        <v/>
      </c>
      <c r="I59" s="185"/>
      <c r="J59" s="185"/>
      <c r="K59" s="185"/>
      <c r="L59" s="185"/>
      <c r="M59" s="185"/>
      <c r="N59" s="184" t="s">
        <v>359</v>
      </c>
      <c r="O59" s="184"/>
      <c r="P59" s="184"/>
      <c r="Q59" s="185" t="str">
        <f>入力してください!N25&amp; ""</f>
        <v/>
      </c>
      <c r="R59" s="185"/>
      <c r="S59" s="185"/>
      <c r="T59" s="185"/>
      <c r="U59" s="185"/>
      <c r="V59" s="185"/>
      <c r="W59" s="185"/>
      <c r="X59" s="185"/>
      <c r="Y59" s="184" t="s">
        <v>437</v>
      </c>
      <c r="Z59" s="184"/>
      <c r="AA59" s="184"/>
      <c r="AB59" s="184"/>
      <c r="AC59" s="31" t="str">
        <f>LEFT(入力してください!G26,1)</f>
        <v/>
      </c>
      <c r="AD59" s="31" t="str">
        <f>MID(入力してください!G26,2,1)</f>
        <v/>
      </c>
      <c r="AE59" s="31" t="str">
        <f>MID(入力してください!G26,3,1)</f>
        <v/>
      </c>
      <c r="AF59" s="31" t="str">
        <f>MID(入力してください!G26,4,1)</f>
        <v/>
      </c>
      <c r="AG59" s="31" t="str">
        <f>MID(入力してください!G26,5,1)</f>
        <v/>
      </c>
      <c r="AH59" s="31" t="str">
        <f>MID(入力してください!G26,6,1)</f>
        <v/>
      </c>
      <c r="AI59" s="31" t="str">
        <f>MID(入力してください!G26,7,1)</f>
        <v/>
      </c>
      <c r="AJ59" s="31" t="str">
        <f>MID(入力してください!G26,8,1)</f>
        <v/>
      </c>
      <c r="AK59" s="19"/>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row>
    <row r="60" spans="1:82" ht="18.75" customHeight="1" x14ac:dyDescent="0.2">
      <c r="A60" s="19"/>
      <c r="B60" s="19"/>
      <c r="C60" s="188"/>
      <c r="D60" s="184" t="s">
        <v>607</v>
      </c>
      <c r="E60" s="184"/>
      <c r="F60" s="184"/>
      <c r="G60" s="184"/>
      <c r="H60" s="184"/>
      <c r="I60" s="184"/>
      <c r="J60" s="184"/>
      <c r="K60" s="184"/>
      <c r="L60" s="184"/>
      <c r="M60" s="184"/>
      <c r="N60" s="184"/>
      <c r="O60" s="184"/>
      <c r="P60" s="184"/>
      <c r="Q60" s="184"/>
      <c r="R60" s="184"/>
      <c r="S60" s="184"/>
      <c r="T60" s="184"/>
      <c r="U60" s="184"/>
      <c r="V60" s="184"/>
      <c r="W60" s="184"/>
      <c r="X60" s="184"/>
      <c r="Y60" s="184"/>
      <c r="Z60" s="184"/>
      <c r="AA60" s="184"/>
      <c r="AB60" s="184"/>
      <c r="AC60" s="185" t="str">
        <f>入力してください!Q27&amp;""</f>
        <v/>
      </c>
      <c r="AD60" s="185"/>
      <c r="AE60" s="185"/>
      <c r="AF60" s="185"/>
      <c r="AG60" s="185"/>
      <c r="AH60" s="185"/>
      <c r="AI60" s="185"/>
      <c r="AJ60" s="185"/>
      <c r="AK60" s="19"/>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row>
    <row r="61" spans="1:82" ht="18.75" customHeight="1" x14ac:dyDescent="0.2">
      <c r="A61" s="19"/>
      <c r="B61" s="19"/>
      <c r="C61" s="184" t="s">
        <v>608</v>
      </c>
      <c r="D61" s="184"/>
      <c r="E61" s="184"/>
      <c r="F61" s="184"/>
      <c r="G61" s="184"/>
      <c r="H61" s="184"/>
      <c r="I61" s="184"/>
      <c r="J61" s="184"/>
      <c r="K61" s="184"/>
      <c r="L61" s="184"/>
      <c r="M61" s="184"/>
      <c r="N61" s="185" t="str">
        <f>入力してください!G28&amp; ""</f>
        <v/>
      </c>
      <c r="O61" s="185"/>
      <c r="P61" s="185"/>
      <c r="Q61" s="185"/>
      <c r="R61" s="185"/>
      <c r="S61" s="185"/>
      <c r="T61" s="185"/>
      <c r="U61" s="185"/>
      <c r="V61" s="185"/>
      <c r="W61" s="185"/>
      <c r="X61" s="185"/>
      <c r="Y61" s="185"/>
      <c r="Z61" s="185"/>
      <c r="AA61" s="185"/>
      <c r="AB61" s="185"/>
      <c r="AC61" s="185"/>
      <c r="AD61" s="185"/>
      <c r="AE61" s="185"/>
      <c r="AF61" s="185"/>
      <c r="AG61" s="185"/>
      <c r="AH61" s="185"/>
      <c r="AI61" s="185"/>
      <c r="AJ61" s="185"/>
      <c r="AK61" s="19"/>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row>
    <row r="62" spans="1:82" ht="26.25" customHeight="1" x14ac:dyDescent="0.2">
      <c r="A62" s="19"/>
      <c r="B62" s="19"/>
      <c r="C62" s="259" t="s">
        <v>602</v>
      </c>
      <c r="D62" s="259"/>
      <c r="E62" s="259"/>
      <c r="F62" s="259"/>
      <c r="G62" s="259"/>
      <c r="H62" s="259"/>
      <c r="I62" s="259"/>
      <c r="J62" s="259"/>
      <c r="K62" s="259"/>
      <c r="L62" s="259"/>
      <c r="M62" s="259"/>
      <c r="N62" s="260" t="str">
        <f>入力してください!K29&amp;""</f>
        <v/>
      </c>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19"/>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row>
    <row r="63" spans="1:82" ht="15" customHeight="1" x14ac:dyDescent="0.2">
      <c r="A63" s="19"/>
      <c r="B63" s="19"/>
      <c r="C63" s="44"/>
      <c r="D63" s="44"/>
      <c r="E63" s="44"/>
      <c r="F63" s="44"/>
      <c r="G63" s="44"/>
      <c r="H63" s="44"/>
      <c r="I63" s="44"/>
      <c r="J63" s="44"/>
      <c r="K63" s="44"/>
      <c r="L63" s="44"/>
      <c r="M63" s="44"/>
      <c r="N63" s="23"/>
      <c r="O63" s="23"/>
      <c r="P63" s="23"/>
      <c r="Q63" s="23"/>
      <c r="R63" s="23"/>
      <c r="S63" s="23"/>
      <c r="T63" s="23"/>
      <c r="U63" s="23"/>
      <c r="V63" s="45"/>
      <c r="W63" s="45"/>
      <c r="X63" s="45"/>
      <c r="Y63" s="45"/>
      <c r="Z63" s="45"/>
      <c r="AA63" s="45"/>
      <c r="AB63" s="45"/>
      <c r="AC63" s="45"/>
      <c r="AD63" s="45"/>
      <c r="AE63" s="45"/>
      <c r="AF63" s="45"/>
      <c r="AG63" s="45"/>
      <c r="AH63" s="45"/>
      <c r="AI63" s="23"/>
      <c r="AJ63" s="23"/>
      <c r="AK63" s="19"/>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row>
    <row r="64" spans="1:82" ht="12.75" customHeight="1" x14ac:dyDescent="0.2">
      <c r="A64" s="19"/>
      <c r="B64" s="19"/>
      <c r="C64" s="44" t="s">
        <v>609</v>
      </c>
      <c r="D64" s="44"/>
      <c r="E64" s="44"/>
      <c r="F64" s="44"/>
      <c r="G64" s="44"/>
      <c r="H64" s="44"/>
      <c r="I64" s="44"/>
      <c r="J64" s="44"/>
      <c r="K64" s="44"/>
      <c r="L64" s="44"/>
      <c r="M64" s="44"/>
      <c r="N64" s="23"/>
      <c r="O64" s="23"/>
      <c r="P64" s="23"/>
      <c r="Q64" s="23"/>
      <c r="R64" s="23"/>
      <c r="S64" s="23"/>
      <c r="T64" s="23"/>
      <c r="U64" s="23"/>
      <c r="V64" s="45"/>
      <c r="W64" s="45"/>
      <c r="X64" s="45"/>
      <c r="Y64" s="45"/>
      <c r="Z64" s="45"/>
      <c r="AA64" s="45"/>
      <c r="AB64" s="45"/>
      <c r="AC64" s="45"/>
      <c r="AD64" s="45"/>
      <c r="AE64" s="45"/>
      <c r="AF64" s="45"/>
      <c r="AG64" s="45"/>
      <c r="AH64" s="45"/>
      <c r="AI64" s="23"/>
      <c r="AJ64" s="23"/>
      <c r="AK64" s="19"/>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row>
    <row r="65" spans="1:77" ht="18.75" customHeight="1" x14ac:dyDescent="0.2">
      <c r="A65" s="19"/>
      <c r="B65" s="19"/>
      <c r="C65" s="202" t="s">
        <v>567</v>
      </c>
      <c r="D65" s="30"/>
      <c r="E65" s="191" t="s">
        <v>568</v>
      </c>
      <c r="F65" s="191"/>
      <c r="G65" s="191"/>
      <c r="H65" s="191"/>
      <c r="I65" s="191"/>
      <c r="J65" s="191"/>
      <c r="K65" s="191"/>
      <c r="L65" s="191"/>
      <c r="M65" s="191"/>
      <c r="N65" s="191"/>
      <c r="O65" s="191"/>
      <c r="P65" s="191"/>
      <c r="Q65" s="191"/>
      <c r="R65" s="191"/>
      <c r="S65" s="191"/>
      <c r="T65" s="191"/>
      <c r="U65" s="191"/>
      <c r="V65" s="191"/>
      <c r="W65" s="191"/>
      <c r="X65" s="191"/>
      <c r="Y65" s="191"/>
      <c r="Z65" s="191"/>
      <c r="AA65" s="191"/>
      <c r="AB65" s="191"/>
      <c r="AC65" s="191"/>
      <c r="AD65" s="191"/>
      <c r="AE65" s="191"/>
      <c r="AF65" s="191"/>
      <c r="AG65" s="191"/>
      <c r="AH65" s="191"/>
      <c r="AI65" s="191"/>
      <c r="AJ65" s="192"/>
      <c r="AK65" s="19"/>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X65" s="190" t="str">
        <f>IF(RIGHT(入力してください!Q33,1)="じ","〇","")</f>
        <v/>
      </c>
      <c r="BY65" s="190"/>
    </row>
    <row r="66" spans="1:77" ht="18.75" customHeight="1" x14ac:dyDescent="0.2">
      <c r="A66" s="19"/>
      <c r="B66" s="19"/>
      <c r="C66" s="202"/>
      <c r="D66" s="193" t="s">
        <v>2</v>
      </c>
      <c r="E66" s="193"/>
      <c r="F66" s="193"/>
      <c r="G66" s="193"/>
      <c r="H66" s="174" t="str">
        <f>入力してください!G76&amp;""</f>
        <v/>
      </c>
      <c r="I66" s="175"/>
      <c r="J66" s="175"/>
      <c r="K66" s="175"/>
      <c r="L66" s="175"/>
      <c r="M66" s="175"/>
      <c r="N66" s="175"/>
      <c r="O66" s="175"/>
      <c r="P66" s="175"/>
      <c r="Q66" s="175"/>
      <c r="R66" s="175"/>
      <c r="S66" s="175"/>
      <c r="T66" s="175"/>
      <c r="U66" s="176"/>
      <c r="V66" s="174" t="str">
        <f>入力してください!P76&amp;""</f>
        <v/>
      </c>
      <c r="W66" s="175"/>
      <c r="X66" s="175"/>
      <c r="Y66" s="175"/>
      <c r="Z66" s="175"/>
      <c r="AA66" s="175"/>
      <c r="AB66" s="175"/>
      <c r="AC66" s="175"/>
      <c r="AD66" s="175"/>
      <c r="AE66" s="175"/>
      <c r="AF66" s="175"/>
      <c r="AG66" s="175"/>
      <c r="AH66" s="175"/>
      <c r="AI66" s="175"/>
      <c r="AJ66" s="176"/>
      <c r="AK66" s="19"/>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X66" s="190"/>
      <c r="BY66" s="190"/>
    </row>
    <row r="67" spans="1:77" ht="30" customHeight="1" x14ac:dyDescent="0.2">
      <c r="A67" s="19"/>
      <c r="B67" s="19"/>
      <c r="C67" s="202"/>
      <c r="D67" s="261" t="s">
        <v>1</v>
      </c>
      <c r="E67" s="261"/>
      <c r="F67" s="261"/>
      <c r="G67" s="261"/>
      <c r="H67" s="177" t="str">
        <f>入力してください!G75&amp;""</f>
        <v/>
      </c>
      <c r="I67" s="178"/>
      <c r="J67" s="178"/>
      <c r="K67" s="178"/>
      <c r="L67" s="178"/>
      <c r="M67" s="178"/>
      <c r="N67" s="178"/>
      <c r="O67" s="178"/>
      <c r="P67" s="178"/>
      <c r="Q67" s="178"/>
      <c r="R67" s="178"/>
      <c r="S67" s="178"/>
      <c r="T67" s="178"/>
      <c r="U67" s="178"/>
      <c r="V67" s="179" t="str">
        <f>入力してください!P75&amp;""</f>
        <v/>
      </c>
      <c r="W67" s="179"/>
      <c r="X67" s="179"/>
      <c r="Y67" s="179"/>
      <c r="Z67" s="179"/>
      <c r="AA67" s="179"/>
      <c r="AB67" s="179"/>
      <c r="AC67" s="179"/>
      <c r="AD67" s="179"/>
      <c r="AE67" s="179"/>
      <c r="AF67" s="179"/>
      <c r="AG67" s="179"/>
      <c r="AH67" s="179"/>
      <c r="AI67" s="179"/>
      <c r="AJ67" s="179"/>
      <c r="AK67" s="19"/>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X67" s="190" t="str">
        <f>IF(RIGHT(入力してください!Q36,1)="じ","〇","")</f>
        <v/>
      </c>
      <c r="BY67" s="190"/>
    </row>
    <row r="68" spans="1:77" ht="18.75" customHeight="1" x14ac:dyDescent="0.2">
      <c r="A68" s="19"/>
      <c r="B68" s="19"/>
      <c r="C68" s="202"/>
      <c r="D68" s="25"/>
      <c r="E68" s="191" t="s">
        <v>569</v>
      </c>
      <c r="F68" s="191"/>
      <c r="G68" s="191"/>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2"/>
      <c r="AK68" s="19"/>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X68" s="190"/>
      <c r="BY68" s="190"/>
    </row>
    <row r="69" spans="1:77" ht="18.75" customHeight="1" x14ac:dyDescent="0.2">
      <c r="A69" s="19"/>
      <c r="B69" s="19"/>
      <c r="C69" s="202"/>
      <c r="D69" s="184" t="s">
        <v>436</v>
      </c>
      <c r="E69" s="184"/>
      <c r="F69" s="184"/>
      <c r="G69" s="184"/>
      <c r="H69" s="197" t="str">
        <f>入力してください!G37 &amp; ""</f>
        <v/>
      </c>
      <c r="I69" s="198"/>
      <c r="J69" s="198"/>
      <c r="K69" s="198"/>
      <c r="L69" s="198"/>
      <c r="M69" s="198"/>
      <c r="N69" s="198"/>
      <c r="O69" s="198"/>
      <c r="P69" s="198"/>
      <c r="Q69" s="198"/>
      <c r="R69" s="198"/>
      <c r="S69" s="198"/>
      <c r="T69" s="199"/>
      <c r="U69" s="194" t="s">
        <v>438</v>
      </c>
      <c r="V69" s="195"/>
      <c r="W69" s="195"/>
      <c r="X69" s="195"/>
      <c r="Y69" s="196"/>
      <c r="Z69" s="197" t="str">
        <f>入力してください!G40 &amp; ""</f>
        <v/>
      </c>
      <c r="AA69" s="198"/>
      <c r="AB69" s="198"/>
      <c r="AC69" s="198"/>
      <c r="AD69" s="198"/>
      <c r="AE69" s="198"/>
      <c r="AF69" s="198"/>
      <c r="AG69" s="198"/>
      <c r="AH69" s="198"/>
      <c r="AI69" s="198"/>
      <c r="AJ69" s="199"/>
      <c r="AK69" s="19"/>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row>
    <row r="70" spans="1:77" ht="32.25" customHeight="1" x14ac:dyDescent="0.2">
      <c r="A70" s="19"/>
      <c r="B70" s="19"/>
      <c r="C70" s="202"/>
      <c r="D70" s="184" t="s">
        <v>360</v>
      </c>
      <c r="E70" s="184"/>
      <c r="F70" s="184"/>
      <c r="G70" s="184"/>
      <c r="H70" s="252" t="str">
        <f>入力してください!G38 &amp;入力してください!J38 &amp; ""</f>
        <v>東京都</v>
      </c>
      <c r="I70" s="253"/>
      <c r="J70" s="253"/>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4"/>
      <c r="AK70" s="19"/>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row>
    <row r="71" spans="1:77" ht="32.25" customHeight="1" x14ac:dyDescent="0.2">
      <c r="A71" s="19"/>
      <c r="B71" s="19"/>
      <c r="C71" s="202"/>
      <c r="D71" s="184"/>
      <c r="E71" s="184"/>
      <c r="F71" s="184"/>
      <c r="G71" s="184"/>
      <c r="H71" s="255" t="s">
        <v>374</v>
      </c>
      <c r="I71" s="256"/>
      <c r="J71" s="256"/>
      <c r="K71" s="256"/>
      <c r="L71" s="256"/>
      <c r="M71" s="256"/>
      <c r="N71" s="257" t="str">
        <f>入力してください!J39 &amp; ""</f>
        <v/>
      </c>
      <c r="O71" s="257"/>
      <c r="P71" s="257"/>
      <c r="Q71" s="257"/>
      <c r="R71" s="257"/>
      <c r="S71" s="257"/>
      <c r="T71" s="257"/>
      <c r="U71" s="257"/>
      <c r="V71" s="257"/>
      <c r="W71" s="257"/>
      <c r="X71" s="257"/>
      <c r="Y71" s="257"/>
      <c r="Z71" s="257"/>
      <c r="AA71" s="257"/>
      <c r="AB71" s="257"/>
      <c r="AC71" s="257"/>
      <c r="AD71" s="257"/>
      <c r="AE71" s="257"/>
      <c r="AF71" s="257"/>
      <c r="AG71" s="257"/>
      <c r="AH71" s="257"/>
      <c r="AI71" s="257"/>
      <c r="AJ71" s="258"/>
      <c r="AK71" s="19"/>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row>
    <row r="72" spans="1:77" ht="4.5" customHeight="1" x14ac:dyDescent="0.2">
      <c r="A72" s="19"/>
      <c r="B72" s="19"/>
      <c r="C72" s="46"/>
      <c r="D72" s="23"/>
      <c r="E72" s="23"/>
      <c r="F72" s="23"/>
      <c r="G72" s="23"/>
      <c r="H72" s="47"/>
      <c r="I72" s="47"/>
      <c r="J72" s="47"/>
      <c r="K72" s="47"/>
      <c r="L72" s="47"/>
      <c r="M72" s="47"/>
      <c r="N72" s="3"/>
      <c r="O72" s="3"/>
      <c r="P72" s="3"/>
      <c r="Q72" s="3"/>
      <c r="R72" s="3"/>
      <c r="S72" s="3"/>
      <c r="T72" s="3"/>
      <c r="U72" s="3"/>
      <c r="V72" s="3"/>
      <c r="W72" s="3"/>
      <c r="X72" s="3"/>
      <c r="Y72" s="3"/>
      <c r="Z72" s="3"/>
      <c r="AA72" s="3"/>
      <c r="AB72" s="3"/>
      <c r="AC72" s="3"/>
      <c r="AD72" s="3"/>
      <c r="AE72" s="3"/>
      <c r="AF72" s="3"/>
      <c r="AG72" s="3"/>
      <c r="AH72" s="3"/>
      <c r="AI72" s="3"/>
      <c r="AJ72" s="3"/>
      <c r="AK72" s="19"/>
    </row>
    <row r="73" spans="1:77" ht="33.75" customHeight="1" x14ac:dyDescent="0.2">
      <c r="A73" s="19"/>
      <c r="B73" s="19"/>
      <c r="C73"/>
      <c r="D73"/>
      <c r="E73"/>
      <c r="F73"/>
      <c r="G73"/>
      <c r="H73"/>
      <c r="I73"/>
      <c r="J73"/>
      <c r="K73"/>
      <c r="L73"/>
      <c r="M73"/>
      <c r="N73"/>
      <c r="O73"/>
      <c r="P73"/>
      <c r="Q73"/>
      <c r="R73"/>
      <c r="S73"/>
      <c r="T73"/>
      <c r="U73"/>
      <c r="V73"/>
      <c r="W73"/>
      <c r="X73"/>
      <c r="Y73"/>
      <c r="Z73"/>
      <c r="AA73"/>
      <c r="AB73"/>
      <c r="AC73"/>
      <c r="AD73"/>
      <c r="AE73"/>
      <c r="AF73"/>
      <c r="AG73"/>
      <c r="AH73"/>
      <c r="AI73"/>
      <c r="AJ73"/>
      <c r="AK73" s="48"/>
    </row>
    <row r="74" spans="1:77" ht="3" customHeight="1" x14ac:dyDescent="0.2">
      <c r="C74"/>
      <c r="D74"/>
      <c r="E74"/>
      <c r="F74"/>
      <c r="G74"/>
      <c r="H74"/>
      <c r="I74"/>
      <c r="J74"/>
      <c r="K74"/>
      <c r="L74"/>
      <c r="M74"/>
      <c r="N74"/>
      <c r="O74"/>
      <c r="P74"/>
      <c r="Q74"/>
      <c r="R74"/>
      <c r="S74"/>
      <c r="T74"/>
      <c r="U74"/>
      <c r="V74"/>
      <c r="W74"/>
      <c r="X74"/>
      <c r="Y74"/>
      <c r="Z74"/>
      <c r="AA74"/>
      <c r="AB74"/>
      <c r="AC74"/>
      <c r="AD74"/>
      <c r="AE74"/>
      <c r="AF74"/>
      <c r="AG74"/>
      <c r="AH74"/>
      <c r="AI74"/>
      <c r="AJ74"/>
    </row>
    <row r="75" spans="1:77" ht="13.5" customHeight="1" x14ac:dyDescent="0.2">
      <c r="C75"/>
      <c r="D75"/>
      <c r="E75"/>
      <c r="F75"/>
      <c r="G75"/>
      <c r="H75"/>
      <c r="I75"/>
      <c r="J75"/>
      <c r="K75"/>
      <c r="L75"/>
      <c r="M75"/>
      <c r="N75"/>
      <c r="O75"/>
      <c r="P75"/>
      <c r="Q75"/>
      <c r="R75"/>
      <c r="S75"/>
      <c r="T75"/>
      <c r="U75"/>
      <c r="V75"/>
      <c r="W75"/>
      <c r="X75"/>
      <c r="Y75"/>
      <c r="Z75"/>
      <c r="AA75"/>
      <c r="AB75"/>
      <c r="AC75"/>
      <c r="AD75"/>
      <c r="AE75"/>
      <c r="AF75"/>
      <c r="AG75"/>
      <c r="AH75"/>
      <c r="AI75"/>
      <c r="AJ75"/>
    </row>
    <row r="76" spans="1:77" ht="16.5" customHeight="1" x14ac:dyDescent="0.2">
      <c r="C76"/>
      <c r="D76"/>
      <c r="E76"/>
      <c r="F76"/>
      <c r="G76"/>
      <c r="H76"/>
      <c r="I76"/>
      <c r="J76"/>
      <c r="K76"/>
      <c r="L76"/>
      <c r="M76"/>
      <c r="N76"/>
      <c r="O76"/>
      <c r="P76"/>
      <c r="Q76"/>
      <c r="R76"/>
      <c r="S76"/>
      <c r="T76"/>
      <c r="U76"/>
      <c r="V76"/>
      <c r="W76"/>
      <c r="X76"/>
      <c r="Y76"/>
      <c r="Z76"/>
      <c r="AA76"/>
      <c r="AB76"/>
      <c r="AC76"/>
      <c r="AD76"/>
      <c r="AE76"/>
      <c r="AF76"/>
      <c r="AG76"/>
      <c r="AH76"/>
      <c r="AI76"/>
      <c r="AJ76"/>
    </row>
    <row r="77" spans="1:77" ht="17.25" customHeight="1" x14ac:dyDescent="0.2">
      <c r="C77"/>
      <c r="D77"/>
      <c r="E77"/>
      <c r="F77"/>
      <c r="G77"/>
      <c r="H77"/>
      <c r="I77"/>
      <c r="J77"/>
      <c r="K77"/>
      <c r="L77"/>
      <c r="M77"/>
      <c r="N77"/>
      <c r="O77"/>
      <c r="P77"/>
      <c r="Q77"/>
      <c r="R77"/>
      <c r="S77"/>
      <c r="T77"/>
      <c r="U77"/>
      <c r="V77"/>
      <c r="W77"/>
      <c r="X77"/>
      <c r="Y77"/>
      <c r="Z77"/>
      <c r="AA77"/>
      <c r="AB77"/>
      <c r="AC77"/>
      <c r="AD77"/>
      <c r="AE77"/>
      <c r="AF77"/>
      <c r="AG77"/>
      <c r="AH77"/>
      <c r="AI77"/>
      <c r="AJ77"/>
    </row>
    <row r="78" spans="1:77" ht="7.5" customHeight="1" x14ac:dyDescent="0.2">
      <c r="A78" s="19"/>
      <c r="B78" s="19"/>
      <c r="C78"/>
      <c r="D78"/>
      <c r="E78"/>
      <c r="F78"/>
      <c r="G78"/>
      <c r="H78"/>
      <c r="I78"/>
      <c r="J78"/>
      <c r="K78"/>
      <c r="L78"/>
      <c r="M78"/>
      <c r="N78"/>
      <c r="O78"/>
      <c r="P78"/>
      <c r="Q78"/>
      <c r="R78"/>
      <c r="S78"/>
      <c r="T78"/>
      <c r="U78"/>
      <c r="V78"/>
      <c r="W78"/>
      <c r="X78"/>
      <c r="Y78"/>
      <c r="Z78"/>
      <c r="AA78"/>
      <c r="AB78"/>
      <c r="AC78"/>
      <c r="AD78"/>
      <c r="AE78"/>
      <c r="AF78"/>
      <c r="AG78"/>
      <c r="AH78"/>
      <c r="AI78"/>
      <c r="AJ78"/>
      <c r="AK78" s="19"/>
    </row>
    <row r="79" spans="1:77" ht="35.25" customHeight="1" x14ac:dyDescent="0.2">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row>
    <row r="80" spans="1:77" ht="5.25" customHeight="1" x14ac:dyDescent="0.2">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row>
    <row r="81" spans="1:82" ht="71.25" customHeight="1" x14ac:dyDescent="0.2">
      <c r="A81" s="19"/>
      <c r="C81"/>
      <c r="D81"/>
      <c r="E81"/>
      <c r="F81"/>
      <c r="G81"/>
      <c r="H81"/>
      <c r="I81"/>
      <c r="J81"/>
      <c r="K81"/>
      <c r="L81"/>
      <c r="M81"/>
      <c r="N81"/>
      <c r="O81"/>
      <c r="P81"/>
      <c r="Q81"/>
      <c r="R81"/>
      <c r="S81"/>
      <c r="T81"/>
      <c r="U81"/>
      <c r="V81"/>
      <c r="W81"/>
      <c r="X81"/>
      <c r="Y81"/>
      <c r="Z81"/>
      <c r="AA81"/>
      <c r="AB81"/>
      <c r="AC81"/>
      <c r="AD81"/>
      <c r="AE81"/>
      <c r="AF81"/>
      <c r="AG81"/>
      <c r="AH81"/>
      <c r="AI81"/>
      <c r="AJ81"/>
      <c r="AK81" s="19"/>
    </row>
    <row r="82" spans="1:82" ht="10.5" customHeight="1" x14ac:dyDescent="0.2">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row>
    <row r="83" spans="1:82" ht="12.75" customHeight="1" x14ac:dyDescent="0.2">
      <c r="A83" s="19"/>
      <c r="B83" s="19"/>
      <c r="C83" s="19"/>
      <c r="D83" s="19"/>
      <c r="E83" s="19"/>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35" t="s">
        <v>613</v>
      </c>
      <c r="BS83"/>
      <c r="BT83"/>
      <c r="BU83"/>
      <c r="BV83"/>
      <c r="BW83"/>
      <c r="BX83"/>
      <c r="BY83"/>
      <c r="BZ83"/>
      <c r="CA83"/>
      <c r="CB83"/>
      <c r="CC83"/>
      <c r="CD83"/>
    </row>
    <row r="84" spans="1:82" ht="11.25" customHeight="1" x14ac:dyDescent="0.2">
      <c r="A84"/>
      <c r="B84" s="19"/>
      <c r="C84" s="23"/>
      <c r="D84" s="23"/>
      <c r="E84" s="23"/>
      <c r="F84" s="23"/>
      <c r="G84" s="23"/>
      <c r="H84" s="23"/>
      <c r="I84" s="26"/>
      <c r="J84" s="26"/>
      <c r="K84" s="26"/>
      <c r="L84" s="26"/>
      <c r="M84" s="26"/>
      <c r="N84" s="26"/>
      <c r="O84" s="26"/>
      <c r="P84" s="19"/>
      <c r="Q84" s="19"/>
      <c r="R84" s="19"/>
      <c r="S84" s="19"/>
      <c r="T84" s="19"/>
      <c r="U84" s="19"/>
      <c r="V84" s="19"/>
      <c r="W84" s="19"/>
      <c r="X84" s="19"/>
      <c r="Y84"/>
      <c r="Z84"/>
      <c r="AA84"/>
      <c r="AB84"/>
      <c r="AC84"/>
      <c r="AD84"/>
      <c r="AE84"/>
      <c r="AF84"/>
      <c r="AG84"/>
      <c r="AH84"/>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S84"/>
      <c r="BT84"/>
      <c r="BU84"/>
      <c r="BV84"/>
      <c r="BW84"/>
      <c r="BX84"/>
      <c r="BY84"/>
      <c r="BZ84"/>
      <c r="CA84"/>
      <c r="CB84"/>
      <c r="CC84"/>
      <c r="CD84"/>
    </row>
    <row r="85" spans="1:82" ht="18" customHeight="1" x14ac:dyDescent="0.2">
      <c r="A85"/>
      <c r="B85" s="19" t="s">
        <v>588</v>
      </c>
      <c r="C85" s="23"/>
      <c r="D85" s="23"/>
      <c r="E85" s="23"/>
      <c r="F85" s="23"/>
      <c r="G85" s="23"/>
      <c r="H85" s="23"/>
      <c r="I85" s="26"/>
      <c r="J85" s="26"/>
      <c r="K85" s="26"/>
      <c r="L85" s="26"/>
      <c r="M85" s="26"/>
      <c r="N85" s="26"/>
      <c r="O85" s="26"/>
      <c r="P85" s="19"/>
      <c r="Q85" s="19"/>
      <c r="R85" s="19"/>
      <c r="S85" s="19"/>
      <c r="T85" s="19"/>
      <c r="U85" s="19"/>
      <c r="V85" s="19"/>
      <c r="W85" s="19"/>
      <c r="Y85" s="206" t="s">
        <v>431</v>
      </c>
      <c r="Z85" s="207"/>
      <c r="AA85" s="207"/>
      <c r="AB85" s="208"/>
      <c r="AC85" s="28" t="str">
        <f>MID(入力してください!G9,1,1)</f>
        <v/>
      </c>
      <c r="AD85" s="28" t="str">
        <f>MID(入力してください!G9,2,1)</f>
        <v/>
      </c>
      <c r="AE85" s="28" t="str">
        <f>MID(入力してください!G9,3,1)</f>
        <v/>
      </c>
      <c r="AF85" s="28" t="str">
        <f>MID(入力してください!G9,4,1)</f>
        <v/>
      </c>
      <c r="AG85" s="28" t="str">
        <f>MID(入力してください!G9,5,1)</f>
        <v/>
      </c>
      <c r="AH85" s="28" t="str">
        <f>MID(入力してください!G9,6,1)</f>
        <v/>
      </c>
      <c r="AI85" s="29" t="str">
        <f>MID(入力してください!G9,7,1)</f>
        <v/>
      </c>
      <c r="AM85" s="27"/>
      <c r="AN85"/>
      <c r="AO85"/>
      <c r="AP85"/>
      <c r="AQ85"/>
      <c r="AR85"/>
      <c r="AS85"/>
      <c r="AT85"/>
      <c r="AU85"/>
      <c r="AV85"/>
      <c r="AW85"/>
      <c r="AX85"/>
      <c r="AY85"/>
      <c r="AZ85"/>
      <c r="BA85"/>
      <c r="BB85"/>
      <c r="BC85"/>
      <c r="BD85"/>
      <c r="BE85"/>
      <c r="BF85"/>
      <c r="BG85"/>
      <c r="BH85"/>
      <c r="BI85"/>
      <c r="BJ85"/>
      <c r="BK85"/>
      <c r="BL85"/>
      <c r="BM85"/>
      <c r="BN85"/>
      <c r="BO85"/>
      <c r="BP85"/>
      <c r="BS85"/>
      <c r="BT85"/>
      <c r="BU85"/>
      <c r="BV85"/>
      <c r="BW85"/>
      <c r="BX85"/>
      <c r="BY85"/>
      <c r="BZ85"/>
      <c r="CA85"/>
      <c r="CB85"/>
      <c r="CC85"/>
      <c r="CD85"/>
    </row>
    <row r="86" spans="1:82" ht="9" customHeight="1" x14ac:dyDescent="0.2">
      <c r="A86"/>
      <c r="B86" s="209" t="s">
        <v>590</v>
      </c>
      <c r="C86" s="209"/>
      <c r="D86" s="209"/>
      <c r="E86" s="209"/>
      <c r="F86" s="209"/>
      <c r="G86" s="209"/>
      <c r="H86" s="209"/>
      <c r="I86" s="209"/>
      <c r="J86" s="209"/>
      <c r="K86" s="209"/>
      <c r="L86" s="209"/>
      <c r="M86" s="209"/>
      <c r="N86" s="209"/>
      <c r="O86" s="209"/>
      <c r="P86" s="209"/>
      <c r="Q86" s="209"/>
      <c r="R86" s="209"/>
      <c r="S86" s="209"/>
      <c r="T86" s="209"/>
      <c r="U86" s="209"/>
      <c r="V86" s="209"/>
      <c r="W86" s="19"/>
      <c r="Y86" s="32"/>
      <c r="Z86" s="32"/>
      <c r="AA86" s="32"/>
      <c r="AB86" s="32"/>
      <c r="AC86" s="33"/>
      <c r="AD86" s="33"/>
      <c r="AE86" s="33"/>
      <c r="AF86" s="33"/>
      <c r="AG86" s="33"/>
      <c r="AH86" s="33"/>
      <c r="AI86" s="33"/>
      <c r="AM86" s="27"/>
      <c r="AN86"/>
      <c r="AO86"/>
      <c r="AP86"/>
      <c r="AQ86"/>
      <c r="AR86"/>
      <c r="AS86"/>
      <c r="AT86"/>
      <c r="AU86"/>
      <c r="AV86"/>
      <c r="AW86"/>
      <c r="AX86"/>
      <c r="AY86"/>
      <c r="AZ86"/>
      <c r="BA86"/>
      <c r="BB86"/>
      <c r="BC86"/>
      <c r="BD86"/>
      <c r="BE86"/>
      <c r="BF86"/>
      <c r="BG86"/>
      <c r="BH86"/>
      <c r="BI86"/>
      <c r="BJ86"/>
      <c r="BK86"/>
      <c r="BL86"/>
      <c r="BM86"/>
      <c r="BN86"/>
      <c r="BO86"/>
      <c r="BP86"/>
    </row>
    <row r="87" spans="1:82" ht="14.25" customHeight="1" x14ac:dyDescent="0.2">
      <c r="A87"/>
      <c r="B87" s="209"/>
      <c r="C87" s="209"/>
      <c r="D87" s="209"/>
      <c r="E87" s="209"/>
      <c r="F87" s="209"/>
      <c r="G87" s="209"/>
      <c r="H87" s="209"/>
      <c r="I87" s="209"/>
      <c r="J87" s="209"/>
      <c r="K87" s="209"/>
      <c r="L87" s="209"/>
      <c r="M87" s="209"/>
      <c r="N87" s="209"/>
      <c r="O87" s="209"/>
      <c r="P87" s="209"/>
      <c r="Q87" s="209"/>
      <c r="R87" s="209"/>
      <c r="S87" s="209"/>
      <c r="T87" s="209"/>
      <c r="U87" s="209"/>
      <c r="V87" s="209"/>
      <c r="W87" s="19"/>
      <c r="X87" s="19"/>
      <c r="Y87"/>
      <c r="Z87"/>
      <c r="AA87"/>
      <c r="AB87"/>
      <c r="AC87"/>
      <c r="AD87"/>
      <c r="AE87"/>
      <c r="AF87"/>
      <c r="AG87"/>
      <c r="AH87"/>
      <c r="AJ87" s="34" t="s">
        <v>565</v>
      </c>
      <c r="AM87" s="27"/>
      <c r="AN87"/>
      <c r="AO87"/>
      <c r="AP87"/>
      <c r="AQ87"/>
      <c r="AR87"/>
      <c r="AS87"/>
      <c r="AT87"/>
      <c r="AU87"/>
      <c r="AV87"/>
      <c r="AW87"/>
      <c r="AX87"/>
      <c r="AY87"/>
      <c r="AZ87"/>
      <c r="BA87"/>
      <c r="BB87"/>
      <c r="BC87"/>
      <c r="BD87"/>
      <c r="BE87"/>
      <c r="BF87"/>
      <c r="BG87"/>
      <c r="BH87"/>
      <c r="BI87"/>
      <c r="BJ87"/>
      <c r="BK87"/>
      <c r="BL87"/>
      <c r="BM87"/>
      <c r="BN87"/>
      <c r="BO87"/>
      <c r="BP87"/>
    </row>
    <row r="88" spans="1:82" ht="2.25" customHeight="1" thickBot="1" x14ac:dyDescent="0.25">
      <c r="A88"/>
      <c r="B88" s="42"/>
      <c r="C88" s="42"/>
      <c r="D88" s="42"/>
      <c r="E88" s="42"/>
      <c r="F88" s="42"/>
      <c r="G88" s="42"/>
      <c r="H88" s="42"/>
      <c r="I88" s="26"/>
      <c r="J88" s="26"/>
      <c r="K88" s="26"/>
      <c r="L88" s="26"/>
      <c r="M88" s="26"/>
      <c r="N88" s="26"/>
      <c r="O88" s="26"/>
      <c r="P88" s="19"/>
      <c r="Q88" s="19"/>
      <c r="R88" s="19"/>
      <c r="S88" s="19"/>
      <c r="T88" s="19"/>
      <c r="U88" s="19"/>
      <c r="V88" s="19"/>
      <c r="W88" s="19"/>
      <c r="X88" s="19"/>
      <c r="Y88"/>
      <c r="Z88"/>
      <c r="AA88"/>
      <c r="AB88"/>
      <c r="AC88"/>
      <c r="AD88"/>
      <c r="AE88"/>
      <c r="AF88"/>
      <c r="AG88"/>
      <c r="AH88"/>
      <c r="AK88" s="43"/>
      <c r="AM88" s="27"/>
      <c r="AN88"/>
      <c r="AO88"/>
      <c r="AP88"/>
      <c r="AQ88"/>
      <c r="AR88"/>
      <c r="AS88"/>
      <c r="AT88"/>
      <c r="AU88"/>
      <c r="AV88"/>
      <c r="AW88"/>
      <c r="AX88"/>
      <c r="AY88"/>
      <c r="AZ88"/>
      <c r="BA88"/>
      <c r="BB88"/>
      <c r="BC88"/>
      <c r="BD88"/>
      <c r="BE88"/>
      <c r="BF88"/>
      <c r="BG88"/>
      <c r="BH88"/>
      <c r="BI88"/>
      <c r="BJ88"/>
      <c r="BK88"/>
      <c r="BL88"/>
      <c r="BM88"/>
      <c r="BN88"/>
      <c r="BO88"/>
      <c r="BP88"/>
    </row>
    <row r="89" spans="1:82" ht="18.75" customHeight="1" x14ac:dyDescent="0.2">
      <c r="A89" s="19"/>
      <c r="B89" s="42"/>
      <c r="C89" s="210" t="s">
        <v>579</v>
      </c>
      <c r="D89" s="211"/>
      <c r="E89" s="211"/>
      <c r="F89" s="211"/>
      <c r="G89" s="211"/>
      <c r="H89" s="212" t="s">
        <v>591</v>
      </c>
      <c r="I89" s="213"/>
      <c r="J89" s="213"/>
      <c r="K89" s="213"/>
      <c r="L89" s="213"/>
      <c r="M89" s="213"/>
      <c r="N89" s="213"/>
      <c r="O89" s="213"/>
      <c r="P89" s="213"/>
      <c r="Q89" s="213"/>
      <c r="R89" s="213"/>
      <c r="S89" s="213"/>
      <c r="T89" s="213"/>
      <c r="U89" s="213"/>
      <c r="V89" s="214"/>
      <c r="W89" s="212" t="s">
        <v>644</v>
      </c>
      <c r="X89" s="213"/>
      <c r="Y89" s="213"/>
      <c r="Z89" s="213"/>
      <c r="AA89" s="213"/>
      <c r="AB89" s="213"/>
      <c r="AC89" s="213"/>
      <c r="AD89" s="213"/>
      <c r="AE89" s="213"/>
      <c r="AF89" s="213"/>
      <c r="AG89" s="213"/>
      <c r="AH89" s="213"/>
      <c r="AI89" s="213"/>
      <c r="AJ89" s="214"/>
      <c r="AK89" s="42"/>
      <c r="AM89" s="27"/>
      <c r="AN89"/>
      <c r="AO89"/>
      <c r="AP89"/>
      <c r="AQ89"/>
      <c r="AR89"/>
      <c r="AS89"/>
      <c r="AT89"/>
      <c r="AU89"/>
      <c r="AV89"/>
      <c r="AW89"/>
      <c r="AX89"/>
      <c r="AY89"/>
      <c r="AZ89"/>
      <c r="BA89"/>
      <c r="BB89"/>
      <c r="BC89"/>
      <c r="BD89"/>
      <c r="BE89"/>
      <c r="BF89"/>
      <c r="BG89"/>
      <c r="BH89"/>
      <c r="BI89"/>
      <c r="BJ89"/>
      <c r="BK89"/>
      <c r="BL89"/>
      <c r="BM89"/>
      <c r="BN89"/>
      <c r="BO89"/>
      <c r="BP89"/>
      <c r="BS89" s="205" t="str">
        <f>IF(AND(LEFT(入力してください!G10,1)="1", 入力してください!G11=入力してください!AU11),"〇","")</f>
        <v/>
      </c>
      <c r="BT89" s="205"/>
      <c r="BU89" s="205" t="str">
        <f>IF(AND(LEFT(入力してください!G10,1)="1", 入力してください!G11=入力してください!AV11),"〇","")</f>
        <v/>
      </c>
      <c r="BV89" s="205"/>
      <c r="BW89" s="205" t="str">
        <f>IF(AND(LEFT(入力してください!G10,1)="1", 入力してください!G11=入力してください!AW11),"〇","")</f>
        <v/>
      </c>
      <c r="BX89" s="205"/>
      <c r="BY89" s="205" t="str">
        <f>IF(AND(LEFT(入力してください!G10,1)="2", 入力してください!G11=入力してください!AU13),"〇","")</f>
        <v>〇</v>
      </c>
      <c r="BZ89" s="205"/>
      <c r="CA89" s="205" t="str">
        <f>IF(AND(LEFT(入力してください!G10,1)="2", 入力してください!G11=入力してください!AV13),"〇","")</f>
        <v/>
      </c>
      <c r="CB89" s="205"/>
      <c r="CC89" s="205" t="str">
        <f>IF(AND(LEFT(入力してください!G10,1)="2", 入力してください!G11=入力してください!AW13),"〇","")</f>
        <v/>
      </c>
      <c r="CD89" s="205"/>
    </row>
    <row r="90" spans="1:82" ht="18.75" customHeight="1" x14ac:dyDescent="0.2">
      <c r="A90" s="19"/>
      <c r="B90" s="42"/>
      <c r="C90" s="37"/>
      <c r="D90" s="210" t="s">
        <v>581</v>
      </c>
      <c r="E90" s="211"/>
      <c r="F90" s="211"/>
      <c r="G90" s="211"/>
      <c r="H90" s="217" t="s">
        <v>595</v>
      </c>
      <c r="I90" s="218"/>
      <c r="J90" s="218"/>
      <c r="K90" s="218"/>
      <c r="L90" s="218"/>
      <c r="M90" s="219"/>
      <c r="N90" s="220" t="s">
        <v>594</v>
      </c>
      <c r="O90" s="218"/>
      <c r="P90" s="218"/>
      <c r="Q90" s="218"/>
      <c r="R90" s="218"/>
      <c r="S90" s="218"/>
      <c r="T90" s="218"/>
      <c r="U90" s="218"/>
      <c r="V90" s="221"/>
      <c r="W90" s="217" t="s">
        <v>595</v>
      </c>
      <c r="X90" s="218"/>
      <c r="Y90" s="218"/>
      <c r="Z90" s="218"/>
      <c r="AA90" s="218"/>
      <c r="AB90" s="218"/>
      <c r="AC90" s="218"/>
      <c r="AD90" s="218"/>
      <c r="AE90" s="218"/>
      <c r="AF90" s="218"/>
      <c r="AG90" s="218"/>
      <c r="AH90" s="218"/>
      <c r="AI90" s="218"/>
      <c r="AJ90" s="221"/>
      <c r="AK90" s="42"/>
      <c r="AM90" s="27"/>
      <c r="AN90"/>
      <c r="AO90"/>
      <c r="AP90"/>
      <c r="AQ90"/>
      <c r="AR90"/>
      <c r="AS90"/>
      <c r="AT90"/>
      <c r="AU90"/>
      <c r="AV90"/>
      <c r="AW90"/>
      <c r="AX90"/>
      <c r="AY90"/>
      <c r="AZ90"/>
      <c r="BA90"/>
      <c r="BB90"/>
      <c r="BC90"/>
      <c r="BD90"/>
      <c r="BE90"/>
      <c r="BF90"/>
      <c r="BG90"/>
      <c r="BH90"/>
      <c r="BI90"/>
      <c r="BJ90"/>
      <c r="BK90"/>
      <c r="BL90"/>
      <c r="BM90"/>
      <c r="BN90"/>
      <c r="BO90"/>
      <c r="BP90"/>
      <c r="BS90" s="205"/>
      <c r="BT90" s="205"/>
      <c r="BU90" s="205"/>
      <c r="BV90" s="205"/>
      <c r="BW90" s="205"/>
      <c r="BX90" s="205"/>
      <c r="BY90" s="205"/>
      <c r="BZ90" s="205"/>
      <c r="CA90" s="205"/>
      <c r="CB90" s="205"/>
      <c r="CC90" s="205"/>
      <c r="CD90" s="205"/>
    </row>
    <row r="91" spans="1:82" ht="18.75" customHeight="1" thickBot="1" x14ac:dyDescent="0.25">
      <c r="A91" s="19"/>
      <c r="B91" s="42"/>
      <c r="C91" s="38"/>
      <c r="D91" s="215"/>
      <c r="E91" s="216"/>
      <c r="F91" s="216"/>
      <c r="G91" s="216"/>
      <c r="H91" s="222" t="s">
        <v>593</v>
      </c>
      <c r="I91" s="223"/>
      <c r="J91" s="223"/>
      <c r="K91" s="223"/>
      <c r="L91" s="223"/>
      <c r="M91" s="224"/>
      <c r="N91" s="225" t="s">
        <v>596</v>
      </c>
      <c r="O91" s="223"/>
      <c r="P91" s="223"/>
      <c r="Q91" s="223"/>
      <c r="R91" s="223"/>
      <c r="S91" s="223"/>
      <c r="T91" s="223"/>
      <c r="U91" s="223"/>
      <c r="V91" s="226"/>
      <c r="W91" s="227" t="s">
        <v>597</v>
      </c>
      <c r="X91" s="228"/>
      <c r="Y91" s="228"/>
      <c r="Z91" s="228"/>
      <c r="AA91" s="228"/>
      <c r="AB91" s="228"/>
      <c r="AC91" s="228"/>
      <c r="AD91" s="228"/>
      <c r="AE91" s="228"/>
      <c r="AF91" s="228"/>
      <c r="AG91" s="228"/>
      <c r="AH91" s="228"/>
      <c r="AI91" s="228"/>
      <c r="AJ91" s="229"/>
      <c r="AK91" s="42"/>
      <c r="AM91" s="27"/>
      <c r="AN91"/>
      <c r="AO91"/>
      <c r="AP91"/>
      <c r="AQ91"/>
      <c r="AR91"/>
      <c r="AS91"/>
      <c r="AT91"/>
      <c r="AU91"/>
      <c r="AV91"/>
      <c r="AW91"/>
      <c r="AX91"/>
      <c r="AY91"/>
      <c r="AZ91"/>
      <c r="BA91"/>
      <c r="BB91"/>
      <c r="BC91"/>
      <c r="BD91"/>
      <c r="BE91"/>
      <c r="BF91"/>
      <c r="BG91"/>
      <c r="BH91"/>
      <c r="BI91"/>
      <c r="BJ91"/>
      <c r="BK91"/>
      <c r="BL91"/>
      <c r="BM91"/>
      <c r="BN91"/>
      <c r="BO91"/>
      <c r="BP91"/>
      <c r="BS91" s="205" t="str">
        <f>IF(AND(LEFT(入力してください!G10,1)="3", 入力してください!G11=入力してください!AU12),"〇","")</f>
        <v/>
      </c>
      <c r="BT91" s="205"/>
      <c r="BU91" s="205" t="str">
        <f>IF(AND(LEFT(入力してください!G10,1)="3", 入力してください!G11=入力してください!AV12),"〇","")</f>
        <v/>
      </c>
      <c r="BV91" s="205"/>
      <c r="BW91" s="205" t="str">
        <f>IF(AND(LEFT(入力してください!G10,1)="3", 入力してください!G11=入力してください!AW12),"〇","")</f>
        <v/>
      </c>
      <c r="BX91" s="205"/>
    </row>
    <row r="92" spans="1:82" ht="18.75" customHeight="1" x14ac:dyDescent="0.2">
      <c r="A92" s="19"/>
      <c r="B92" s="42"/>
      <c r="C92" s="210" t="s">
        <v>579</v>
      </c>
      <c r="D92" s="211"/>
      <c r="E92" s="211"/>
      <c r="F92" s="211"/>
      <c r="G92" s="211"/>
      <c r="H92" s="230" t="s">
        <v>592</v>
      </c>
      <c r="I92" s="231"/>
      <c r="J92" s="231"/>
      <c r="K92" s="231"/>
      <c r="L92" s="231"/>
      <c r="M92" s="231"/>
      <c r="N92" s="231"/>
      <c r="O92" s="231"/>
      <c r="P92" s="231"/>
      <c r="Q92" s="231"/>
      <c r="R92" s="231"/>
      <c r="S92" s="231"/>
      <c r="T92" s="231"/>
      <c r="U92" s="231"/>
      <c r="V92" s="232"/>
      <c r="W92" s="233"/>
      <c r="X92" s="233"/>
      <c r="Y92" s="233"/>
      <c r="Z92" s="233"/>
      <c r="AA92" s="233"/>
      <c r="AB92" s="233"/>
      <c r="AC92" s="233"/>
      <c r="AD92" s="233"/>
      <c r="AE92" s="233"/>
      <c r="AF92" s="233"/>
      <c r="AG92" s="233"/>
      <c r="AH92" s="233"/>
      <c r="AI92" s="233"/>
      <c r="AJ92" s="234"/>
      <c r="AK92" s="42"/>
      <c r="AM92" s="27"/>
      <c r="AN92"/>
      <c r="AO92"/>
      <c r="AP92"/>
      <c r="AQ92"/>
      <c r="AR92"/>
      <c r="AS92"/>
      <c r="AT92"/>
      <c r="AU92"/>
      <c r="AV92"/>
      <c r="AW92"/>
      <c r="AX92"/>
      <c r="AY92"/>
      <c r="AZ92"/>
      <c r="BA92"/>
      <c r="BB92"/>
      <c r="BC92"/>
      <c r="BD92"/>
      <c r="BE92"/>
      <c r="BF92"/>
      <c r="BG92"/>
      <c r="BH92"/>
      <c r="BI92"/>
      <c r="BJ92"/>
      <c r="BK92"/>
      <c r="BL92"/>
      <c r="BM92"/>
      <c r="BN92"/>
      <c r="BO92"/>
      <c r="BP92"/>
      <c r="BS92" s="205"/>
      <c r="BT92" s="205"/>
      <c r="BU92" s="205"/>
      <c r="BV92" s="205"/>
      <c r="BW92" s="205"/>
      <c r="BX92" s="205"/>
    </row>
    <row r="93" spans="1:82" ht="18.75" customHeight="1" thickBot="1" x14ac:dyDescent="0.25">
      <c r="A93" s="19"/>
      <c r="B93" s="19"/>
      <c r="C93" s="36"/>
      <c r="D93" s="167" t="s">
        <v>581</v>
      </c>
      <c r="E93" s="168"/>
      <c r="F93" s="168"/>
      <c r="G93" s="168"/>
      <c r="H93" s="237" t="s">
        <v>597</v>
      </c>
      <c r="I93" s="238"/>
      <c r="J93" s="238"/>
      <c r="K93" s="238"/>
      <c r="L93" s="238"/>
      <c r="M93" s="238"/>
      <c r="N93" s="238"/>
      <c r="O93" s="238"/>
      <c r="P93" s="238"/>
      <c r="Q93" s="238"/>
      <c r="R93" s="238"/>
      <c r="S93" s="238"/>
      <c r="T93" s="238"/>
      <c r="U93" s="238"/>
      <c r="V93" s="239"/>
      <c r="W93" s="235"/>
      <c r="X93" s="235"/>
      <c r="Y93" s="235"/>
      <c r="Z93" s="235"/>
      <c r="AA93" s="235"/>
      <c r="AB93" s="235"/>
      <c r="AC93" s="235"/>
      <c r="AD93" s="235"/>
      <c r="AE93" s="235"/>
      <c r="AF93" s="235"/>
      <c r="AG93" s="235"/>
      <c r="AH93" s="235"/>
      <c r="AI93" s="235"/>
      <c r="AJ93" s="236"/>
      <c r="AK93" s="19"/>
      <c r="AM93" s="27"/>
      <c r="AN93"/>
      <c r="AO93"/>
      <c r="AP93"/>
      <c r="AQ93"/>
      <c r="AR93"/>
      <c r="AS93"/>
      <c r="AT93"/>
      <c r="AU93"/>
      <c r="AV93"/>
      <c r="AW93"/>
      <c r="AX93"/>
      <c r="AY93"/>
      <c r="AZ93"/>
      <c r="BA93"/>
      <c r="BB93"/>
      <c r="BC93"/>
      <c r="BD93"/>
      <c r="BE93"/>
      <c r="BF93"/>
      <c r="BG93"/>
      <c r="BH93"/>
      <c r="BI93"/>
      <c r="BJ93"/>
      <c r="BK93"/>
      <c r="BL93"/>
      <c r="BM93"/>
      <c r="BN93"/>
      <c r="BO93"/>
      <c r="BP93"/>
    </row>
    <row r="94" spans="1:82" ht="12.75" customHeight="1" x14ac:dyDescent="0.15">
      <c r="A94" s="19"/>
      <c r="B94" s="19"/>
      <c r="C94" s="240" t="s">
        <v>559</v>
      </c>
      <c r="D94" s="241" t="s">
        <v>2</v>
      </c>
      <c r="E94" s="241"/>
      <c r="F94" s="241"/>
      <c r="G94" s="241"/>
      <c r="H94" s="180" t="str">
        <f>入力してください!G17 &amp; ""</f>
        <v/>
      </c>
      <c r="I94" s="181"/>
      <c r="J94" s="181"/>
      <c r="K94" s="181"/>
      <c r="L94" s="181"/>
      <c r="M94" s="182"/>
      <c r="N94" s="180" t="str">
        <f>入力してください!P17 &amp; ""</f>
        <v/>
      </c>
      <c r="O94" s="181"/>
      <c r="P94" s="181"/>
      <c r="Q94" s="181"/>
      <c r="R94" s="181"/>
      <c r="S94" s="181"/>
      <c r="T94" s="182"/>
      <c r="U94" s="242" t="s">
        <v>562</v>
      </c>
      <c r="V94" s="242"/>
      <c r="W94" s="184"/>
      <c r="X94" s="185" t="str">
        <f>入力してください!G18&amp;""</f>
        <v/>
      </c>
      <c r="Y94" s="185"/>
      <c r="Z94" s="243" t="s">
        <v>566</v>
      </c>
      <c r="AA94" s="243"/>
      <c r="AB94" s="243"/>
      <c r="AC94" s="244" t="str">
        <f>IF(入力してください!I19&lt;&gt;"",入力してください!G19 &amp; 入力してください!I19 &amp; "年" &amp; 入力してください!N19 &amp; "月" &amp; 入力してください!R19 &amp; "日","年　　月　　日")</f>
        <v>年　　月　　日</v>
      </c>
      <c r="AD94" s="245"/>
      <c r="AE94" s="245"/>
      <c r="AF94" s="245"/>
      <c r="AG94" s="245"/>
      <c r="AH94" s="245"/>
      <c r="AI94" s="245"/>
      <c r="AJ94" s="246"/>
      <c r="AK94" s="19"/>
      <c r="AM94" s="27"/>
      <c r="AN94"/>
      <c r="AO94"/>
      <c r="AP94"/>
      <c r="AQ94"/>
      <c r="AR94"/>
      <c r="AS94"/>
      <c r="AT94"/>
      <c r="AU94"/>
      <c r="AV94"/>
      <c r="AW94"/>
      <c r="AX94"/>
      <c r="AY94"/>
      <c r="AZ94"/>
      <c r="BA94"/>
      <c r="BB94"/>
      <c r="BC94"/>
      <c r="BD94"/>
      <c r="BE94"/>
      <c r="BF94"/>
      <c r="BG94"/>
      <c r="BH94"/>
      <c r="BI94"/>
      <c r="BJ94"/>
      <c r="BK94"/>
      <c r="BL94"/>
      <c r="BM94"/>
      <c r="BN94"/>
      <c r="BO94"/>
      <c r="BP94"/>
    </row>
    <row r="95" spans="1:82" ht="35.25" customHeight="1" x14ac:dyDescent="0.2">
      <c r="A95" s="19"/>
      <c r="B95" s="19"/>
      <c r="C95" s="240"/>
      <c r="D95" s="247" t="s">
        <v>1</v>
      </c>
      <c r="E95" s="247"/>
      <c r="F95" s="247"/>
      <c r="G95" s="247"/>
      <c r="H95" s="177" t="str">
        <f>入力してください!G16 &amp; ""</f>
        <v/>
      </c>
      <c r="I95" s="178"/>
      <c r="J95" s="178"/>
      <c r="K95" s="178"/>
      <c r="L95" s="178"/>
      <c r="M95" s="183"/>
      <c r="N95" s="177" t="str">
        <f>入力してください!P16 &amp; ""</f>
        <v/>
      </c>
      <c r="O95" s="178"/>
      <c r="P95" s="178"/>
      <c r="Q95" s="178"/>
      <c r="R95" s="178"/>
      <c r="S95" s="178"/>
      <c r="T95" s="183"/>
      <c r="U95" s="184"/>
      <c r="V95" s="184"/>
      <c r="W95" s="184"/>
      <c r="X95" s="185"/>
      <c r="Y95" s="185"/>
      <c r="Z95" s="243"/>
      <c r="AA95" s="243"/>
      <c r="AB95" s="243"/>
      <c r="AC95" s="248" t="str">
        <f ca="1" xml:space="preserve"> IFERROR(INT(_xlfn.DAYS(NOW(),DATEVALUE(AC94))/365.25),"")</f>
        <v/>
      </c>
      <c r="AD95" s="249"/>
      <c r="AE95" s="249"/>
      <c r="AF95" s="249"/>
      <c r="AG95" s="249"/>
      <c r="AH95" s="249"/>
      <c r="AI95" s="249"/>
      <c r="AJ95" s="250"/>
      <c r="AK95" s="19"/>
      <c r="AM95" s="27"/>
      <c r="AN95"/>
      <c r="AO95"/>
      <c r="AP95"/>
      <c r="AQ95"/>
      <c r="AR95"/>
      <c r="AS95"/>
      <c r="AT95"/>
      <c r="AU95"/>
      <c r="AV95"/>
      <c r="AW95"/>
      <c r="AX95"/>
      <c r="AY95"/>
      <c r="AZ95"/>
      <c r="BA95"/>
      <c r="BB95"/>
      <c r="BC95"/>
      <c r="BD95"/>
      <c r="BE95"/>
      <c r="BF95"/>
      <c r="BG95"/>
      <c r="BH95"/>
      <c r="BI95"/>
      <c r="BJ95"/>
      <c r="BK95"/>
      <c r="BL95"/>
      <c r="BM95"/>
      <c r="BN95"/>
      <c r="BO95"/>
      <c r="BP95"/>
    </row>
    <row r="96" spans="1:82" ht="21" customHeight="1" x14ac:dyDescent="0.2">
      <c r="A96" s="19"/>
      <c r="B96" s="19"/>
      <c r="C96" s="240"/>
      <c r="D96" s="184" t="s">
        <v>436</v>
      </c>
      <c r="E96" s="184"/>
      <c r="F96" s="184"/>
      <c r="G96" s="184"/>
      <c r="H96" s="185" t="str">
        <f>入力してください!G20 &amp; ""</f>
        <v/>
      </c>
      <c r="I96" s="185"/>
      <c r="J96" s="185"/>
      <c r="K96" s="185"/>
      <c r="L96" s="185"/>
      <c r="M96" s="185"/>
      <c r="N96" s="185"/>
      <c r="O96" s="185"/>
      <c r="P96" s="185"/>
      <c r="Q96" s="185"/>
      <c r="R96" s="185"/>
      <c r="S96" s="185"/>
      <c r="T96" s="185"/>
      <c r="U96" s="184" t="s">
        <v>438</v>
      </c>
      <c r="V96" s="184"/>
      <c r="W96" s="184"/>
      <c r="X96" s="184"/>
      <c r="Y96" s="184"/>
      <c r="Z96" s="185" t="str">
        <f>入力してください!G23 &amp; ""</f>
        <v/>
      </c>
      <c r="AA96" s="185"/>
      <c r="AB96" s="185"/>
      <c r="AC96" s="185"/>
      <c r="AD96" s="185"/>
      <c r="AE96" s="185"/>
      <c r="AF96" s="185"/>
      <c r="AG96" s="185"/>
      <c r="AH96" s="185"/>
      <c r="AI96" s="185"/>
      <c r="AJ96" s="185"/>
      <c r="AK96" s="19"/>
      <c r="AM96" s="27"/>
      <c r="AN96"/>
      <c r="AO96"/>
      <c r="AP96"/>
      <c r="AQ96"/>
      <c r="AR96"/>
      <c r="AS96"/>
      <c r="AT96"/>
      <c r="AU96"/>
      <c r="AV96"/>
      <c r="AW96"/>
      <c r="AX96"/>
      <c r="AY96"/>
      <c r="AZ96"/>
      <c r="BA96"/>
      <c r="BB96"/>
      <c r="BC96"/>
      <c r="BD96"/>
      <c r="BE96"/>
      <c r="BF96"/>
      <c r="BG96"/>
      <c r="BH96"/>
      <c r="BI96"/>
      <c r="BJ96"/>
      <c r="BK96"/>
      <c r="BL96"/>
      <c r="BM96"/>
      <c r="BN96"/>
      <c r="BO96"/>
      <c r="BP96"/>
    </row>
    <row r="97" spans="1:77" ht="32.25" customHeight="1" x14ac:dyDescent="0.2">
      <c r="A97" s="19"/>
      <c r="B97" s="19"/>
      <c r="C97" s="240"/>
      <c r="D97" s="251" t="s">
        <v>612</v>
      </c>
      <c r="E97" s="251"/>
      <c r="F97" s="251"/>
      <c r="G97" s="251"/>
      <c r="H97" s="252" t="str">
        <f>入力してください!G21 &amp;入力してください!J21&amp;""</f>
        <v>東京都</v>
      </c>
      <c r="I97" s="253"/>
      <c r="J97" s="253"/>
      <c r="K97" s="253"/>
      <c r="L97" s="253"/>
      <c r="M97" s="253"/>
      <c r="N97" s="253"/>
      <c r="O97" s="253"/>
      <c r="P97" s="253"/>
      <c r="Q97" s="253"/>
      <c r="R97" s="253"/>
      <c r="S97" s="253"/>
      <c r="T97" s="253"/>
      <c r="U97" s="253"/>
      <c r="V97" s="253"/>
      <c r="W97" s="253"/>
      <c r="X97" s="253"/>
      <c r="Y97" s="253"/>
      <c r="Z97" s="253"/>
      <c r="AA97" s="253"/>
      <c r="AB97" s="253"/>
      <c r="AC97" s="253"/>
      <c r="AD97" s="253"/>
      <c r="AE97" s="253"/>
      <c r="AF97" s="253"/>
      <c r="AG97" s="253"/>
      <c r="AH97" s="253"/>
      <c r="AI97" s="253"/>
      <c r="AJ97" s="254"/>
      <c r="AK97" s="19"/>
      <c r="AM97" s="27"/>
      <c r="AN97"/>
      <c r="AO97"/>
      <c r="AP97"/>
      <c r="AQ97"/>
      <c r="AR97"/>
      <c r="AS97"/>
      <c r="AT97"/>
      <c r="AU97"/>
      <c r="AV97"/>
      <c r="AW97"/>
      <c r="AX97"/>
      <c r="AY97"/>
      <c r="AZ97"/>
      <c r="BA97"/>
      <c r="BB97"/>
      <c r="BC97"/>
      <c r="BD97"/>
      <c r="BE97"/>
      <c r="BF97"/>
      <c r="BG97"/>
      <c r="BH97"/>
      <c r="BI97"/>
      <c r="BJ97"/>
      <c r="BK97"/>
      <c r="BL97"/>
      <c r="BM97"/>
      <c r="BN97"/>
      <c r="BO97"/>
      <c r="BP97"/>
    </row>
    <row r="98" spans="1:77" ht="32.25" customHeight="1" x14ac:dyDescent="0.2">
      <c r="A98" s="19"/>
      <c r="B98" s="19"/>
      <c r="C98" s="240"/>
      <c r="D98" s="251"/>
      <c r="E98" s="251"/>
      <c r="F98" s="251"/>
      <c r="G98" s="251"/>
      <c r="H98" s="255" t="s">
        <v>374</v>
      </c>
      <c r="I98" s="256"/>
      <c r="J98" s="256"/>
      <c r="K98" s="256"/>
      <c r="L98" s="256"/>
      <c r="M98" s="256"/>
      <c r="N98" s="257" t="str">
        <f>入力してください!J22 &amp; ""</f>
        <v/>
      </c>
      <c r="O98" s="257"/>
      <c r="P98" s="257"/>
      <c r="Q98" s="257"/>
      <c r="R98" s="257"/>
      <c r="S98" s="257"/>
      <c r="T98" s="257"/>
      <c r="U98" s="257"/>
      <c r="V98" s="257"/>
      <c r="W98" s="257"/>
      <c r="X98" s="257"/>
      <c r="Y98" s="257"/>
      <c r="Z98" s="257"/>
      <c r="AA98" s="257"/>
      <c r="AB98" s="257"/>
      <c r="AC98" s="257"/>
      <c r="AD98" s="257"/>
      <c r="AE98" s="257"/>
      <c r="AF98" s="257"/>
      <c r="AG98" s="257"/>
      <c r="AH98" s="257"/>
      <c r="AI98" s="257"/>
      <c r="AJ98" s="258"/>
      <c r="AK98" s="19"/>
      <c r="AM98" s="27"/>
      <c r="AN98"/>
      <c r="AO98"/>
      <c r="AP98"/>
      <c r="AQ98"/>
      <c r="AR98"/>
      <c r="AS98"/>
      <c r="AT98"/>
      <c r="AU98"/>
      <c r="AV98"/>
      <c r="AW98"/>
      <c r="AX98"/>
      <c r="AY98"/>
      <c r="AZ98"/>
      <c r="BA98"/>
      <c r="BB98"/>
      <c r="BC98"/>
      <c r="BD98"/>
      <c r="BE98"/>
      <c r="BF98"/>
      <c r="BG98"/>
      <c r="BH98"/>
      <c r="BI98"/>
      <c r="BJ98"/>
      <c r="BK98"/>
      <c r="BL98"/>
      <c r="BM98"/>
      <c r="BN98"/>
      <c r="BO98"/>
      <c r="BP98"/>
    </row>
    <row r="99" spans="1:77" ht="18.75" customHeight="1" x14ac:dyDescent="0.2">
      <c r="A99" s="19"/>
      <c r="B99" s="19"/>
      <c r="C99" s="186" t="s">
        <v>554</v>
      </c>
      <c r="D99" s="251" t="s">
        <v>357</v>
      </c>
      <c r="E99" s="251"/>
      <c r="F99" s="251"/>
      <c r="G99" s="251"/>
      <c r="H99" s="185" t="str">
        <f>入力してください!G24 &amp; ""</f>
        <v/>
      </c>
      <c r="I99" s="185"/>
      <c r="J99" s="185"/>
      <c r="K99" s="185"/>
      <c r="L99" s="185"/>
      <c r="M99" s="185"/>
      <c r="N99" s="185"/>
      <c r="O99" s="185"/>
      <c r="P99" s="185"/>
      <c r="Q99" s="185"/>
      <c r="R99" s="185"/>
      <c r="S99" s="185"/>
      <c r="T99" s="185"/>
      <c r="U99" s="185"/>
      <c r="V99" s="185"/>
      <c r="W99" s="185"/>
      <c r="X99" s="185"/>
      <c r="Y99" s="185"/>
      <c r="Z99" s="185"/>
      <c r="AA99" s="185"/>
      <c r="AB99" s="185"/>
      <c r="AC99" s="185"/>
      <c r="AD99" s="185"/>
      <c r="AE99" s="185"/>
      <c r="AF99" s="185" t="str">
        <f>入力してください!T24 &amp; ""</f>
        <v/>
      </c>
      <c r="AG99" s="185"/>
      <c r="AH99" s="185"/>
      <c r="AI99" s="185"/>
      <c r="AJ99" s="185"/>
      <c r="AK99" s="19"/>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row>
    <row r="100" spans="1:77" ht="18.75" customHeight="1" x14ac:dyDescent="0.2">
      <c r="A100" s="19"/>
      <c r="B100" s="19"/>
      <c r="C100" s="187"/>
      <c r="D100" s="251" t="s">
        <v>358</v>
      </c>
      <c r="E100" s="251"/>
      <c r="F100" s="251"/>
      <c r="G100" s="251"/>
      <c r="H100" s="185" t="str">
        <f>入力してください!G25 &amp; ""</f>
        <v/>
      </c>
      <c r="I100" s="185"/>
      <c r="J100" s="185"/>
      <c r="K100" s="185"/>
      <c r="L100" s="185"/>
      <c r="M100" s="185"/>
      <c r="N100" s="184" t="s">
        <v>359</v>
      </c>
      <c r="O100" s="184"/>
      <c r="P100" s="184"/>
      <c r="Q100" s="185" t="str">
        <f>入力してください!N25 &amp; ""</f>
        <v/>
      </c>
      <c r="R100" s="185"/>
      <c r="S100" s="185"/>
      <c r="T100" s="185"/>
      <c r="U100" s="185"/>
      <c r="V100" s="185"/>
      <c r="W100" s="185"/>
      <c r="X100" s="185"/>
      <c r="Y100" s="184" t="s">
        <v>437</v>
      </c>
      <c r="Z100" s="184"/>
      <c r="AA100" s="184"/>
      <c r="AB100" s="184"/>
      <c r="AC100" s="31" t="str">
        <f>LEFT(入力してください!G26,1)</f>
        <v/>
      </c>
      <c r="AD100" s="31" t="str">
        <f>MID(入力してください!G26,2,1)</f>
        <v/>
      </c>
      <c r="AE100" s="31" t="str">
        <f>MID(入力してください!G26,3,1)</f>
        <v/>
      </c>
      <c r="AF100" s="31" t="str">
        <f>MID(入力してください!G26,4,1)</f>
        <v/>
      </c>
      <c r="AG100" s="31" t="str">
        <f>MID(入力してください!G26,5,1)</f>
        <v/>
      </c>
      <c r="AH100" s="31" t="str">
        <f>MID(入力してください!G26,6,1)</f>
        <v/>
      </c>
      <c r="AI100" s="31" t="str">
        <f>MID(入力してください!G26,7,1)</f>
        <v/>
      </c>
      <c r="AJ100" s="31" t="str">
        <f>MID(入力してください!G26,8,1)</f>
        <v/>
      </c>
      <c r="AK100" s="19"/>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row>
    <row r="101" spans="1:77" ht="18.75" customHeight="1" x14ac:dyDescent="0.2">
      <c r="A101" s="19"/>
      <c r="B101" s="19"/>
      <c r="C101" s="188"/>
      <c r="D101" s="184" t="s">
        <v>607</v>
      </c>
      <c r="E101" s="184"/>
      <c r="F101" s="184"/>
      <c r="G101" s="184"/>
      <c r="H101" s="184"/>
      <c r="I101" s="184"/>
      <c r="J101" s="184"/>
      <c r="K101" s="184"/>
      <c r="L101" s="184"/>
      <c r="M101" s="184"/>
      <c r="N101" s="184"/>
      <c r="O101" s="184"/>
      <c r="P101" s="184"/>
      <c r="Q101" s="184"/>
      <c r="R101" s="184"/>
      <c r="S101" s="184"/>
      <c r="T101" s="184"/>
      <c r="U101" s="184"/>
      <c r="V101" s="184"/>
      <c r="W101" s="184"/>
      <c r="X101" s="184"/>
      <c r="Y101" s="184"/>
      <c r="Z101" s="184"/>
      <c r="AA101" s="184"/>
      <c r="AB101" s="184"/>
      <c r="AC101" s="185" t="str">
        <f>入力してください!Q27&amp;""</f>
        <v/>
      </c>
      <c r="AD101" s="185"/>
      <c r="AE101" s="185"/>
      <c r="AF101" s="185"/>
      <c r="AG101" s="185"/>
      <c r="AH101" s="185"/>
      <c r="AI101" s="185"/>
      <c r="AJ101" s="185"/>
      <c r="AK101" s="19"/>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row>
    <row r="102" spans="1:77" ht="18.75" customHeight="1" x14ac:dyDescent="0.2">
      <c r="A102" s="19"/>
      <c r="B102" s="19"/>
      <c r="C102" s="184" t="s">
        <v>608</v>
      </c>
      <c r="D102" s="184"/>
      <c r="E102" s="184"/>
      <c r="F102" s="184"/>
      <c r="G102" s="184"/>
      <c r="H102" s="184"/>
      <c r="I102" s="184"/>
      <c r="J102" s="184"/>
      <c r="K102" s="184"/>
      <c r="L102" s="184"/>
      <c r="M102" s="184"/>
      <c r="N102" s="185" t="str">
        <f>入力してください!G28&amp; ""</f>
        <v/>
      </c>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9"/>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row>
    <row r="103" spans="1:77" ht="26.25" customHeight="1" x14ac:dyDescent="0.2">
      <c r="A103" s="19"/>
      <c r="B103" s="19"/>
      <c r="C103" s="259" t="s">
        <v>602</v>
      </c>
      <c r="D103" s="259"/>
      <c r="E103" s="259"/>
      <c r="F103" s="259"/>
      <c r="G103" s="259"/>
      <c r="H103" s="259"/>
      <c r="I103" s="259"/>
      <c r="J103" s="259"/>
      <c r="K103" s="259"/>
      <c r="L103" s="259"/>
      <c r="M103" s="259"/>
      <c r="N103" s="260" t="str">
        <f>入力してください!K29&amp;""</f>
        <v/>
      </c>
      <c r="O103" s="260"/>
      <c r="P103" s="260"/>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19"/>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row>
    <row r="104" spans="1:77" ht="15" customHeight="1" x14ac:dyDescent="0.2">
      <c r="A104" s="19"/>
      <c r="B104" s="19"/>
      <c r="C104" s="44"/>
      <c r="D104" s="44"/>
      <c r="E104" s="44"/>
      <c r="F104" s="44"/>
      <c r="G104" s="44"/>
      <c r="H104" s="44"/>
      <c r="I104" s="44"/>
      <c r="J104" s="44"/>
      <c r="K104" s="44"/>
      <c r="L104" s="44"/>
      <c r="M104" s="44"/>
      <c r="N104" s="23"/>
      <c r="O104" s="23"/>
      <c r="P104" s="23"/>
      <c r="Q104" s="23"/>
      <c r="R104" s="23"/>
      <c r="S104" s="23"/>
      <c r="T104" s="23"/>
      <c r="U104" s="23"/>
      <c r="V104" s="45"/>
      <c r="W104" s="45"/>
      <c r="X104" s="45"/>
      <c r="Y104" s="45"/>
      <c r="Z104" s="45"/>
      <c r="AA104" s="45"/>
      <c r="AB104" s="45"/>
      <c r="AC104" s="45"/>
      <c r="AD104" s="45"/>
      <c r="AE104" s="45"/>
      <c r="AF104" s="45"/>
      <c r="AG104" s="45"/>
      <c r="AH104" s="45"/>
      <c r="AI104" s="23"/>
      <c r="AJ104" s="23"/>
      <c r="AK104" s="19"/>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row>
    <row r="105" spans="1:77" ht="12.75" customHeight="1" x14ac:dyDescent="0.2">
      <c r="A105" s="19"/>
      <c r="B105" s="19"/>
      <c r="C105" s="44" t="s">
        <v>609</v>
      </c>
      <c r="D105" s="44"/>
      <c r="E105" s="44"/>
      <c r="F105" s="44"/>
      <c r="G105" s="44"/>
      <c r="H105" s="44"/>
      <c r="I105" s="44"/>
      <c r="J105" s="44"/>
      <c r="K105" s="44"/>
      <c r="L105" s="44"/>
      <c r="M105" s="44"/>
      <c r="N105" s="23"/>
      <c r="O105" s="23"/>
      <c r="P105" s="23"/>
      <c r="Q105" s="23"/>
      <c r="R105" s="23"/>
      <c r="S105" s="23"/>
      <c r="T105" s="23"/>
      <c r="U105" s="23"/>
      <c r="V105" s="45"/>
      <c r="W105" s="45"/>
      <c r="X105" s="45"/>
      <c r="Y105" s="45"/>
      <c r="Z105" s="45"/>
      <c r="AA105" s="45"/>
      <c r="AB105" s="45"/>
      <c r="AC105" s="45"/>
      <c r="AD105" s="45"/>
      <c r="AE105" s="45"/>
      <c r="AF105" s="45"/>
      <c r="AG105" s="45"/>
      <c r="AH105" s="45"/>
      <c r="AI105" s="23"/>
      <c r="AJ105" s="23"/>
      <c r="AK105" s="19"/>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row>
    <row r="106" spans="1:77" ht="18.75" customHeight="1" x14ac:dyDescent="0.2">
      <c r="A106" s="19"/>
      <c r="B106" s="19"/>
      <c r="C106" s="202" t="s">
        <v>567</v>
      </c>
      <c r="D106" s="30"/>
      <c r="E106" s="191" t="s">
        <v>568</v>
      </c>
      <c r="F106" s="191"/>
      <c r="G106" s="191"/>
      <c r="H106" s="191"/>
      <c r="I106" s="191"/>
      <c r="J106" s="191"/>
      <c r="K106" s="191"/>
      <c r="L106" s="191"/>
      <c r="M106" s="191"/>
      <c r="N106" s="191"/>
      <c r="O106" s="191"/>
      <c r="P106" s="191"/>
      <c r="Q106" s="191"/>
      <c r="R106" s="191"/>
      <c r="S106" s="191"/>
      <c r="T106" s="191"/>
      <c r="U106" s="191"/>
      <c r="V106" s="191"/>
      <c r="W106" s="191"/>
      <c r="X106" s="191"/>
      <c r="Y106" s="191"/>
      <c r="Z106" s="191"/>
      <c r="AA106" s="191"/>
      <c r="AB106" s="191"/>
      <c r="AC106" s="191"/>
      <c r="AD106" s="191"/>
      <c r="AE106" s="191"/>
      <c r="AF106" s="191"/>
      <c r="AG106" s="191"/>
      <c r="AH106" s="191"/>
      <c r="AI106" s="191"/>
      <c r="AJ106" s="192"/>
      <c r="AK106" s="19"/>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X106" s="190" t="str">
        <f>IF(RIGHT(入力してください!Q33,1)="じ","〇","")</f>
        <v/>
      </c>
      <c r="BY106" s="190"/>
    </row>
    <row r="107" spans="1:77" ht="18.75" customHeight="1" x14ac:dyDescent="0.2">
      <c r="A107" s="19"/>
      <c r="B107" s="19"/>
      <c r="C107" s="202"/>
      <c r="D107" s="193" t="s">
        <v>2</v>
      </c>
      <c r="E107" s="193"/>
      <c r="F107" s="193"/>
      <c r="G107" s="193"/>
      <c r="H107" s="174" t="str">
        <f>入力してください!G117&amp;""</f>
        <v/>
      </c>
      <c r="I107" s="175"/>
      <c r="J107" s="175"/>
      <c r="K107" s="175"/>
      <c r="L107" s="175"/>
      <c r="M107" s="175"/>
      <c r="N107" s="175"/>
      <c r="O107" s="175"/>
      <c r="P107" s="175"/>
      <c r="Q107" s="175"/>
      <c r="R107" s="175"/>
      <c r="S107" s="175"/>
      <c r="T107" s="175"/>
      <c r="U107" s="176"/>
      <c r="V107" s="174" t="str">
        <f>入力してください!P117&amp;""</f>
        <v/>
      </c>
      <c r="W107" s="175"/>
      <c r="X107" s="175"/>
      <c r="Y107" s="175"/>
      <c r="Z107" s="175"/>
      <c r="AA107" s="175"/>
      <c r="AB107" s="175"/>
      <c r="AC107" s="175"/>
      <c r="AD107" s="175"/>
      <c r="AE107" s="175"/>
      <c r="AF107" s="175"/>
      <c r="AG107" s="175"/>
      <c r="AH107" s="175"/>
      <c r="AI107" s="175"/>
      <c r="AJ107" s="176"/>
      <c r="AK107" s="19"/>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X107" s="190"/>
      <c r="BY107" s="190"/>
    </row>
    <row r="108" spans="1:77" ht="30" customHeight="1" x14ac:dyDescent="0.2">
      <c r="A108" s="19"/>
      <c r="B108" s="19"/>
      <c r="C108" s="202"/>
      <c r="D108" s="261" t="s">
        <v>1</v>
      </c>
      <c r="E108" s="261"/>
      <c r="F108" s="261"/>
      <c r="G108" s="261"/>
      <c r="H108" s="177" t="str">
        <f>入力してください!G116&amp;""</f>
        <v/>
      </c>
      <c r="I108" s="178"/>
      <c r="J108" s="178"/>
      <c r="K108" s="178"/>
      <c r="L108" s="178"/>
      <c r="M108" s="178"/>
      <c r="N108" s="178"/>
      <c r="O108" s="178"/>
      <c r="P108" s="178"/>
      <c r="Q108" s="178"/>
      <c r="R108" s="178"/>
      <c r="S108" s="178"/>
      <c r="T108" s="178"/>
      <c r="U108" s="178"/>
      <c r="V108" s="179" t="str">
        <f>入力してください!P116&amp;""</f>
        <v/>
      </c>
      <c r="W108" s="179"/>
      <c r="X108" s="179"/>
      <c r="Y108" s="179"/>
      <c r="Z108" s="179"/>
      <c r="AA108" s="179"/>
      <c r="AB108" s="179"/>
      <c r="AC108" s="179"/>
      <c r="AD108" s="179"/>
      <c r="AE108" s="179"/>
      <c r="AF108" s="179"/>
      <c r="AG108" s="179"/>
      <c r="AH108" s="179"/>
      <c r="AI108" s="179"/>
      <c r="AJ108" s="179"/>
      <c r="AK108" s="19"/>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X108" s="190" t="str">
        <f>IF(RIGHT(入力してください!Q36,1)="じ","〇","")</f>
        <v/>
      </c>
      <c r="BY108" s="190"/>
    </row>
    <row r="109" spans="1:77" ht="18.75" customHeight="1" x14ac:dyDescent="0.2">
      <c r="A109" s="19"/>
      <c r="B109" s="19"/>
      <c r="C109" s="202"/>
      <c r="D109" s="25"/>
      <c r="E109" s="191" t="s">
        <v>569</v>
      </c>
      <c r="F109" s="191"/>
      <c r="G109" s="191"/>
      <c r="H109" s="191"/>
      <c r="I109" s="191"/>
      <c r="J109" s="191"/>
      <c r="K109" s="191"/>
      <c r="L109" s="191"/>
      <c r="M109" s="191"/>
      <c r="N109" s="191"/>
      <c r="O109" s="191"/>
      <c r="P109" s="191"/>
      <c r="Q109" s="191"/>
      <c r="R109" s="191"/>
      <c r="S109" s="191"/>
      <c r="T109" s="191"/>
      <c r="U109" s="191"/>
      <c r="V109" s="191"/>
      <c r="W109" s="191"/>
      <c r="X109" s="191"/>
      <c r="Y109" s="191"/>
      <c r="Z109" s="191"/>
      <c r="AA109" s="191"/>
      <c r="AB109" s="191"/>
      <c r="AC109" s="191"/>
      <c r="AD109" s="191"/>
      <c r="AE109" s="191"/>
      <c r="AF109" s="191"/>
      <c r="AG109" s="191"/>
      <c r="AH109" s="191"/>
      <c r="AI109" s="191"/>
      <c r="AJ109" s="192"/>
      <c r="AK109" s="19"/>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X109" s="190"/>
      <c r="BY109" s="190"/>
    </row>
    <row r="110" spans="1:77" ht="18.75" customHeight="1" x14ac:dyDescent="0.2">
      <c r="A110" s="19"/>
      <c r="B110" s="19"/>
      <c r="C110" s="202"/>
      <c r="D110" s="184" t="s">
        <v>436</v>
      </c>
      <c r="E110" s="184"/>
      <c r="F110" s="184"/>
      <c r="G110" s="184"/>
      <c r="H110" s="197" t="str">
        <f>入力してください!G37 &amp; ""</f>
        <v/>
      </c>
      <c r="I110" s="198"/>
      <c r="J110" s="198"/>
      <c r="K110" s="198"/>
      <c r="L110" s="198"/>
      <c r="M110" s="198"/>
      <c r="N110" s="198"/>
      <c r="O110" s="198"/>
      <c r="P110" s="198"/>
      <c r="Q110" s="198"/>
      <c r="R110" s="198"/>
      <c r="S110" s="198"/>
      <c r="T110" s="199"/>
      <c r="U110" s="194" t="s">
        <v>438</v>
      </c>
      <c r="V110" s="195"/>
      <c r="W110" s="195"/>
      <c r="X110" s="195"/>
      <c r="Y110" s="196"/>
      <c r="Z110" s="197" t="str">
        <f>入力してください!G40 &amp; ""</f>
        <v/>
      </c>
      <c r="AA110" s="198"/>
      <c r="AB110" s="198"/>
      <c r="AC110" s="198"/>
      <c r="AD110" s="198"/>
      <c r="AE110" s="198"/>
      <c r="AF110" s="198"/>
      <c r="AG110" s="198"/>
      <c r="AH110" s="198"/>
      <c r="AI110" s="198"/>
      <c r="AJ110" s="199"/>
      <c r="AK110" s="19"/>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row>
    <row r="111" spans="1:77" ht="32.25" customHeight="1" x14ac:dyDescent="0.2">
      <c r="A111" s="19"/>
      <c r="B111" s="19"/>
      <c r="C111" s="202"/>
      <c r="D111" s="184" t="s">
        <v>360</v>
      </c>
      <c r="E111" s="184"/>
      <c r="F111" s="184"/>
      <c r="G111" s="184"/>
      <c r="H111" s="252" t="str">
        <f>入力してください!G38 &amp;入力してください!J38 &amp; ""</f>
        <v>東京都</v>
      </c>
      <c r="I111" s="253"/>
      <c r="J111" s="253"/>
      <c r="K111" s="253"/>
      <c r="L111" s="253"/>
      <c r="M111" s="253"/>
      <c r="N111" s="253"/>
      <c r="O111" s="253"/>
      <c r="P111" s="253"/>
      <c r="Q111" s="253"/>
      <c r="R111" s="253"/>
      <c r="S111" s="253"/>
      <c r="T111" s="253"/>
      <c r="U111" s="253"/>
      <c r="V111" s="253"/>
      <c r="W111" s="253"/>
      <c r="X111" s="253"/>
      <c r="Y111" s="253"/>
      <c r="Z111" s="253"/>
      <c r="AA111" s="253"/>
      <c r="AB111" s="253"/>
      <c r="AC111" s="253"/>
      <c r="AD111" s="253"/>
      <c r="AE111" s="253"/>
      <c r="AF111" s="253"/>
      <c r="AG111" s="253"/>
      <c r="AH111" s="253"/>
      <c r="AI111" s="253"/>
      <c r="AJ111" s="254"/>
      <c r="AK111" s="19"/>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row>
    <row r="112" spans="1:77" ht="32.25" customHeight="1" x14ac:dyDescent="0.2">
      <c r="A112" s="19"/>
      <c r="B112" s="19"/>
      <c r="C112" s="202"/>
      <c r="D112" s="184"/>
      <c r="E112" s="184"/>
      <c r="F112" s="184"/>
      <c r="G112" s="184"/>
      <c r="H112" s="255" t="s">
        <v>374</v>
      </c>
      <c r="I112" s="256"/>
      <c r="J112" s="256"/>
      <c r="K112" s="256"/>
      <c r="L112" s="256"/>
      <c r="M112" s="256"/>
      <c r="N112" s="257" t="str">
        <f>入力してください!J39 &amp; ""</f>
        <v/>
      </c>
      <c r="O112" s="257"/>
      <c r="P112" s="257"/>
      <c r="Q112" s="257"/>
      <c r="R112" s="257"/>
      <c r="S112" s="257"/>
      <c r="T112" s="257"/>
      <c r="U112" s="257"/>
      <c r="V112" s="257"/>
      <c r="W112" s="257"/>
      <c r="X112" s="257"/>
      <c r="Y112" s="257"/>
      <c r="Z112" s="257"/>
      <c r="AA112" s="257"/>
      <c r="AB112" s="257"/>
      <c r="AC112" s="257"/>
      <c r="AD112" s="257"/>
      <c r="AE112" s="257"/>
      <c r="AF112" s="257"/>
      <c r="AG112" s="257"/>
      <c r="AH112" s="257"/>
      <c r="AI112" s="257"/>
      <c r="AJ112" s="258"/>
      <c r="AK112" s="19"/>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row>
    <row r="113" spans="1:82" ht="4.5" customHeight="1" x14ac:dyDescent="0.2">
      <c r="A113" s="19"/>
      <c r="B113" s="19"/>
      <c r="C113" s="46"/>
      <c r="D113" s="23"/>
      <c r="E113" s="23"/>
      <c r="F113" s="23"/>
      <c r="G113" s="23"/>
      <c r="H113" s="47"/>
      <c r="I113" s="47"/>
      <c r="J113" s="47"/>
      <c r="K113" s="47"/>
      <c r="L113" s="47"/>
      <c r="M113" s="47"/>
      <c r="N113" s="3"/>
      <c r="O113" s="3"/>
      <c r="P113" s="3"/>
      <c r="Q113" s="3"/>
      <c r="R113" s="3"/>
      <c r="S113" s="3"/>
      <c r="T113" s="3"/>
      <c r="U113" s="3"/>
      <c r="V113" s="3"/>
      <c r="W113" s="3"/>
      <c r="X113" s="3"/>
      <c r="Y113" s="3"/>
      <c r="Z113" s="3"/>
      <c r="AA113" s="3"/>
      <c r="AB113" s="3"/>
      <c r="AC113" s="3"/>
      <c r="AD113" s="3"/>
      <c r="AE113" s="3"/>
      <c r="AF113" s="3"/>
      <c r="AG113" s="3"/>
      <c r="AH113" s="3"/>
      <c r="AI113" s="3"/>
      <c r="AJ113" s="3"/>
      <c r="AK113" s="19"/>
    </row>
    <row r="114" spans="1:82" ht="33.75" customHeight="1" x14ac:dyDescent="0.2">
      <c r="A114" s="19"/>
      <c r="B114" s="19"/>
      <c r="C114" s="201" t="s">
        <v>610</v>
      </c>
      <c r="D114" s="201"/>
      <c r="E114" s="201"/>
      <c r="F114" s="201"/>
      <c r="G114" s="201"/>
      <c r="H114" s="201"/>
      <c r="I114" s="201"/>
      <c r="J114" s="201"/>
      <c r="K114" s="201"/>
      <c r="L114" s="201"/>
      <c r="M114" s="201"/>
      <c r="N114" s="201"/>
      <c r="O114" s="201"/>
      <c r="P114" s="201"/>
      <c r="Q114" s="201"/>
      <c r="R114" s="201"/>
      <c r="S114" s="201"/>
      <c r="T114" s="201"/>
      <c r="U114" s="201"/>
      <c r="V114" s="201"/>
      <c r="W114" s="201"/>
      <c r="X114" s="201"/>
      <c r="Y114" s="201"/>
      <c r="Z114" s="201"/>
      <c r="AA114" s="201"/>
      <c r="AB114" s="201"/>
      <c r="AC114" s="201"/>
      <c r="AD114" s="201"/>
      <c r="AE114" s="201"/>
      <c r="AF114" s="201"/>
      <c r="AG114" s="201"/>
      <c r="AH114" s="201"/>
      <c r="AI114" s="201"/>
      <c r="AJ114" s="201"/>
      <c r="AK114" s="48"/>
    </row>
    <row r="115" spans="1:82" ht="3" customHeight="1" x14ac:dyDescent="0.2">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row>
    <row r="116" spans="1:82" ht="13.5" customHeight="1" x14ac:dyDescent="0.2">
      <c r="C116" s="49"/>
      <c r="D116" s="49"/>
      <c r="E116" s="262" t="str">
        <f>IF(入力してください!J45&lt;&gt;"","令和" &amp; IF(入力してください!J45&gt;2020,入力してください!J45-2018,入力してください!J45) &amp;"年"&amp;入力してください!N45&amp;"月"&amp;入力してください!R45&amp;"日","　年　月　日")</f>
        <v>　年　月　日</v>
      </c>
      <c r="F116" s="262"/>
      <c r="G116" s="262"/>
      <c r="H116" s="262"/>
      <c r="I116" s="262"/>
      <c r="J116" s="262"/>
      <c r="K116" s="262"/>
      <c r="L116" s="262"/>
      <c r="M116" s="262"/>
      <c r="N116" s="262"/>
      <c r="O116" s="50"/>
      <c r="P116" s="49"/>
      <c r="Q116" s="49"/>
      <c r="R116" s="49"/>
      <c r="S116" s="49"/>
      <c r="T116" s="49"/>
      <c r="U116" s="49"/>
      <c r="V116" s="49"/>
      <c r="W116" s="49"/>
      <c r="X116" s="49"/>
      <c r="Y116" s="49"/>
      <c r="Z116" s="49"/>
      <c r="AA116" s="49"/>
      <c r="AB116" s="49"/>
      <c r="AC116" s="49"/>
      <c r="AD116" s="49"/>
      <c r="AE116" s="49"/>
      <c r="AF116" s="49"/>
      <c r="AG116" s="49"/>
      <c r="AH116" s="49"/>
      <c r="AI116" s="49"/>
      <c r="AJ116" s="49"/>
    </row>
    <row r="117" spans="1:82" ht="16.5" customHeight="1" x14ac:dyDescent="0.2">
      <c r="C117" s="49"/>
      <c r="D117" s="49"/>
      <c r="F117" s="51"/>
      <c r="G117" s="51"/>
      <c r="H117" s="51"/>
      <c r="I117" s="51"/>
      <c r="J117" s="51"/>
      <c r="K117" s="49"/>
      <c r="L117" s="49"/>
      <c r="M117" s="49"/>
      <c r="N117" s="49"/>
      <c r="O117" s="49"/>
      <c r="P117" s="200" t="s">
        <v>439</v>
      </c>
      <c r="Q117" s="200"/>
      <c r="R117" s="200"/>
      <c r="S117" s="200"/>
      <c r="T117" s="200"/>
      <c r="U117" s="52"/>
      <c r="V117" s="53" t="str">
        <f>入力してください!G46 &amp; ""</f>
        <v/>
      </c>
      <c r="W117" s="19"/>
      <c r="X117" s="19"/>
      <c r="Y117" s="19"/>
      <c r="Z117" s="19"/>
      <c r="AA117" s="49"/>
      <c r="AB117" s="49"/>
      <c r="AC117" s="49"/>
      <c r="AD117" s="49"/>
      <c r="AE117" s="49"/>
      <c r="AF117" s="49"/>
      <c r="AG117" s="49"/>
      <c r="AH117" s="49"/>
      <c r="AI117" s="49"/>
      <c r="AJ117" s="49"/>
    </row>
    <row r="118" spans="1:82" ht="17.25" customHeight="1" x14ac:dyDescent="0.2">
      <c r="C118" s="49"/>
      <c r="D118" s="49"/>
      <c r="E118" s="49"/>
      <c r="F118" s="50" t="s">
        <v>570</v>
      </c>
      <c r="G118" s="49"/>
      <c r="H118" s="49"/>
      <c r="I118" s="49"/>
      <c r="J118" s="49"/>
      <c r="K118" s="49"/>
      <c r="L118" s="49"/>
      <c r="M118" s="49"/>
      <c r="N118" s="49"/>
      <c r="O118" s="49"/>
      <c r="P118" s="49"/>
      <c r="Q118" s="49"/>
      <c r="R118" s="49"/>
      <c r="S118" s="49"/>
      <c r="T118" s="49"/>
      <c r="U118" s="54"/>
      <c r="V118" s="54"/>
      <c r="W118" s="54"/>
      <c r="X118" s="54"/>
      <c r="Y118" s="54"/>
      <c r="Z118" s="54"/>
      <c r="AA118" s="54"/>
      <c r="AB118" s="54"/>
      <c r="AC118" s="54"/>
      <c r="AD118" s="54"/>
      <c r="AE118" s="54"/>
      <c r="AF118" s="54"/>
      <c r="AG118" s="54"/>
      <c r="AH118" s="54"/>
      <c r="AI118" s="54"/>
      <c r="AJ118" s="54"/>
    </row>
    <row r="119" spans="1:82" ht="7.5" customHeight="1" x14ac:dyDescent="0.2">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row>
    <row r="120" spans="1:82" ht="35.25" customHeight="1" x14ac:dyDescent="0.2">
      <c r="C120" s="263" t="s">
        <v>560</v>
      </c>
      <c r="D120" s="263"/>
      <c r="E120" s="263"/>
      <c r="F120" s="263"/>
      <c r="G120" s="263"/>
      <c r="H120" s="263"/>
      <c r="I120" s="264" t="str">
        <f>IF(入力してください!K48&lt;&gt;"","令和" &amp; IF(入力してください!K48&gt;2020,入力してください!K48-2018,入力してください!K48) &amp;"年"&amp;入力してください!O48&amp;"月"&amp;入力してください!S48&amp;"日","　年　月　日")</f>
        <v>　年　月　日</v>
      </c>
      <c r="J120" s="264"/>
      <c r="K120" s="264"/>
      <c r="L120" s="264"/>
      <c r="M120" s="264"/>
      <c r="N120" s="264"/>
      <c r="O120" s="264"/>
      <c r="P120" s="264"/>
      <c r="Q120" s="264"/>
      <c r="R120" s="264"/>
      <c r="S120" s="264"/>
      <c r="T120" s="243" t="s">
        <v>561</v>
      </c>
      <c r="U120" s="243"/>
      <c r="V120" s="243"/>
      <c r="W120" s="243"/>
      <c r="X120" s="243"/>
      <c r="Y120" s="265"/>
      <c r="Z120" s="265"/>
      <c r="AA120" s="265"/>
      <c r="AB120" s="265"/>
      <c r="AC120" s="265"/>
      <c r="AD120" s="265"/>
      <c r="AE120" s="265"/>
      <c r="AF120" s="265"/>
      <c r="AG120" s="265"/>
      <c r="AH120" s="265"/>
      <c r="AI120" s="265"/>
      <c r="AJ120" s="265"/>
      <c r="AK120"/>
      <c r="AL120"/>
      <c r="AM120"/>
      <c r="AN120"/>
    </row>
    <row r="121" spans="1:82" ht="5.25" customHeight="1" x14ac:dyDescent="0.2">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row>
    <row r="122" spans="1:82" ht="71.25" customHeight="1" x14ac:dyDescent="0.2">
      <c r="A122" s="19"/>
      <c r="C122" s="266" t="s">
        <v>611</v>
      </c>
      <c r="D122" s="266"/>
      <c r="E122" s="266"/>
      <c r="F122" s="266"/>
      <c r="G122" s="266"/>
      <c r="H122" s="266"/>
      <c r="I122" s="266"/>
      <c r="J122" s="266"/>
      <c r="K122" s="266"/>
      <c r="L122" s="266"/>
      <c r="M122" s="266"/>
      <c r="N122" s="266"/>
      <c r="O122" s="266"/>
      <c r="P122" s="266"/>
      <c r="Q122" s="266"/>
      <c r="R122" s="266"/>
      <c r="S122" s="266"/>
      <c r="T122" s="266"/>
      <c r="U122" s="266"/>
      <c r="V122" s="266"/>
      <c r="W122" s="266"/>
      <c r="X122" s="266"/>
      <c r="Y122" s="266"/>
      <c r="Z122" s="266"/>
      <c r="AA122" s="266"/>
      <c r="AB122" s="266"/>
      <c r="AC122" s="266"/>
      <c r="AD122" s="266"/>
      <c r="AE122" s="266"/>
      <c r="AF122" s="266"/>
      <c r="AG122" s="266"/>
      <c r="AH122" s="266"/>
      <c r="AI122" s="266"/>
      <c r="AJ122" s="266"/>
      <c r="AK122" s="19"/>
    </row>
    <row r="123" spans="1:82" ht="10.5" customHeight="1" x14ac:dyDescent="0.2">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row>
    <row r="124" spans="1:82" ht="12.75" customHeight="1" x14ac:dyDescent="0.2">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35" t="s">
        <v>576</v>
      </c>
      <c r="BS124"/>
      <c r="BT124"/>
      <c r="BU124"/>
      <c r="BV124"/>
      <c r="BW124"/>
      <c r="BX124"/>
      <c r="BY124"/>
      <c r="BZ124"/>
      <c r="CA124"/>
      <c r="CB124"/>
      <c r="CC124"/>
      <c r="CD124"/>
    </row>
    <row r="125" spans="1:82" ht="11.25" customHeight="1" x14ac:dyDescent="0.2">
      <c r="A125"/>
      <c r="B125" s="19"/>
      <c r="C125" s="23"/>
      <c r="D125" s="23"/>
      <c r="E125" s="23"/>
      <c r="F125" s="23"/>
      <c r="G125" s="23"/>
      <c r="H125" s="23"/>
      <c r="I125" s="26"/>
      <c r="J125" s="26"/>
      <c r="K125" s="26"/>
      <c r="L125" s="26"/>
      <c r="M125" s="26"/>
      <c r="N125" s="26"/>
      <c r="O125" s="26"/>
      <c r="P125" s="19"/>
      <c r="Q125" s="19"/>
      <c r="R125" s="19"/>
      <c r="S125" s="19"/>
      <c r="T125" s="19"/>
      <c r="U125" s="19"/>
      <c r="V125" s="19"/>
      <c r="W125" s="19"/>
      <c r="X125" s="19"/>
      <c r="Y125"/>
      <c r="Z125"/>
      <c r="AA125"/>
      <c r="AB125"/>
      <c r="AC125"/>
      <c r="AD125"/>
      <c r="AE125"/>
      <c r="AF125"/>
      <c r="AG125"/>
      <c r="AH125"/>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S125"/>
      <c r="BT125"/>
      <c r="BU125"/>
      <c r="BV125"/>
      <c r="BW125"/>
      <c r="BX125"/>
      <c r="BY125"/>
      <c r="BZ125"/>
      <c r="CA125"/>
      <c r="CB125"/>
      <c r="CC125"/>
      <c r="CD125"/>
    </row>
    <row r="126" spans="1:82" ht="18" customHeight="1" x14ac:dyDescent="0.2">
      <c r="A126"/>
      <c r="B126" s="19" t="s">
        <v>588</v>
      </c>
      <c r="C126" s="23"/>
      <c r="D126" s="23"/>
      <c r="E126" s="23"/>
      <c r="F126" s="23"/>
      <c r="G126" s="23"/>
      <c r="H126" s="23"/>
      <c r="I126" s="26"/>
      <c r="J126" s="26"/>
      <c r="K126" s="26"/>
      <c r="L126" s="26"/>
      <c r="M126" s="26"/>
      <c r="N126" s="26"/>
      <c r="O126" s="26"/>
      <c r="P126" s="19"/>
      <c r="Q126" s="19"/>
      <c r="R126" s="19"/>
      <c r="S126" s="19"/>
      <c r="T126" s="19"/>
      <c r="U126" s="19"/>
      <c r="V126" s="19"/>
      <c r="W126" s="19"/>
      <c r="Y126" s="206" t="s">
        <v>431</v>
      </c>
      <c r="Z126" s="207"/>
      <c r="AA126" s="207"/>
      <c r="AB126" s="208"/>
      <c r="AC126" s="28" t="str">
        <f>MID(入力してください!G9,1,1)</f>
        <v/>
      </c>
      <c r="AD126" s="28" t="str">
        <f>MID(入力してください!G9,2,1)</f>
        <v/>
      </c>
      <c r="AE126" s="28" t="str">
        <f>MID(入力してください!G9,3,1)</f>
        <v/>
      </c>
      <c r="AF126" s="28" t="str">
        <f>MID(入力してください!G9,4,1)</f>
        <v/>
      </c>
      <c r="AG126" s="28" t="str">
        <f>MID(入力してください!G9,5,1)</f>
        <v/>
      </c>
      <c r="AH126" s="28" t="str">
        <f>MID(入力してください!G9,6,1)</f>
        <v/>
      </c>
      <c r="AI126" s="29" t="str">
        <f>MID(入力してください!G9,7,1)</f>
        <v/>
      </c>
      <c r="AM126" s="27"/>
      <c r="AN126"/>
      <c r="AO126"/>
      <c r="AP126"/>
      <c r="AQ126"/>
      <c r="AR126"/>
      <c r="AS126"/>
      <c r="AT126"/>
      <c r="AU126"/>
      <c r="AV126"/>
      <c r="AW126"/>
      <c r="AX126"/>
      <c r="AY126"/>
      <c r="AZ126"/>
      <c r="BA126"/>
      <c r="BB126"/>
      <c r="BC126"/>
      <c r="BD126"/>
      <c r="BE126"/>
      <c r="BF126"/>
      <c r="BG126"/>
      <c r="BH126"/>
      <c r="BI126"/>
      <c r="BJ126"/>
      <c r="BK126"/>
      <c r="BL126"/>
      <c r="BM126"/>
      <c r="BN126"/>
      <c r="BO126"/>
      <c r="BP126"/>
      <c r="BS126"/>
      <c r="BT126"/>
      <c r="BU126"/>
      <c r="BV126"/>
      <c r="BW126"/>
      <c r="BX126"/>
      <c r="BY126"/>
      <c r="BZ126"/>
      <c r="CA126"/>
      <c r="CB126"/>
      <c r="CC126"/>
      <c r="CD126"/>
    </row>
    <row r="127" spans="1:82" ht="9" customHeight="1" x14ac:dyDescent="0.2">
      <c r="A127"/>
      <c r="B127" s="209" t="s">
        <v>590</v>
      </c>
      <c r="C127" s="209"/>
      <c r="D127" s="209"/>
      <c r="E127" s="209"/>
      <c r="F127" s="209"/>
      <c r="G127" s="209"/>
      <c r="H127" s="209"/>
      <c r="I127" s="209"/>
      <c r="J127" s="209"/>
      <c r="K127" s="209"/>
      <c r="L127" s="209"/>
      <c r="M127" s="209"/>
      <c r="N127" s="209"/>
      <c r="O127" s="209"/>
      <c r="P127" s="209"/>
      <c r="Q127" s="209"/>
      <c r="R127" s="209"/>
      <c r="S127" s="209"/>
      <c r="T127" s="209"/>
      <c r="U127" s="209"/>
      <c r="V127" s="209"/>
      <c r="W127" s="19"/>
      <c r="Y127" s="32"/>
      <c r="Z127" s="32"/>
      <c r="AA127" s="32"/>
      <c r="AB127" s="32"/>
      <c r="AC127" s="33"/>
      <c r="AD127" s="33"/>
      <c r="AE127" s="33"/>
      <c r="AF127" s="33"/>
      <c r="AG127" s="33"/>
      <c r="AH127" s="33"/>
      <c r="AI127" s="33"/>
      <c r="AM127" s="27"/>
      <c r="AN127"/>
      <c r="AO127"/>
      <c r="AP127"/>
      <c r="AQ127"/>
      <c r="AR127"/>
      <c r="AS127"/>
      <c r="AT127"/>
      <c r="AU127"/>
      <c r="AV127"/>
      <c r="AW127"/>
      <c r="AX127"/>
      <c r="AY127"/>
      <c r="AZ127"/>
      <c r="BA127"/>
      <c r="BB127"/>
      <c r="BC127"/>
      <c r="BD127"/>
      <c r="BE127"/>
      <c r="BF127"/>
      <c r="BG127"/>
      <c r="BH127"/>
      <c r="BI127"/>
      <c r="BJ127"/>
      <c r="BK127"/>
      <c r="BL127"/>
      <c r="BM127"/>
      <c r="BN127"/>
      <c r="BO127"/>
      <c r="BP127"/>
    </row>
    <row r="128" spans="1:82" ht="14.25" customHeight="1" x14ac:dyDescent="0.2">
      <c r="A128"/>
      <c r="B128" s="209"/>
      <c r="C128" s="209"/>
      <c r="D128" s="209"/>
      <c r="E128" s="209"/>
      <c r="F128" s="209"/>
      <c r="G128" s="209"/>
      <c r="H128" s="209"/>
      <c r="I128" s="209"/>
      <c r="J128" s="209"/>
      <c r="K128" s="209"/>
      <c r="L128" s="209"/>
      <c r="M128" s="209"/>
      <c r="N128" s="209"/>
      <c r="O128" s="209"/>
      <c r="P128" s="209"/>
      <c r="Q128" s="209"/>
      <c r="R128" s="209"/>
      <c r="S128" s="209"/>
      <c r="T128" s="209"/>
      <c r="U128" s="209"/>
      <c r="V128" s="209"/>
      <c r="W128" s="19"/>
      <c r="X128" s="19"/>
      <c r="Y128"/>
      <c r="Z128"/>
      <c r="AA128"/>
      <c r="AB128"/>
      <c r="AC128"/>
      <c r="AD128"/>
      <c r="AE128"/>
      <c r="AF128"/>
      <c r="AG128"/>
      <c r="AH128"/>
      <c r="AJ128" s="34" t="s">
        <v>565</v>
      </c>
      <c r="AM128" s="27"/>
      <c r="AN128"/>
      <c r="AO128"/>
      <c r="AP128"/>
      <c r="AQ128"/>
      <c r="AR128"/>
      <c r="AS128"/>
      <c r="AT128"/>
      <c r="AU128"/>
      <c r="AV128"/>
      <c r="AW128"/>
      <c r="AX128"/>
      <c r="AY128"/>
      <c r="AZ128"/>
      <c r="BA128"/>
      <c r="BB128"/>
      <c r="BC128"/>
      <c r="BD128"/>
      <c r="BE128"/>
      <c r="BF128"/>
      <c r="BG128"/>
      <c r="BH128"/>
      <c r="BI128"/>
      <c r="BJ128"/>
      <c r="BK128"/>
      <c r="BL128"/>
      <c r="BM128"/>
      <c r="BN128"/>
      <c r="BO128"/>
      <c r="BP128"/>
    </row>
    <row r="129" spans="1:82" ht="2.25" customHeight="1" thickBot="1" x14ac:dyDescent="0.25">
      <c r="A129"/>
      <c r="B129" s="42"/>
      <c r="C129" s="42"/>
      <c r="D129" s="42"/>
      <c r="E129" s="42"/>
      <c r="F129" s="42"/>
      <c r="G129" s="42"/>
      <c r="H129" s="42"/>
      <c r="I129" s="26"/>
      <c r="J129" s="26"/>
      <c r="K129" s="26"/>
      <c r="L129" s="26"/>
      <c r="M129" s="26"/>
      <c r="N129" s="26"/>
      <c r="O129" s="26"/>
      <c r="P129" s="19"/>
      <c r="Q129" s="19"/>
      <c r="R129" s="19"/>
      <c r="S129" s="19"/>
      <c r="T129" s="19"/>
      <c r="U129" s="19"/>
      <c r="V129" s="19"/>
      <c r="W129" s="19"/>
      <c r="X129" s="19"/>
      <c r="Y129"/>
      <c r="Z129"/>
      <c r="AA129"/>
      <c r="AB129"/>
      <c r="AC129"/>
      <c r="AD129"/>
      <c r="AE129"/>
      <c r="AF129"/>
      <c r="AG129"/>
      <c r="AH129"/>
      <c r="AK129" s="43"/>
      <c r="AM129" s="27"/>
      <c r="AN129"/>
      <c r="AO129"/>
      <c r="AP129"/>
      <c r="AQ129"/>
      <c r="AR129"/>
      <c r="AS129"/>
      <c r="AT129"/>
      <c r="AU129"/>
      <c r="AV129"/>
      <c r="AW129"/>
      <c r="AX129"/>
      <c r="AY129"/>
      <c r="AZ129"/>
      <c r="BA129"/>
      <c r="BB129"/>
      <c r="BC129"/>
      <c r="BD129"/>
      <c r="BE129"/>
      <c r="BF129"/>
      <c r="BG129"/>
      <c r="BH129"/>
      <c r="BI129"/>
      <c r="BJ129"/>
      <c r="BK129"/>
      <c r="BL129"/>
      <c r="BM129"/>
      <c r="BN129"/>
      <c r="BO129"/>
      <c r="BP129"/>
    </row>
    <row r="130" spans="1:82" ht="18.75" customHeight="1" x14ac:dyDescent="0.2">
      <c r="A130" s="19"/>
      <c r="B130" s="42"/>
      <c r="C130" s="210" t="s">
        <v>579</v>
      </c>
      <c r="D130" s="211"/>
      <c r="E130" s="211"/>
      <c r="F130" s="211"/>
      <c r="G130" s="211"/>
      <c r="H130" s="212" t="s">
        <v>591</v>
      </c>
      <c r="I130" s="213"/>
      <c r="J130" s="213"/>
      <c r="K130" s="213"/>
      <c r="L130" s="213"/>
      <c r="M130" s="213"/>
      <c r="N130" s="213"/>
      <c r="O130" s="213"/>
      <c r="P130" s="213"/>
      <c r="Q130" s="213"/>
      <c r="R130" s="213"/>
      <c r="S130" s="213"/>
      <c r="T130" s="213"/>
      <c r="U130" s="213"/>
      <c r="V130" s="214"/>
      <c r="W130" s="212" t="s">
        <v>644</v>
      </c>
      <c r="X130" s="213"/>
      <c r="Y130" s="213"/>
      <c r="Z130" s="213"/>
      <c r="AA130" s="213"/>
      <c r="AB130" s="213"/>
      <c r="AC130" s="213"/>
      <c r="AD130" s="213"/>
      <c r="AE130" s="213"/>
      <c r="AF130" s="213"/>
      <c r="AG130" s="213"/>
      <c r="AH130" s="213"/>
      <c r="AI130" s="213"/>
      <c r="AJ130" s="214"/>
      <c r="AK130" s="42"/>
      <c r="AM130" s="27"/>
      <c r="AN130"/>
      <c r="AO130"/>
      <c r="AP130"/>
      <c r="AQ130"/>
      <c r="AR130"/>
      <c r="AS130"/>
      <c r="AT130"/>
      <c r="AU130"/>
      <c r="AV130"/>
      <c r="AW130"/>
      <c r="AX130"/>
      <c r="AY130"/>
      <c r="AZ130"/>
      <c r="BA130"/>
      <c r="BB130"/>
      <c r="BC130"/>
      <c r="BD130"/>
      <c r="BE130"/>
      <c r="BF130"/>
      <c r="BG130"/>
      <c r="BH130"/>
      <c r="BI130"/>
      <c r="BJ130"/>
      <c r="BK130"/>
      <c r="BL130"/>
      <c r="BM130"/>
      <c r="BN130"/>
      <c r="BO130"/>
      <c r="BP130"/>
      <c r="BS130" s="205" t="str">
        <f>IF(AND(LEFT(入力してください!G10,1)="1", 入力してください!G11=入力してください!AU11),"〇","")</f>
        <v/>
      </c>
      <c r="BT130" s="205"/>
      <c r="BU130" s="205" t="str">
        <f>IF(AND(LEFT(入力してください!G10,1)="1", 入力してください!G11=入力してください!AV11),"〇","")</f>
        <v/>
      </c>
      <c r="BV130" s="205"/>
      <c r="BW130" s="205" t="str">
        <f>IF(AND(LEFT(入力してください!G10,1)="1", 入力してください!G11=入力してください!AW11),"〇","")</f>
        <v/>
      </c>
      <c r="BX130" s="205"/>
      <c r="BY130" s="205" t="str">
        <f>IF(AND(LEFT(入力してください!G10,1)="2", 入力してください!G11=入力してください!AU13),"〇","")</f>
        <v>〇</v>
      </c>
      <c r="BZ130" s="205"/>
      <c r="CA130" s="205" t="str">
        <f>IF(AND(LEFT(入力してください!G10,1)="2", 入力してください!G11=入力してください!AV13),"〇","")</f>
        <v/>
      </c>
      <c r="CB130" s="205"/>
      <c r="CC130" s="205" t="str">
        <f>IF(AND(LEFT(入力してください!G10,1)="2", 入力してください!G11=入力してください!AW13),"〇","")</f>
        <v/>
      </c>
      <c r="CD130" s="205"/>
    </row>
    <row r="131" spans="1:82" ht="18.75" customHeight="1" x14ac:dyDescent="0.2">
      <c r="A131" s="19"/>
      <c r="B131" s="42"/>
      <c r="C131" s="37"/>
      <c r="D131" s="210" t="s">
        <v>581</v>
      </c>
      <c r="E131" s="211"/>
      <c r="F131" s="211"/>
      <c r="G131" s="211"/>
      <c r="H131" s="217" t="s">
        <v>595</v>
      </c>
      <c r="I131" s="218"/>
      <c r="J131" s="218"/>
      <c r="K131" s="218"/>
      <c r="L131" s="218"/>
      <c r="M131" s="219"/>
      <c r="N131" s="220" t="s">
        <v>594</v>
      </c>
      <c r="O131" s="218"/>
      <c r="P131" s="218"/>
      <c r="Q131" s="218"/>
      <c r="R131" s="218"/>
      <c r="S131" s="218"/>
      <c r="T131" s="218"/>
      <c r="U131" s="218"/>
      <c r="V131" s="221"/>
      <c r="W131" s="217" t="s">
        <v>595</v>
      </c>
      <c r="X131" s="218"/>
      <c r="Y131" s="218"/>
      <c r="Z131" s="218"/>
      <c r="AA131" s="218"/>
      <c r="AB131" s="218"/>
      <c r="AC131" s="218"/>
      <c r="AD131" s="218"/>
      <c r="AE131" s="218"/>
      <c r="AF131" s="218"/>
      <c r="AG131" s="218"/>
      <c r="AH131" s="218"/>
      <c r="AI131" s="218"/>
      <c r="AJ131" s="221"/>
      <c r="AK131" s="42"/>
      <c r="AM131" s="27"/>
      <c r="AN131"/>
      <c r="AO131"/>
      <c r="AP131"/>
      <c r="AQ131"/>
      <c r="AR131"/>
      <c r="AS131"/>
      <c r="AT131"/>
      <c r="AU131"/>
      <c r="AV131"/>
      <c r="AW131"/>
      <c r="AX131"/>
      <c r="AY131"/>
      <c r="AZ131"/>
      <c r="BA131"/>
      <c r="BB131"/>
      <c r="BC131"/>
      <c r="BD131"/>
      <c r="BE131"/>
      <c r="BF131"/>
      <c r="BG131"/>
      <c r="BH131"/>
      <c r="BI131"/>
      <c r="BJ131"/>
      <c r="BK131"/>
      <c r="BL131"/>
      <c r="BM131"/>
      <c r="BN131"/>
      <c r="BO131"/>
      <c r="BP131"/>
      <c r="BS131" s="205"/>
      <c r="BT131" s="205"/>
      <c r="BU131" s="205"/>
      <c r="BV131" s="205"/>
      <c r="BW131" s="205"/>
      <c r="BX131" s="205"/>
      <c r="BY131" s="205"/>
      <c r="BZ131" s="205"/>
      <c r="CA131" s="205"/>
      <c r="CB131" s="205"/>
      <c r="CC131" s="205"/>
      <c r="CD131" s="205"/>
    </row>
    <row r="132" spans="1:82" ht="18.75" customHeight="1" thickBot="1" x14ac:dyDescent="0.25">
      <c r="A132" s="19"/>
      <c r="B132" s="42"/>
      <c r="C132" s="38"/>
      <c r="D132" s="215"/>
      <c r="E132" s="216"/>
      <c r="F132" s="216"/>
      <c r="G132" s="216"/>
      <c r="H132" s="222" t="s">
        <v>593</v>
      </c>
      <c r="I132" s="223"/>
      <c r="J132" s="223"/>
      <c r="K132" s="223"/>
      <c r="L132" s="223"/>
      <c r="M132" s="224"/>
      <c r="N132" s="225" t="s">
        <v>596</v>
      </c>
      <c r="O132" s="223"/>
      <c r="P132" s="223"/>
      <c r="Q132" s="223"/>
      <c r="R132" s="223"/>
      <c r="S132" s="223"/>
      <c r="T132" s="223"/>
      <c r="U132" s="223"/>
      <c r="V132" s="226"/>
      <c r="W132" s="227" t="s">
        <v>597</v>
      </c>
      <c r="X132" s="228"/>
      <c r="Y132" s="228"/>
      <c r="Z132" s="228"/>
      <c r="AA132" s="228"/>
      <c r="AB132" s="228"/>
      <c r="AC132" s="228"/>
      <c r="AD132" s="228"/>
      <c r="AE132" s="228"/>
      <c r="AF132" s="228"/>
      <c r="AG132" s="228"/>
      <c r="AH132" s="228"/>
      <c r="AI132" s="228"/>
      <c r="AJ132" s="229"/>
      <c r="AK132" s="42"/>
      <c r="AM132" s="27"/>
      <c r="AN132"/>
      <c r="AO132"/>
      <c r="AP132"/>
      <c r="AQ132"/>
      <c r="AR132"/>
      <c r="AS132"/>
      <c r="AT132"/>
      <c r="AU132"/>
      <c r="AV132"/>
      <c r="AW132"/>
      <c r="AX132"/>
      <c r="AY132"/>
      <c r="AZ132"/>
      <c r="BA132"/>
      <c r="BB132"/>
      <c r="BC132"/>
      <c r="BD132"/>
      <c r="BE132"/>
      <c r="BF132"/>
      <c r="BG132"/>
      <c r="BH132"/>
      <c r="BI132"/>
      <c r="BJ132"/>
      <c r="BK132"/>
      <c r="BL132"/>
      <c r="BM132"/>
      <c r="BN132"/>
      <c r="BO132"/>
      <c r="BP132"/>
      <c r="BS132" s="205" t="str">
        <f>IF(AND(LEFT(入力してください!G10,1)="3", 入力してください!G11=入力してください!AU12),"〇","")</f>
        <v/>
      </c>
      <c r="BT132" s="205"/>
      <c r="BU132" s="205" t="str">
        <f>IF(AND(LEFT(入力してください!G10,1)="3", 入力してください!G11=入力してください!AV12),"〇","")</f>
        <v/>
      </c>
      <c r="BV132" s="205"/>
      <c r="BW132" s="205" t="str">
        <f>IF(AND(LEFT(入力してください!G10,1)="3", 入力してください!G11=入力してください!AW12),"〇","")</f>
        <v/>
      </c>
      <c r="BX132" s="205"/>
    </row>
    <row r="133" spans="1:82" ht="18.75" customHeight="1" x14ac:dyDescent="0.2">
      <c r="A133" s="19"/>
      <c r="B133" s="42"/>
      <c r="C133" s="210" t="s">
        <v>579</v>
      </c>
      <c r="D133" s="211"/>
      <c r="E133" s="211"/>
      <c r="F133" s="211"/>
      <c r="G133" s="211"/>
      <c r="H133" s="230" t="s">
        <v>592</v>
      </c>
      <c r="I133" s="231"/>
      <c r="J133" s="231"/>
      <c r="K133" s="231"/>
      <c r="L133" s="231"/>
      <c r="M133" s="231"/>
      <c r="N133" s="231"/>
      <c r="O133" s="231"/>
      <c r="P133" s="231"/>
      <c r="Q133" s="231"/>
      <c r="R133" s="231"/>
      <c r="S133" s="231"/>
      <c r="T133" s="231"/>
      <c r="U133" s="231"/>
      <c r="V133" s="232"/>
      <c r="W133" s="233"/>
      <c r="X133" s="233"/>
      <c r="Y133" s="233"/>
      <c r="Z133" s="233"/>
      <c r="AA133" s="233"/>
      <c r="AB133" s="233"/>
      <c r="AC133" s="233"/>
      <c r="AD133" s="233"/>
      <c r="AE133" s="233"/>
      <c r="AF133" s="233"/>
      <c r="AG133" s="233"/>
      <c r="AH133" s="233"/>
      <c r="AI133" s="233"/>
      <c r="AJ133" s="234"/>
      <c r="AK133" s="42"/>
      <c r="AM133" s="27"/>
      <c r="AN133"/>
      <c r="AO133"/>
      <c r="AP133"/>
      <c r="AQ133"/>
      <c r="AR133"/>
      <c r="AS133"/>
      <c r="AT133"/>
      <c r="AU133"/>
      <c r="AV133"/>
      <c r="AW133"/>
      <c r="AX133"/>
      <c r="AY133"/>
      <c r="AZ133"/>
      <c r="BA133"/>
      <c r="BB133"/>
      <c r="BC133"/>
      <c r="BD133"/>
      <c r="BE133"/>
      <c r="BF133"/>
      <c r="BG133"/>
      <c r="BH133"/>
      <c r="BI133"/>
      <c r="BJ133"/>
      <c r="BK133"/>
      <c r="BL133"/>
      <c r="BM133"/>
      <c r="BN133"/>
      <c r="BO133"/>
      <c r="BP133"/>
      <c r="BS133" s="205"/>
      <c r="BT133" s="205"/>
      <c r="BU133" s="205"/>
      <c r="BV133" s="205"/>
      <c r="BW133" s="205"/>
      <c r="BX133" s="205"/>
    </row>
    <row r="134" spans="1:82" ht="18.75" customHeight="1" thickBot="1" x14ac:dyDescent="0.25">
      <c r="A134" s="19"/>
      <c r="B134" s="19"/>
      <c r="C134" s="36"/>
      <c r="D134" s="167" t="s">
        <v>581</v>
      </c>
      <c r="E134" s="168"/>
      <c r="F134" s="168"/>
      <c r="G134" s="168"/>
      <c r="H134" s="237" t="s">
        <v>597</v>
      </c>
      <c r="I134" s="238"/>
      <c r="J134" s="238"/>
      <c r="K134" s="238"/>
      <c r="L134" s="238"/>
      <c r="M134" s="238"/>
      <c r="N134" s="238"/>
      <c r="O134" s="238"/>
      <c r="P134" s="238"/>
      <c r="Q134" s="238"/>
      <c r="R134" s="238"/>
      <c r="S134" s="238"/>
      <c r="T134" s="238"/>
      <c r="U134" s="238"/>
      <c r="V134" s="239"/>
      <c r="W134" s="235"/>
      <c r="X134" s="235"/>
      <c r="Y134" s="235"/>
      <c r="Z134" s="235"/>
      <c r="AA134" s="235"/>
      <c r="AB134" s="235"/>
      <c r="AC134" s="235"/>
      <c r="AD134" s="235"/>
      <c r="AE134" s="235"/>
      <c r="AF134" s="235"/>
      <c r="AG134" s="235"/>
      <c r="AH134" s="235"/>
      <c r="AI134" s="235"/>
      <c r="AJ134" s="236"/>
      <c r="AK134" s="19"/>
      <c r="AM134" s="27"/>
      <c r="AN134"/>
      <c r="AO134"/>
      <c r="AP134"/>
      <c r="AQ134"/>
      <c r="AR134"/>
      <c r="AS134"/>
      <c r="AT134"/>
      <c r="AU134"/>
      <c r="AV134"/>
      <c r="AW134"/>
      <c r="AX134"/>
      <c r="AY134"/>
      <c r="AZ134"/>
      <c r="BA134"/>
      <c r="BB134"/>
      <c r="BC134"/>
      <c r="BD134"/>
      <c r="BE134"/>
      <c r="BF134"/>
      <c r="BG134"/>
      <c r="BH134"/>
      <c r="BI134"/>
      <c r="BJ134"/>
      <c r="BK134"/>
      <c r="BL134"/>
      <c r="BM134"/>
      <c r="BN134"/>
      <c r="BO134"/>
      <c r="BP134"/>
    </row>
    <row r="135" spans="1:82" ht="12.75" customHeight="1" x14ac:dyDescent="0.15">
      <c r="A135" s="19"/>
      <c r="B135" s="19"/>
      <c r="C135" s="240" t="s">
        <v>559</v>
      </c>
      <c r="D135" s="241" t="s">
        <v>2</v>
      </c>
      <c r="E135" s="241"/>
      <c r="F135" s="241"/>
      <c r="G135" s="241"/>
      <c r="H135" s="180" t="str">
        <f>入力してください!G17&amp; ""</f>
        <v/>
      </c>
      <c r="I135" s="181"/>
      <c r="J135" s="181"/>
      <c r="K135" s="181"/>
      <c r="L135" s="181"/>
      <c r="M135" s="182"/>
      <c r="N135" s="180" t="str">
        <f>入力してください!P17 &amp; ""</f>
        <v/>
      </c>
      <c r="O135" s="181"/>
      <c r="P135" s="181"/>
      <c r="Q135" s="181"/>
      <c r="R135" s="181"/>
      <c r="S135" s="181"/>
      <c r="T135" s="182"/>
      <c r="U135" s="242" t="s">
        <v>562</v>
      </c>
      <c r="V135" s="242"/>
      <c r="W135" s="184"/>
      <c r="X135" s="185" t="str">
        <f>入力してください!G18&amp;""</f>
        <v/>
      </c>
      <c r="Y135" s="185"/>
      <c r="Z135" s="243" t="s">
        <v>566</v>
      </c>
      <c r="AA135" s="243"/>
      <c r="AB135" s="243"/>
      <c r="AC135" s="244" t="str">
        <f>IF(入力してください!I19&lt;&gt;"",入力してください!G19 &amp; 入力してください!I19 &amp; "年" &amp; 入力してください!N19 &amp; "月" &amp; 入力してください!R19 &amp; "日","年　　月　　日")</f>
        <v>年　　月　　日</v>
      </c>
      <c r="AD135" s="245"/>
      <c r="AE135" s="245"/>
      <c r="AF135" s="245"/>
      <c r="AG135" s="245"/>
      <c r="AH135" s="245"/>
      <c r="AI135" s="245"/>
      <c r="AJ135" s="246"/>
      <c r="AK135" s="19"/>
      <c r="AM135" s="27"/>
      <c r="AN135"/>
      <c r="AO135"/>
      <c r="AP135"/>
      <c r="AQ135"/>
      <c r="AR135"/>
      <c r="AS135"/>
      <c r="AT135"/>
      <c r="AU135"/>
      <c r="AV135"/>
      <c r="AW135"/>
      <c r="AX135"/>
      <c r="AY135"/>
      <c r="AZ135"/>
      <c r="BA135"/>
      <c r="BB135"/>
      <c r="BC135"/>
      <c r="BD135"/>
      <c r="BE135"/>
      <c r="BF135"/>
      <c r="BG135"/>
      <c r="BH135"/>
      <c r="BI135"/>
      <c r="BJ135"/>
      <c r="BK135"/>
      <c r="BL135"/>
      <c r="BM135"/>
      <c r="BN135"/>
      <c r="BO135"/>
      <c r="BP135"/>
    </row>
    <row r="136" spans="1:82" ht="35.25" customHeight="1" x14ac:dyDescent="0.2">
      <c r="A136" s="19"/>
      <c r="B136" s="19"/>
      <c r="C136" s="240"/>
      <c r="D136" s="247" t="s">
        <v>1</v>
      </c>
      <c r="E136" s="247"/>
      <c r="F136" s="247"/>
      <c r="G136" s="247"/>
      <c r="H136" s="177" t="str">
        <f>入力してください!G16 &amp; ""</f>
        <v/>
      </c>
      <c r="I136" s="178"/>
      <c r="J136" s="178"/>
      <c r="K136" s="178"/>
      <c r="L136" s="178"/>
      <c r="M136" s="183"/>
      <c r="N136" s="177" t="str">
        <f>入力してください!P16&amp; ""</f>
        <v/>
      </c>
      <c r="O136" s="178"/>
      <c r="P136" s="178"/>
      <c r="Q136" s="178"/>
      <c r="R136" s="178"/>
      <c r="S136" s="178"/>
      <c r="T136" s="183"/>
      <c r="U136" s="184"/>
      <c r="V136" s="184"/>
      <c r="W136" s="184"/>
      <c r="X136" s="185"/>
      <c r="Y136" s="185"/>
      <c r="Z136" s="243"/>
      <c r="AA136" s="243"/>
      <c r="AB136" s="243"/>
      <c r="AC136" s="248" t="str">
        <f ca="1" xml:space="preserve"> IFERROR(INT(_xlfn.DAYS(NOW(),DATEVALUE(AC135))/365.25),"")</f>
        <v/>
      </c>
      <c r="AD136" s="249"/>
      <c r="AE136" s="249"/>
      <c r="AF136" s="249"/>
      <c r="AG136" s="249"/>
      <c r="AH136" s="249"/>
      <c r="AI136" s="249"/>
      <c r="AJ136" s="250"/>
      <c r="AK136" s="19"/>
      <c r="AM136" s="27"/>
      <c r="AN136"/>
      <c r="AO136"/>
      <c r="AP136"/>
      <c r="AQ136"/>
      <c r="AR136"/>
      <c r="AS136"/>
      <c r="AT136"/>
      <c r="AU136"/>
      <c r="AV136"/>
      <c r="AW136"/>
      <c r="AX136"/>
      <c r="AY136"/>
      <c r="AZ136"/>
      <c r="BA136"/>
      <c r="BB136"/>
      <c r="BC136"/>
      <c r="BD136"/>
      <c r="BE136"/>
      <c r="BF136"/>
      <c r="BG136"/>
      <c r="BH136"/>
      <c r="BI136"/>
      <c r="BJ136"/>
      <c r="BK136"/>
      <c r="BL136"/>
      <c r="BM136"/>
      <c r="BN136"/>
      <c r="BO136"/>
      <c r="BP136"/>
    </row>
    <row r="137" spans="1:82" ht="21" customHeight="1" x14ac:dyDescent="0.2">
      <c r="A137" s="19"/>
      <c r="B137" s="19"/>
      <c r="C137" s="240"/>
      <c r="D137" s="184" t="s">
        <v>436</v>
      </c>
      <c r="E137" s="184"/>
      <c r="F137" s="184"/>
      <c r="G137" s="184"/>
      <c r="H137" s="185" t="str">
        <f>入力してください!G20 &amp; ""</f>
        <v/>
      </c>
      <c r="I137" s="185"/>
      <c r="J137" s="185"/>
      <c r="K137" s="185"/>
      <c r="L137" s="185"/>
      <c r="M137" s="185"/>
      <c r="N137" s="185"/>
      <c r="O137" s="185"/>
      <c r="P137" s="185"/>
      <c r="Q137" s="185"/>
      <c r="R137" s="185"/>
      <c r="S137" s="185"/>
      <c r="T137" s="185"/>
      <c r="U137" s="184" t="s">
        <v>438</v>
      </c>
      <c r="V137" s="184"/>
      <c r="W137" s="184"/>
      <c r="X137" s="184"/>
      <c r="Y137" s="184"/>
      <c r="Z137" s="185" t="str">
        <f>入力してください!G23 &amp; ""</f>
        <v/>
      </c>
      <c r="AA137" s="185"/>
      <c r="AB137" s="185"/>
      <c r="AC137" s="185"/>
      <c r="AD137" s="185"/>
      <c r="AE137" s="185"/>
      <c r="AF137" s="185"/>
      <c r="AG137" s="185"/>
      <c r="AH137" s="185"/>
      <c r="AI137" s="185"/>
      <c r="AJ137" s="185"/>
      <c r="AK137" s="19"/>
      <c r="AM137" s="27"/>
      <c r="AN137"/>
      <c r="AO137"/>
      <c r="AP137"/>
      <c r="AQ137"/>
      <c r="AR137"/>
      <c r="AS137"/>
      <c r="AT137"/>
      <c r="AU137"/>
      <c r="AV137"/>
      <c r="AW137"/>
      <c r="AX137"/>
      <c r="AY137"/>
      <c r="AZ137"/>
      <c r="BA137"/>
      <c r="BB137"/>
      <c r="BC137"/>
      <c r="BD137"/>
      <c r="BE137"/>
      <c r="BF137"/>
      <c r="BG137"/>
      <c r="BH137"/>
      <c r="BI137"/>
      <c r="BJ137"/>
      <c r="BK137"/>
      <c r="BL137"/>
      <c r="BM137"/>
      <c r="BN137"/>
      <c r="BO137"/>
      <c r="BP137"/>
    </row>
    <row r="138" spans="1:82" ht="32.25" customHeight="1" x14ac:dyDescent="0.2">
      <c r="A138" s="19"/>
      <c r="B138" s="19"/>
      <c r="C138" s="240"/>
      <c r="D138" s="251" t="s">
        <v>612</v>
      </c>
      <c r="E138" s="251"/>
      <c r="F138" s="251"/>
      <c r="G138" s="251"/>
      <c r="H138" s="252" t="str">
        <f>入力してください!G21 &amp;入力してください!J21&amp;""</f>
        <v>東京都</v>
      </c>
      <c r="I138" s="253"/>
      <c r="J138" s="253"/>
      <c r="K138" s="253"/>
      <c r="L138" s="253"/>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4"/>
      <c r="AK138" s="19"/>
      <c r="AM138" s="27"/>
      <c r="AN138"/>
      <c r="AO138"/>
      <c r="AP138"/>
      <c r="AQ138"/>
      <c r="AR138"/>
      <c r="AS138"/>
      <c r="AT138"/>
      <c r="AU138"/>
      <c r="AV138"/>
      <c r="AW138"/>
      <c r="AX138"/>
      <c r="AY138"/>
      <c r="AZ138"/>
      <c r="BA138"/>
      <c r="BB138"/>
      <c r="BC138"/>
      <c r="BD138"/>
      <c r="BE138"/>
      <c r="BF138"/>
      <c r="BG138"/>
      <c r="BH138"/>
      <c r="BI138"/>
      <c r="BJ138"/>
      <c r="BK138"/>
      <c r="BL138"/>
      <c r="BM138"/>
      <c r="BN138"/>
      <c r="BO138"/>
      <c r="BP138"/>
    </row>
    <row r="139" spans="1:82" ht="32.25" customHeight="1" x14ac:dyDescent="0.2">
      <c r="A139" s="19"/>
      <c r="B139" s="19"/>
      <c r="C139" s="240"/>
      <c r="D139" s="251"/>
      <c r="E139" s="251"/>
      <c r="F139" s="251"/>
      <c r="G139" s="251"/>
      <c r="H139" s="255" t="s">
        <v>374</v>
      </c>
      <c r="I139" s="256"/>
      <c r="J139" s="256"/>
      <c r="K139" s="256"/>
      <c r="L139" s="256"/>
      <c r="M139" s="256"/>
      <c r="N139" s="257" t="str">
        <f>入力してください!J22 &amp; ""</f>
        <v/>
      </c>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8"/>
      <c r="AK139" s="19"/>
      <c r="AM139" s="27"/>
      <c r="AN139"/>
      <c r="AO139"/>
      <c r="AP139"/>
      <c r="AQ139"/>
      <c r="AR139"/>
      <c r="AS139"/>
      <c r="AT139"/>
      <c r="AU139"/>
      <c r="AV139"/>
      <c r="AW139"/>
      <c r="AX139"/>
      <c r="AY139"/>
      <c r="AZ139"/>
      <c r="BA139"/>
      <c r="BB139"/>
      <c r="BC139"/>
      <c r="BD139"/>
      <c r="BE139"/>
      <c r="BF139"/>
      <c r="BG139"/>
      <c r="BH139"/>
      <c r="BI139"/>
      <c r="BJ139"/>
      <c r="BK139"/>
      <c r="BL139"/>
      <c r="BM139"/>
      <c r="BN139"/>
      <c r="BO139"/>
      <c r="BP139"/>
    </row>
    <row r="140" spans="1:82" ht="18.75" customHeight="1" x14ac:dyDescent="0.2">
      <c r="A140" s="19"/>
      <c r="B140" s="19"/>
      <c r="C140" s="186" t="s">
        <v>554</v>
      </c>
      <c r="D140" s="251" t="s">
        <v>357</v>
      </c>
      <c r="E140" s="251"/>
      <c r="F140" s="251"/>
      <c r="G140" s="251"/>
      <c r="H140" s="185" t="str">
        <f>入力してください!G24 &amp; ""</f>
        <v/>
      </c>
      <c r="I140" s="185"/>
      <c r="J140" s="185"/>
      <c r="K140" s="185"/>
      <c r="L140" s="185"/>
      <c r="M140" s="185"/>
      <c r="N140" s="185"/>
      <c r="O140" s="185"/>
      <c r="P140" s="185"/>
      <c r="Q140" s="185"/>
      <c r="R140" s="185"/>
      <c r="S140" s="185"/>
      <c r="T140" s="185"/>
      <c r="U140" s="185"/>
      <c r="V140" s="185"/>
      <c r="W140" s="185"/>
      <c r="X140" s="185"/>
      <c r="Y140" s="185"/>
      <c r="Z140" s="185"/>
      <c r="AA140" s="185"/>
      <c r="AB140" s="185"/>
      <c r="AC140" s="185"/>
      <c r="AD140" s="185"/>
      <c r="AE140" s="185"/>
      <c r="AF140" s="185" t="str">
        <f>入力してください!T24 &amp; ""</f>
        <v/>
      </c>
      <c r="AG140" s="185"/>
      <c r="AH140" s="185"/>
      <c r="AI140" s="185"/>
      <c r="AJ140" s="185"/>
      <c r="AK140" s="19"/>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row>
    <row r="141" spans="1:82" ht="18.75" customHeight="1" x14ac:dyDescent="0.2">
      <c r="A141" s="19"/>
      <c r="B141" s="19"/>
      <c r="C141" s="187"/>
      <c r="D141" s="251" t="s">
        <v>358</v>
      </c>
      <c r="E141" s="251"/>
      <c r="F141" s="251"/>
      <c r="G141" s="251"/>
      <c r="H141" s="185" t="str">
        <f>入力してください!G25 &amp; ""</f>
        <v/>
      </c>
      <c r="I141" s="185"/>
      <c r="J141" s="185"/>
      <c r="K141" s="185"/>
      <c r="L141" s="185"/>
      <c r="M141" s="185"/>
      <c r="N141" s="184" t="s">
        <v>359</v>
      </c>
      <c r="O141" s="184"/>
      <c r="P141" s="184"/>
      <c r="Q141" s="185" t="str">
        <f>入力してください!N25 &amp; ""</f>
        <v/>
      </c>
      <c r="R141" s="185"/>
      <c r="S141" s="185"/>
      <c r="T141" s="185"/>
      <c r="U141" s="185"/>
      <c r="V141" s="185"/>
      <c r="W141" s="185"/>
      <c r="X141" s="185"/>
      <c r="Y141" s="184" t="s">
        <v>437</v>
      </c>
      <c r="Z141" s="184"/>
      <c r="AA141" s="184"/>
      <c r="AB141" s="184"/>
      <c r="AC141" s="31" t="str">
        <f>LEFT(入力してください!G26,1)</f>
        <v/>
      </c>
      <c r="AD141" s="31" t="str">
        <f>MID(入力してください!G26,2,1)</f>
        <v/>
      </c>
      <c r="AE141" s="31" t="str">
        <f>MID(入力してください!G26,3,1)</f>
        <v/>
      </c>
      <c r="AF141" s="31" t="str">
        <f>MID(入力してください!G26,4,1)</f>
        <v/>
      </c>
      <c r="AG141" s="31" t="str">
        <f>MID(入力してください!G26,5,1)</f>
        <v/>
      </c>
      <c r="AH141" s="31" t="str">
        <f>MID(入力してください!G26,6,1)</f>
        <v/>
      </c>
      <c r="AI141" s="31" t="str">
        <f>MID(入力してください!G26,7,1)</f>
        <v/>
      </c>
      <c r="AJ141" s="31" t="str">
        <f>MID(入力してください!G26,8,1)</f>
        <v/>
      </c>
      <c r="AK141" s="19"/>
      <c r="AM141" s="27"/>
      <c r="AN141" s="27"/>
      <c r="AO141" s="27"/>
      <c r="AP141" s="27"/>
      <c r="AQ141" s="27"/>
      <c r="AR141" s="27"/>
      <c r="AS141" s="27"/>
      <c r="AT141" s="27"/>
      <c r="AU141" s="27"/>
      <c r="AV141" s="27"/>
      <c r="AW141" s="27"/>
      <c r="AX141" s="27"/>
      <c r="AY141" s="27"/>
      <c r="AZ141" s="27"/>
      <c r="BA141" s="27"/>
      <c r="BB141" s="27"/>
      <c r="BC141" s="27"/>
      <c r="BD141" s="27"/>
      <c r="BE141" s="27"/>
      <c r="BF141" s="27"/>
      <c r="BG141" s="27"/>
      <c r="BH141" s="27"/>
      <c r="BI141" s="27"/>
      <c r="BJ141" s="27"/>
      <c r="BK141" s="27"/>
      <c r="BL141" s="27"/>
      <c r="BM141" s="27"/>
      <c r="BN141" s="27"/>
      <c r="BO141" s="27"/>
      <c r="BP141" s="27"/>
    </row>
    <row r="142" spans="1:82" ht="18.75" customHeight="1" x14ac:dyDescent="0.2">
      <c r="A142" s="19"/>
      <c r="B142" s="19"/>
      <c r="C142" s="188"/>
      <c r="D142" s="184" t="s">
        <v>607</v>
      </c>
      <c r="E142" s="184"/>
      <c r="F142" s="184"/>
      <c r="G142" s="184"/>
      <c r="H142" s="184"/>
      <c r="I142" s="184"/>
      <c r="J142" s="184"/>
      <c r="K142" s="184"/>
      <c r="L142" s="184"/>
      <c r="M142" s="184"/>
      <c r="N142" s="184"/>
      <c r="O142" s="184"/>
      <c r="P142" s="184"/>
      <c r="Q142" s="184"/>
      <c r="R142" s="184"/>
      <c r="S142" s="184"/>
      <c r="T142" s="184"/>
      <c r="U142" s="184"/>
      <c r="V142" s="184"/>
      <c r="W142" s="184"/>
      <c r="X142" s="184"/>
      <c r="Y142" s="184"/>
      <c r="Z142" s="184"/>
      <c r="AA142" s="184"/>
      <c r="AB142" s="184"/>
      <c r="AC142" s="185" t="str">
        <f>入力してください!Q27&amp;""</f>
        <v/>
      </c>
      <c r="AD142" s="185"/>
      <c r="AE142" s="185"/>
      <c r="AF142" s="185"/>
      <c r="AG142" s="185"/>
      <c r="AH142" s="185"/>
      <c r="AI142" s="185"/>
      <c r="AJ142" s="185"/>
      <c r="AK142" s="19"/>
      <c r="AM142" s="27"/>
      <c r="AN142" s="27"/>
      <c r="AO142" s="27"/>
      <c r="AP142" s="27"/>
      <c r="AQ142" s="27"/>
      <c r="AR142" s="27"/>
      <c r="AS142" s="27"/>
      <c r="AT142" s="27"/>
      <c r="AU142" s="27"/>
      <c r="AV142" s="27"/>
      <c r="AW142" s="27"/>
      <c r="AX142" s="27"/>
      <c r="AY142" s="27"/>
      <c r="AZ142" s="27"/>
      <c r="BA142" s="27"/>
      <c r="BB142" s="27"/>
      <c r="BC142" s="27"/>
      <c r="BD142" s="27"/>
      <c r="BE142" s="27"/>
      <c r="BF142" s="27"/>
      <c r="BG142" s="27"/>
      <c r="BH142" s="27"/>
      <c r="BI142" s="27"/>
      <c r="BJ142" s="27"/>
      <c r="BK142" s="27"/>
      <c r="BL142" s="27"/>
      <c r="BM142" s="27"/>
      <c r="BN142" s="27"/>
      <c r="BO142" s="27"/>
      <c r="BP142" s="27"/>
    </row>
    <row r="143" spans="1:82" ht="18.75" customHeight="1" x14ac:dyDescent="0.2">
      <c r="A143" s="19"/>
      <c r="B143" s="19"/>
      <c r="C143" s="184" t="s">
        <v>608</v>
      </c>
      <c r="D143" s="184"/>
      <c r="E143" s="184"/>
      <c r="F143" s="184"/>
      <c r="G143" s="184"/>
      <c r="H143" s="184"/>
      <c r="I143" s="184"/>
      <c r="J143" s="184"/>
      <c r="K143" s="184"/>
      <c r="L143" s="184"/>
      <c r="M143" s="184"/>
      <c r="N143" s="185" t="str">
        <f>入力してください!G28&amp; ""</f>
        <v/>
      </c>
      <c r="O143" s="185"/>
      <c r="P143" s="185"/>
      <c r="Q143" s="185"/>
      <c r="R143" s="185"/>
      <c r="S143" s="185"/>
      <c r="T143" s="185"/>
      <c r="U143" s="185"/>
      <c r="V143" s="185"/>
      <c r="W143" s="185"/>
      <c r="X143" s="185"/>
      <c r="Y143" s="185"/>
      <c r="Z143" s="185"/>
      <c r="AA143" s="185"/>
      <c r="AB143" s="185"/>
      <c r="AC143" s="185"/>
      <c r="AD143" s="185"/>
      <c r="AE143" s="185"/>
      <c r="AF143" s="185"/>
      <c r="AG143" s="185"/>
      <c r="AH143" s="185"/>
      <c r="AI143" s="185"/>
      <c r="AJ143" s="185"/>
      <c r="AK143" s="19"/>
      <c r="AM143" s="27"/>
      <c r="AN143" s="27"/>
      <c r="AO143" s="27"/>
      <c r="AP143" s="27"/>
      <c r="AQ143" s="27"/>
      <c r="AR143" s="27"/>
      <c r="AS143" s="27"/>
      <c r="AT143" s="27"/>
      <c r="AU143" s="27"/>
      <c r="AV143" s="27"/>
      <c r="AW143" s="27"/>
      <c r="AX143" s="27"/>
      <c r="AY143" s="27"/>
      <c r="AZ143" s="27"/>
      <c r="BA143" s="27"/>
      <c r="BB143" s="27"/>
      <c r="BC143" s="27"/>
      <c r="BD143" s="27"/>
      <c r="BE143" s="27"/>
      <c r="BF143" s="27"/>
      <c r="BG143" s="27"/>
      <c r="BH143" s="27"/>
      <c r="BI143" s="27"/>
      <c r="BJ143" s="27"/>
      <c r="BK143" s="27"/>
      <c r="BL143" s="27"/>
      <c r="BM143" s="27"/>
      <c r="BN143" s="27"/>
      <c r="BO143" s="27"/>
      <c r="BP143" s="27"/>
    </row>
    <row r="144" spans="1:82" ht="26.25" customHeight="1" x14ac:dyDescent="0.2">
      <c r="A144" s="19"/>
      <c r="B144" s="19"/>
      <c r="C144" s="259" t="s">
        <v>602</v>
      </c>
      <c r="D144" s="259"/>
      <c r="E144" s="259"/>
      <c r="F144" s="259"/>
      <c r="G144" s="259"/>
      <c r="H144" s="259"/>
      <c r="I144" s="259"/>
      <c r="J144" s="259"/>
      <c r="K144" s="259"/>
      <c r="L144" s="259"/>
      <c r="M144" s="259"/>
      <c r="N144" s="260" t="str">
        <f>入力してください!K29&amp;""</f>
        <v/>
      </c>
      <c r="O144" s="260"/>
      <c r="P144" s="260"/>
      <c r="Q144" s="260"/>
      <c r="R144" s="260"/>
      <c r="S144" s="260"/>
      <c r="T144" s="260"/>
      <c r="U144" s="260"/>
      <c r="V144" s="260"/>
      <c r="W144" s="260"/>
      <c r="X144" s="260"/>
      <c r="Y144" s="260"/>
      <c r="Z144" s="260"/>
      <c r="AA144" s="260"/>
      <c r="AB144" s="260"/>
      <c r="AC144" s="260"/>
      <c r="AD144" s="260"/>
      <c r="AE144" s="260"/>
      <c r="AF144" s="260"/>
      <c r="AG144" s="260"/>
      <c r="AH144" s="260"/>
      <c r="AI144" s="260"/>
      <c r="AJ144" s="260"/>
      <c r="AK144" s="19"/>
      <c r="AM144" s="27"/>
      <c r="AN144" s="27"/>
      <c r="AO144" s="27"/>
      <c r="AP144" s="27"/>
      <c r="AQ144" s="27"/>
      <c r="AR144" s="27"/>
      <c r="AS144" s="27"/>
      <c r="AT144" s="27"/>
      <c r="AU144" s="27"/>
      <c r="AV144" s="27"/>
      <c r="AW144" s="27"/>
      <c r="AX144" s="27"/>
      <c r="AY144" s="27"/>
      <c r="AZ144" s="27"/>
      <c r="BA144" s="27"/>
      <c r="BB144" s="27"/>
      <c r="BC144" s="27"/>
      <c r="BD144" s="27"/>
      <c r="BE144" s="27"/>
      <c r="BF144" s="27"/>
      <c r="BG144" s="27"/>
      <c r="BH144" s="27"/>
      <c r="BI144" s="27"/>
      <c r="BJ144" s="27"/>
      <c r="BK144" s="27"/>
      <c r="BL144" s="27"/>
      <c r="BM144" s="27"/>
      <c r="BN144" s="27"/>
      <c r="BO144" s="27"/>
      <c r="BP144" s="27"/>
    </row>
    <row r="145" spans="1:77" ht="15" customHeight="1" x14ac:dyDescent="0.2">
      <c r="A145" s="19"/>
      <c r="B145" s="19"/>
      <c r="C145" s="44"/>
      <c r="D145" s="44"/>
      <c r="E145" s="44"/>
      <c r="F145" s="44"/>
      <c r="G145" s="44"/>
      <c r="H145" s="44"/>
      <c r="I145" s="44"/>
      <c r="J145" s="44"/>
      <c r="K145" s="44"/>
      <c r="L145" s="44"/>
      <c r="M145" s="44"/>
      <c r="N145" s="23"/>
      <c r="O145" s="23"/>
      <c r="P145" s="23"/>
      <c r="Q145" s="23"/>
      <c r="R145" s="23"/>
      <c r="S145" s="23"/>
      <c r="T145" s="23"/>
      <c r="U145" s="23"/>
      <c r="V145" s="45"/>
      <c r="W145" s="45"/>
      <c r="X145" s="45"/>
      <c r="Y145" s="45"/>
      <c r="Z145" s="45"/>
      <c r="AA145" s="45"/>
      <c r="AB145" s="45"/>
      <c r="AC145" s="45"/>
      <c r="AD145" s="45"/>
      <c r="AE145" s="45"/>
      <c r="AF145" s="45"/>
      <c r="AG145" s="45"/>
      <c r="AH145" s="45"/>
      <c r="AI145" s="23"/>
      <c r="AJ145" s="23"/>
      <c r="AK145" s="19"/>
      <c r="AM145" s="27"/>
      <c r="AN145" s="27"/>
      <c r="AO145" s="27"/>
      <c r="AP145" s="27"/>
      <c r="AQ145" s="27"/>
      <c r="AR145" s="27"/>
      <c r="AS145" s="27"/>
      <c r="AT145" s="27"/>
      <c r="AU145" s="27"/>
      <c r="AV145" s="27"/>
      <c r="AW145" s="27"/>
      <c r="AX145" s="27"/>
      <c r="AY145" s="27"/>
      <c r="AZ145" s="27"/>
      <c r="BA145" s="27"/>
      <c r="BB145" s="27"/>
      <c r="BC145" s="27"/>
      <c r="BD145" s="27"/>
      <c r="BE145" s="27"/>
      <c r="BF145" s="27"/>
      <c r="BG145" s="27"/>
      <c r="BH145" s="27"/>
      <c r="BI145" s="27"/>
      <c r="BJ145" s="27"/>
      <c r="BK145" s="27"/>
      <c r="BL145" s="27"/>
      <c r="BM145" s="27"/>
      <c r="BN145" s="27"/>
    </row>
    <row r="146" spans="1:77" ht="12.75" customHeight="1" x14ac:dyDescent="0.2">
      <c r="A146" s="19"/>
      <c r="B146" s="19"/>
      <c r="C146" s="44" t="s">
        <v>609</v>
      </c>
      <c r="D146" s="44"/>
      <c r="E146" s="44"/>
      <c r="F146" s="44"/>
      <c r="G146" s="44"/>
      <c r="H146" s="44"/>
      <c r="I146" s="44"/>
      <c r="J146" s="44"/>
      <c r="K146" s="44"/>
      <c r="L146" s="44"/>
      <c r="M146" s="44"/>
      <c r="N146" s="23"/>
      <c r="O146" s="23"/>
      <c r="P146" s="23"/>
      <c r="Q146" s="23"/>
      <c r="R146" s="23"/>
      <c r="S146" s="23"/>
      <c r="T146" s="23"/>
      <c r="U146" s="23"/>
      <c r="V146" s="45"/>
      <c r="W146" s="45"/>
      <c r="X146" s="45"/>
      <c r="Y146" s="45"/>
      <c r="Z146" s="45"/>
      <c r="AA146" s="45"/>
      <c r="AB146" s="45"/>
      <c r="AC146" s="45"/>
      <c r="AD146" s="45"/>
      <c r="AE146" s="45"/>
      <c r="AF146" s="45"/>
      <c r="AG146" s="45"/>
      <c r="AH146" s="45"/>
      <c r="AI146" s="23"/>
      <c r="AJ146" s="23"/>
      <c r="AK146" s="19"/>
      <c r="AM146" s="27"/>
      <c r="AN146" s="27"/>
      <c r="AO146" s="27"/>
      <c r="AP146" s="27"/>
      <c r="AQ146" s="27"/>
      <c r="AR146" s="27"/>
      <c r="AS146" s="27"/>
      <c r="AT146" s="27"/>
      <c r="AU146" s="27"/>
      <c r="AV146" s="27"/>
      <c r="AW146" s="27"/>
      <c r="AX146" s="27"/>
      <c r="AY146" s="27"/>
      <c r="AZ146" s="27"/>
      <c r="BA146" s="27"/>
      <c r="BB146" s="27"/>
      <c r="BC146" s="27"/>
      <c r="BD146" s="27"/>
      <c r="BE146" s="27"/>
      <c r="BF146" s="27"/>
      <c r="BG146" s="27"/>
      <c r="BH146" s="27"/>
      <c r="BI146" s="27"/>
      <c r="BJ146" s="27"/>
      <c r="BK146" s="27"/>
      <c r="BL146" s="27"/>
      <c r="BM146" s="27"/>
      <c r="BN146" s="27"/>
    </row>
    <row r="147" spans="1:77" ht="18.75" customHeight="1" x14ac:dyDescent="0.2">
      <c r="A147" s="19"/>
      <c r="B147" s="19"/>
      <c r="C147" s="202" t="s">
        <v>567</v>
      </c>
      <c r="D147" s="30"/>
      <c r="E147" s="191" t="s">
        <v>568</v>
      </c>
      <c r="F147" s="191"/>
      <c r="G147" s="191"/>
      <c r="H147" s="191"/>
      <c r="I147" s="191"/>
      <c r="J147" s="191"/>
      <c r="K147" s="191"/>
      <c r="L147" s="191"/>
      <c r="M147" s="191"/>
      <c r="N147" s="191"/>
      <c r="O147" s="191"/>
      <c r="P147" s="191"/>
      <c r="Q147" s="191"/>
      <c r="R147" s="191"/>
      <c r="S147" s="191"/>
      <c r="T147" s="191"/>
      <c r="U147" s="191"/>
      <c r="V147" s="191"/>
      <c r="W147" s="191"/>
      <c r="X147" s="191"/>
      <c r="Y147" s="191"/>
      <c r="Z147" s="191"/>
      <c r="AA147" s="191"/>
      <c r="AB147" s="191"/>
      <c r="AC147" s="191"/>
      <c r="AD147" s="191"/>
      <c r="AE147" s="191"/>
      <c r="AF147" s="191"/>
      <c r="AG147" s="191"/>
      <c r="AH147" s="191"/>
      <c r="AI147" s="191"/>
      <c r="AJ147" s="192"/>
      <c r="AK147" s="19"/>
      <c r="AM147" s="27"/>
      <c r="AN147" s="27"/>
      <c r="AO147" s="27"/>
      <c r="AP147" s="27"/>
      <c r="AQ147" s="27"/>
      <c r="AR147" s="27"/>
      <c r="AS147" s="27"/>
      <c r="AT147" s="27"/>
      <c r="AU147" s="27"/>
      <c r="AV147" s="27"/>
      <c r="AW147" s="27"/>
      <c r="AX147" s="27"/>
      <c r="AY147" s="27"/>
      <c r="AZ147" s="27"/>
      <c r="BA147" s="27"/>
      <c r="BB147" s="27"/>
      <c r="BC147" s="27"/>
      <c r="BD147" s="27"/>
      <c r="BE147" s="27"/>
      <c r="BF147" s="27"/>
      <c r="BG147" s="27"/>
      <c r="BH147" s="27"/>
      <c r="BI147" s="27"/>
      <c r="BJ147" s="27"/>
      <c r="BK147" s="27"/>
      <c r="BL147" s="27"/>
      <c r="BM147" s="27"/>
      <c r="BN147" s="27"/>
      <c r="BX147" s="190" t="str">
        <f>IF(RIGHT(入力してください!Q33,1)="じ","〇","")</f>
        <v/>
      </c>
      <c r="BY147" s="190"/>
    </row>
    <row r="148" spans="1:77" ht="18.75" customHeight="1" x14ac:dyDescent="0.2">
      <c r="A148" s="19"/>
      <c r="B148" s="19"/>
      <c r="C148" s="202"/>
      <c r="D148" s="193" t="s">
        <v>2</v>
      </c>
      <c r="E148" s="193"/>
      <c r="F148" s="193"/>
      <c r="G148" s="193"/>
      <c r="H148" s="174" t="str">
        <f>入力してください!G158&amp;""</f>
        <v/>
      </c>
      <c r="I148" s="175"/>
      <c r="J148" s="175"/>
      <c r="K148" s="175"/>
      <c r="L148" s="175"/>
      <c r="M148" s="175"/>
      <c r="N148" s="175"/>
      <c r="O148" s="175"/>
      <c r="P148" s="175"/>
      <c r="Q148" s="175"/>
      <c r="R148" s="175"/>
      <c r="S148" s="175"/>
      <c r="T148" s="175"/>
      <c r="U148" s="176"/>
      <c r="V148" s="174" t="str">
        <f>入力してください!P158&amp;""</f>
        <v/>
      </c>
      <c r="W148" s="175"/>
      <c r="X148" s="175"/>
      <c r="Y148" s="175"/>
      <c r="Z148" s="175"/>
      <c r="AA148" s="175"/>
      <c r="AB148" s="175"/>
      <c r="AC148" s="175"/>
      <c r="AD148" s="175"/>
      <c r="AE148" s="175"/>
      <c r="AF148" s="175"/>
      <c r="AG148" s="175"/>
      <c r="AH148" s="175"/>
      <c r="AI148" s="175"/>
      <c r="AJ148" s="176"/>
      <c r="AK148" s="19"/>
      <c r="AM148" s="27"/>
      <c r="AN148" s="27"/>
      <c r="AO148" s="27"/>
      <c r="AP148" s="27"/>
      <c r="AQ148" s="27"/>
      <c r="AR148" s="27"/>
      <c r="AS148" s="27"/>
      <c r="AT148" s="27"/>
      <c r="AU148" s="27"/>
      <c r="AV148" s="27"/>
      <c r="AW148" s="27"/>
      <c r="AX148" s="27"/>
      <c r="AY148" s="27"/>
      <c r="AZ148" s="27"/>
      <c r="BA148" s="27"/>
      <c r="BB148" s="27"/>
      <c r="BC148" s="27"/>
      <c r="BD148" s="27"/>
      <c r="BE148" s="27"/>
      <c r="BF148" s="27"/>
      <c r="BG148" s="27"/>
      <c r="BH148" s="27"/>
      <c r="BI148" s="27"/>
      <c r="BJ148" s="27"/>
      <c r="BK148" s="27"/>
      <c r="BL148" s="27"/>
      <c r="BM148" s="27"/>
      <c r="BN148" s="27"/>
      <c r="BX148" s="190"/>
      <c r="BY148" s="190"/>
    </row>
    <row r="149" spans="1:77" ht="30" customHeight="1" x14ac:dyDescent="0.2">
      <c r="A149" s="19"/>
      <c r="B149" s="19"/>
      <c r="C149" s="202"/>
      <c r="D149" s="261" t="s">
        <v>1</v>
      </c>
      <c r="E149" s="261"/>
      <c r="F149" s="261"/>
      <c r="G149" s="261"/>
      <c r="H149" s="177" t="str">
        <f>入力してください!G157&amp;""</f>
        <v/>
      </c>
      <c r="I149" s="178"/>
      <c r="J149" s="178"/>
      <c r="K149" s="178"/>
      <c r="L149" s="178"/>
      <c r="M149" s="178"/>
      <c r="N149" s="178"/>
      <c r="O149" s="178"/>
      <c r="P149" s="178"/>
      <c r="Q149" s="178"/>
      <c r="R149" s="178"/>
      <c r="S149" s="178"/>
      <c r="T149" s="178"/>
      <c r="U149" s="178"/>
      <c r="V149" s="179" t="str">
        <f>入力してください!P157&amp;""</f>
        <v/>
      </c>
      <c r="W149" s="179"/>
      <c r="X149" s="179"/>
      <c r="Y149" s="179"/>
      <c r="Z149" s="179"/>
      <c r="AA149" s="179"/>
      <c r="AB149" s="179"/>
      <c r="AC149" s="179"/>
      <c r="AD149" s="179"/>
      <c r="AE149" s="179"/>
      <c r="AF149" s="179"/>
      <c r="AG149" s="179"/>
      <c r="AH149" s="179"/>
      <c r="AI149" s="179"/>
      <c r="AJ149" s="179"/>
      <c r="AK149" s="19"/>
      <c r="AM149" s="27"/>
      <c r="AN149" s="27"/>
      <c r="AO149" s="27"/>
      <c r="AP149" s="27"/>
      <c r="AQ149" s="27"/>
      <c r="AR149" s="27"/>
      <c r="AS149" s="27"/>
      <c r="AT149" s="27"/>
      <c r="AU149" s="27"/>
      <c r="AV149" s="27"/>
      <c r="AW149" s="27"/>
      <c r="AX149" s="27"/>
      <c r="AY149" s="27"/>
      <c r="AZ149" s="27"/>
      <c r="BA149" s="27"/>
      <c r="BB149" s="27"/>
      <c r="BC149" s="27"/>
      <c r="BD149" s="27"/>
      <c r="BE149" s="27"/>
      <c r="BF149" s="27"/>
      <c r="BG149" s="27"/>
      <c r="BH149" s="27"/>
      <c r="BI149" s="27"/>
      <c r="BJ149" s="27"/>
      <c r="BK149" s="27"/>
      <c r="BL149" s="27"/>
      <c r="BM149" s="27"/>
      <c r="BN149" s="27"/>
      <c r="BX149" s="190" t="str">
        <f>IF(RIGHT(入力してください!Q36,1)="じ","〇","")</f>
        <v/>
      </c>
      <c r="BY149" s="190"/>
    </row>
    <row r="150" spans="1:77" ht="18.75" customHeight="1" x14ac:dyDescent="0.2">
      <c r="A150" s="19"/>
      <c r="B150" s="19"/>
      <c r="C150" s="202"/>
      <c r="D150" s="25"/>
      <c r="E150" s="191" t="s">
        <v>569</v>
      </c>
      <c r="F150" s="191"/>
      <c r="G150" s="191"/>
      <c r="H150" s="191"/>
      <c r="I150" s="191"/>
      <c r="J150" s="191"/>
      <c r="K150" s="191"/>
      <c r="L150" s="191"/>
      <c r="M150" s="191"/>
      <c r="N150" s="191"/>
      <c r="O150" s="191"/>
      <c r="P150" s="191"/>
      <c r="Q150" s="191"/>
      <c r="R150" s="191"/>
      <c r="S150" s="191"/>
      <c r="T150" s="191"/>
      <c r="U150" s="191"/>
      <c r="V150" s="191"/>
      <c r="W150" s="191"/>
      <c r="X150" s="191"/>
      <c r="Y150" s="191"/>
      <c r="Z150" s="191"/>
      <c r="AA150" s="191"/>
      <c r="AB150" s="191"/>
      <c r="AC150" s="191"/>
      <c r="AD150" s="191"/>
      <c r="AE150" s="191"/>
      <c r="AF150" s="191"/>
      <c r="AG150" s="191"/>
      <c r="AH150" s="191"/>
      <c r="AI150" s="191"/>
      <c r="AJ150" s="192"/>
      <c r="AK150" s="19"/>
      <c r="AM150" s="27"/>
      <c r="AN150" s="27"/>
      <c r="AO150" s="27"/>
      <c r="AP150" s="27"/>
      <c r="AQ150" s="27"/>
      <c r="AR150" s="27"/>
      <c r="AS150" s="27"/>
      <c r="AT150" s="27"/>
      <c r="AU150" s="27"/>
      <c r="AV150" s="27"/>
      <c r="AW150" s="27"/>
      <c r="AX150" s="27"/>
      <c r="AY150" s="27"/>
      <c r="AZ150" s="27"/>
      <c r="BA150" s="27"/>
      <c r="BB150" s="27"/>
      <c r="BC150" s="27"/>
      <c r="BD150" s="27"/>
      <c r="BE150" s="27"/>
      <c r="BF150" s="27"/>
      <c r="BG150" s="27"/>
      <c r="BH150" s="27"/>
      <c r="BI150" s="27"/>
      <c r="BJ150" s="27"/>
      <c r="BK150" s="27"/>
      <c r="BL150" s="27"/>
      <c r="BM150" s="27"/>
      <c r="BN150" s="27"/>
      <c r="BX150" s="190"/>
      <c r="BY150" s="190"/>
    </row>
    <row r="151" spans="1:77" ht="18.75" customHeight="1" x14ac:dyDescent="0.2">
      <c r="A151" s="19"/>
      <c r="B151" s="19"/>
      <c r="C151" s="202"/>
      <c r="D151" s="184" t="s">
        <v>436</v>
      </c>
      <c r="E151" s="184"/>
      <c r="F151" s="184"/>
      <c r="G151" s="184"/>
      <c r="H151" s="197" t="str">
        <f>入力してください!G37 &amp; ""</f>
        <v/>
      </c>
      <c r="I151" s="198"/>
      <c r="J151" s="198"/>
      <c r="K151" s="198"/>
      <c r="L151" s="198"/>
      <c r="M151" s="198"/>
      <c r="N151" s="198"/>
      <c r="O151" s="198"/>
      <c r="P151" s="198"/>
      <c r="Q151" s="198"/>
      <c r="R151" s="198"/>
      <c r="S151" s="198"/>
      <c r="T151" s="199"/>
      <c r="U151" s="194" t="s">
        <v>438</v>
      </c>
      <c r="V151" s="195"/>
      <c r="W151" s="195"/>
      <c r="X151" s="195"/>
      <c r="Y151" s="196"/>
      <c r="Z151" s="197" t="str">
        <f>入力してください!G40 &amp; ""</f>
        <v/>
      </c>
      <c r="AA151" s="198"/>
      <c r="AB151" s="198"/>
      <c r="AC151" s="198"/>
      <c r="AD151" s="198"/>
      <c r="AE151" s="198"/>
      <c r="AF151" s="198"/>
      <c r="AG151" s="198"/>
      <c r="AH151" s="198"/>
      <c r="AI151" s="198"/>
      <c r="AJ151" s="199"/>
      <c r="AK151" s="19"/>
      <c r="AM151" s="27"/>
      <c r="AN151" s="27"/>
      <c r="AO151" s="27"/>
      <c r="AP151" s="27"/>
      <c r="AQ151" s="27"/>
      <c r="AR151" s="27"/>
      <c r="AS151" s="27"/>
      <c r="AT151" s="27"/>
      <c r="AU151" s="27"/>
      <c r="AV151" s="27"/>
      <c r="AW151" s="27"/>
      <c r="AX151" s="27"/>
      <c r="AY151" s="27"/>
      <c r="AZ151" s="27"/>
      <c r="BA151" s="27"/>
      <c r="BB151" s="27"/>
      <c r="BC151" s="27"/>
      <c r="BD151" s="27"/>
      <c r="BE151" s="27"/>
      <c r="BF151" s="27"/>
      <c r="BG151" s="27"/>
      <c r="BH151" s="27"/>
      <c r="BI151" s="27"/>
      <c r="BJ151" s="27"/>
      <c r="BK151" s="27"/>
      <c r="BL151" s="27"/>
      <c r="BM151" s="27"/>
      <c r="BN151" s="27"/>
    </row>
    <row r="152" spans="1:77" ht="32.25" customHeight="1" x14ac:dyDescent="0.2">
      <c r="A152" s="19"/>
      <c r="B152" s="19"/>
      <c r="C152" s="202"/>
      <c r="D152" s="184" t="s">
        <v>360</v>
      </c>
      <c r="E152" s="184"/>
      <c r="F152" s="184"/>
      <c r="G152" s="184"/>
      <c r="H152" s="252" t="str">
        <f>入力してください!G38 &amp;入力してください!J38 &amp; ""</f>
        <v>東京都</v>
      </c>
      <c r="I152" s="253"/>
      <c r="J152" s="253"/>
      <c r="K152" s="253"/>
      <c r="L152" s="253"/>
      <c r="M152" s="253"/>
      <c r="N152" s="253"/>
      <c r="O152" s="253"/>
      <c r="P152" s="253"/>
      <c r="Q152" s="253"/>
      <c r="R152" s="253"/>
      <c r="S152" s="253"/>
      <c r="T152" s="253"/>
      <c r="U152" s="253"/>
      <c r="V152" s="253"/>
      <c r="W152" s="253"/>
      <c r="X152" s="253"/>
      <c r="Y152" s="253"/>
      <c r="Z152" s="253"/>
      <c r="AA152" s="253"/>
      <c r="AB152" s="253"/>
      <c r="AC152" s="253"/>
      <c r="AD152" s="253"/>
      <c r="AE152" s="253"/>
      <c r="AF152" s="253"/>
      <c r="AG152" s="253"/>
      <c r="AH152" s="253"/>
      <c r="AI152" s="253"/>
      <c r="AJ152" s="254"/>
      <c r="AK152" s="19"/>
      <c r="AM152" s="27"/>
      <c r="AN152" s="27"/>
      <c r="AO152" s="27"/>
      <c r="AP152" s="27"/>
      <c r="AQ152" s="27"/>
      <c r="AR152" s="27"/>
      <c r="AS152" s="27"/>
      <c r="AT152" s="27"/>
      <c r="AU152" s="27"/>
      <c r="AV152" s="27"/>
      <c r="AW152" s="27"/>
      <c r="AX152" s="27"/>
      <c r="AY152" s="27"/>
      <c r="AZ152" s="27"/>
      <c r="BA152" s="27"/>
      <c r="BB152" s="27"/>
      <c r="BC152" s="27"/>
      <c r="BD152" s="27"/>
      <c r="BE152" s="27"/>
      <c r="BF152" s="27"/>
      <c r="BG152" s="27"/>
      <c r="BH152" s="27"/>
      <c r="BI152" s="27"/>
      <c r="BJ152" s="27"/>
      <c r="BK152" s="27"/>
      <c r="BL152" s="27"/>
      <c r="BM152" s="27"/>
      <c r="BN152" s="27"/>
    </row>
    <row r="153" spans="1:77" ht="32.25" customHeight="1" x14ac:dyDescent="0.2">
      <c r="A153" s="19"/>
      <c r="B153" s="19"/>
      <c r="C153" s="202"/>
      <c r="D153" s="184"/>
      <c r="E153" s="184"/>
      <c r="F153" s="184"/>
      <c r="G153" s="184"/>
      <c r="H153" s="255" t="s">
        <v>374</v>
      </c>
      <c r="I153" s="256"/>
      <c r="J153" s="256"/>
      <c r="K153" s="256"/>
      <c r="L153" s="256"/>
      <c r="M153" s="256"/>
      <c r="N153" s="257" t="str">
        <f>入力してください!J39 &amp; ""</f>
        <v/>
      </c>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8"/>
      <c r="AK153" s="19"/>
      <c r="AM153" s="27"/>
      <c r="AN153" s="27"/>
      <c r="AO153" s="27"/>
      <c r="AP153" s="27"/>
      <c r="AQ153" s="27"/>
      <c r="AR153" s="27"/>
      <c r="AS153" s="27"/>
      <c r="AT153" s="27"/>
      <c r="AU153" s="27"/>
      <c r="AV153" s="27"/>
      <c r="AW153" s="27"/>
      <c r="AX153" s="27"/>
      <c r="AY153" s="27"/>
      <c r="AZ153" s="27"/>
      <c r="BA153" s="27"/>
      <c r="BB153" s="27"/>
      <c r="BC153" s="27"/>
      <c r="BD153" s="27"/>
      <c r="BE153" s="27"/>
      <c r="BF153" s="27"/>
      <c r="BG153" s="27"/>
      <c r="BH153" s="27"/>
      <c r="BI153" s="27"/>
      <c r="BJ153" s="27"/>
      <c r="BK153" s="27"/>
      <c r="BL153" s="27"/>
      <c r="BM153" s="27"/>
      <c r="BN153" s="27"/>
    </row>
    <row r="154" spans="1:77" ht="4.5" customHeight="1" x14ac:dyDescent="0.2">
      <c r="A154" s="19"/>
      <c r="B154" s="19"/>
      <c r="C154" s="46"/>
      <c r="D154" s="23"/>
      <c r="E154" s="23"/>
      <c r="F154" s="23"/>
      <c r="G154" s="23"/>
      <c r="H154" s="47"/>
      <c r="I154" s="47"/>
      <c r="J154" s="47"/>
      <c r="K154" s="47"/>
      <c r="L154" s="47"/>
      <c r="M154" s="47"/>
      <c r="N154" s="3"/>
      <c r="O154" s="3"/>
      <c r="P154" s="3"/>
      <c r="Q154" s="3"/>
      <c r="R154" s="3"/>
      <c r="S154" s="3"/>
      <c r="T154" s="3"/>
      <c r="U154" s="3"/>
      <c r="V154" s="3"/>
      <c r="W154" s="3"/>
      <c r="X154" s="3"/>
      <c r="Y154" s="3"/>
      <c r="Z154" s="3"/>
      <c r="AA154" s="3"/>
      <c r="AB154" s="3"/>
      <c r="AC154" s="3"/>
      <c r="AD154" s="3"/>
      <c r="AE154" s="3"/>
      <c r="AF154" s="3"/>
      <c r="AG154" s="3"/>
      <c r="AH154" s="3"/>
      <c r="AI154" s="3"/>
      <c r="AJ154" s="3"/>
      <c r="AK154" s="19"/>
    </row>
    <row r="155" spans="1:77" ht="33.75" customHeight="1" x14ac:dyDescent="0.2">
      <c r="A155" s="19"/>
      <c r="B155" s="19"/>
      <c r="C155" s="201" t="s">
        <v>610</v>
      </c>
      <c r="D155" s="201"/>
      <c r="E155" s="201"/>
      <c r="F155" s="201"/>
      <c r="G155" s="201"/>
      <c r="H155" s="201"/>
      <c r="I155" s="201"/>
      <c r="J155" s="201"/>
      <c r="K155" s="201"/>
      <c r="L155" s="201"/>
      <c r="M155" s="201"/>
      <c r="N155" s="201"/>
      <c r="O155" s="201"/>
      <c r="P155" s="201"/>
      <c r="Q155" s="201"/>
      <c r="R155" s="201"/>
      <c r="S155" s="201"/>
      <c r="T155" s="201"/>
      <c r="U155" s="201"/>
      <c r="V155" s="201"/>
      <c r="W155" s="201"/>
      <c r="X155" s="201"/>
      <c r="Y155" s="201"/>
      <c r="Z155" s="201"/>
      <c r="AA155" s="201"/>
      <c r="AB155" s="201"/>
      <c r="AC155" s="201"/>
      <c r="AD155" s="201"/>
      <c r="AE155" s="201"/>
      <c r="AF155" s="201"/>
      <c r="AG155" s="201"/>
      <c r="AH155" s="201"/>
      <c r="AI155" s="201"/>
      <c r="AJ155" s="201"/>
      <c r="AK155" s="48"/>
    </row>
    <row r="156" spans="1:77" ht="3" customHeight="1" x14ac:dyDescent="0.2">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row>
    <row r="157" spans="1:77" ht="13.5" customHeight="1" x14ac:dyDescent="0.2">
      <c r="C157" s="49"/>
      <c r="D157" s="49"/>
      <c r="E157" s="262" t="str">
        <f>IF(入力してください!J45&lt;&gt;"","令和" &amp; IF(入力してください!J45&gt;2020,入力してください!J45-2018,入力してください!J45) &amp;"年"&amp;入力してください!N45&amp;"月"&amp;入力してください!R45&amp;"日","　年　月　日")</f>
        <v>　年　月　日</v>
      </c>
      <c r="F157" s="262"/>
      <c r="G157" s="262"/>
      <c r="H157" s="262"/>
      <c r="I157" s="262"/>
      <c r="J157" s="262"/>
      <c r="K157" s="262"/>
      <c r="L157" s="262"/>
      <c r="M157" s="262"/>
      <c r="N157" s="262"/>
      <c r="O157" s="50"/>
      <c r="P157" s="49"/>
      <c r="Q157" s="49"/>
      <c r="R157" s="49"/>
      <c r="S157" s="49"/>
      <c r="T157" s="49"/>
      <c r="U157" s="49"/>
      <c r="V157" s="49"/>
      <c r="W157" s="49"/>
      <c r="X157" s="49"/>
      <c r="Y157" s="49"/>
      <c r="Z157" s="49"/>
      <c r="AA157" s="49"/>
      <c r="AB157" s="49"/>
      <c r="AC157" s="49"/>
      <c r="AD157" s="49"/>
      <c r="AE157" s="49"/>
      <c r="AF157" s="49"/>
      <c r="AG157" s="49"/>
      <c r="AH157" s="49"/>
      <c r="AI157" s="49"/>
      <c r="AJ157" s="49"/>
    </row>
    <row r="158" spans="1:77" ht="16.5" customHeight="1" x14ac:dyDescent="0.2">
      <c r="C158" s="49"/>
      <c r="D158" s="49"/>
      <c r="F158" s="51"/>
      <c r="G158" s="51"/>
      <c r="H158" s="51"/>
      <c r="I158" s="51"/>
      <c r="J158" s="51"/>
      <c r="K158" s="49"/>
      <c r="L158" s="49"/>
      <c r="M158" s="49"/>
      <c r="N158" s="49"/>
      <c r="O158" s="49"/>
      <c r="P158" s="200" t="s">
        <v>439</v>
      </c>
      <c r="Q158" s="200"/>
      <c r="R158" s="200"/>
      <c r="S158" s="200"/>
      <c r="T158" s="200"/>
      <c r="U158" s="52"/>
      <c r="V158" s="53" t="str">
        <f>入力してください!G46 &amp; ""</f>
        <v/>
      </c>
      <c r="W158" s="19"/>
      <c r="X158" s="19"/>
      <c r="Y158" s="19"/>
      <c r="Z158" s="19"/>
      <c r="AA158" s="49"/>
      <c r="AB158" s="49"/>
      <c r="AC158" s="49"/>
      <c r="AD158" s="49"/>
      <c r="AE158" s="49"/>
      <c r="AF158" s="49"/>
      <c r="AG158" s="49"/>
      <c r="AH158" s="49"/>
      <c r="AI158" s="49"/>
      <c r="AJ158" s="49"/>
    </row>
    <row r="159" spans="1:77" ht="17.25" customHeight="1" x14ac:dyDescent="0.2">
      <c r="C159" s="49"/>
      <c r="D159" s="49"/>
      <c r="E159" s="49"/>
      <c r="F159" s="50" t="s">
        <v>570</v>
      </c>
      <c r="G159" s="49"/>
      <c r="H159" s="49"/>
      <c r="I159" s="49"/>
      <c r="J159" s="49"/>
      <c r="K159" s="49"/>
      <c r="L159" s="49"/>
      <c r="M159" s="49"/>
      <c r="N159" s="49"/>
      <c r="O159" s="49"/>
      <c r="P159" s="49"/>
      <c r="Q159" s="49"/>
      <c r="R159" s="49"/>
      <c r="S159" s="49"/>
      <c r="T159" s="49"/>
      <c r="U159" s="54"/>
      <c r="V159" s="54"/>
      <c r="W159" s="54"/>
      <c r="X159" s="54"/>
      <c r="Y159" s="54"/>
      <c r="Z159" s="54"/>
      <c r="AA159" s="54"/>
      <c r="AB159" s="54"/>
      <c r="AC159" s="54"/>
      <c r="AD159" s="54"/>
      <c r="AE159" s="54"/>
      <c r="AF159" s="54"/>
      <c r="AG159" s="54"/>
      <c r="AH159" s="54"/>
      <c r="AI159" s="54"/>
      <c r="AJ159" s="54"/>
    </row>
    <row r="160" spans="1:77" ht="7.5" customHeight="1" x14ac:dyDescent="0.2">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row>
    <row r="161" spans="1:40" ht="35.25" customHeight="1" x14ac:dyDescent="0.2">
      <c r="C161" s="263" t="s">
        <v>560</v>
      </c>
      <c r="D161" s="263"/>
      <c r="E161" s="263"/>
      <c r="F161" s="263"/>
      <c r="G161" s="263"/>
      <c r="H161" s="263"/>
      <c r="I161" s="264" t="str">
        <f>IF(入力してください!K48&lt;&gt;"","令和" &amp; IF(入力してください!K48&gt;2020,入力してください!K48-2018,入力してください!K48) &amp;"年"&amp;入力してください!O48&amp;"月"&amp;入力してください!S48&amp;"日","　年　月　日")</f>
        <v>　年　月　日</v>
      </c>
      <c r="J161" s="264"/>
      <c r="K161" s="264"/>
      <c r="L161" s="264"/>
      <c r="M161" s="264"/>
      <c r="N161" s="264"/>
      <c r="O161" s="264"/>
      <c r="P161" s="264"/>
      <c r="Q161" s="264"/>
      <c r="R161" s="264"/>
      <c r="S161" s="264"/>
      <c r="T161" s="243" t="s">
        <v>561</v>
      </c>
      <c r="U161" s="243"/>
      <c r="V161" s="243"/>
      <c r="W161" s="243"/>
      <c r="X161" s="243"/>
      <c r="Y161" s="265"/>
      <c r="Z161" s="265"/>
      <c r="AA161" s="265"/>
      <c r="AB161" s="265"/>
      <c r="AC161" s="265"/>
      <c r="AD161" s="265"/>
      <c r="AE161" s="265"/>
      <c r="AF161" s="265"/>
      <c r="AG161" s="265"/>
      <c r="AH161" s="265"/>
      <c r="AI161" s="265"/>
      <c r="AJ161" s="265"/>
      <c r="AK161"/>
      <c r="AL161"/>
      <c r="AM161"/>
      <c r="AN161"/>
    </row>
    <row r="162" spans="1:40" ht="5.25" customHeight="1" x14ac:dyDescent="0.2">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row>
    <row r="163" spans="1:40" ht="71.25" customHeight="1" x14ac:dyDescent="0.2">
      <c r="A163" s="19"/>
      <c r="C163" s="266" t="s">
        <v>611</v>
      </c>
      <c r="D163" s="266"/>
      <c r="E163" s="266"/>
      <c r="F163" s="266"/>
      <c r="G163" s="266"/>
      <c r="H163" s="266"/>
      <c r="I163" s="266"/>
      <c r="J163" s="266"/>
      <c r="K163" s="266"/>
      <c r="L163" s="266"/>
      <c r="M163" s="266"/>
      <c r="N163" s="266"/>
      <c r="O163" s="266"/>
      <c r="P163" s="266"/>
      <c r="Q163" s="266"/>
      <c r="R163" s="266"/>
      <c r="S163" s="266"/>
      <c r="T163" s="266"/>
      <c r="U163" s="266"/>
      <c r="V163" s="266"/>
      <c r="W163" s="266"/>
      <c r="X163" s="266"/>
      <c r="Y163" s="266"/>
      <c r="Z163" s="266"/>
      <c r="AA163" s="266"/>
      <c r="AB163" s="266"/>
      <c r="AC163" s="266"/>
      <c r="AD163" s="266"/>
      <c r="AE163" s="266"/>
      <c r="AF163" s="266"/>
      <c r="AG163" s="266"/>
      <c r="AH163" s="266"/>
      <c r="AI163" s="266"/>
      <c r="AJ163" s="266"/>
      <c r="AK163" s="19"/>
    </row>
    <row r="164" spans="1:40" ht="10.5" customHeight="1" x14ac:dyDescent="0.2">
      <c r="A164" s="55"/>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row>
  </sheetData>
  <sheetProtection algorithmName="SHA-512" hashValue="G32HaZ2E969dAc2CO6isqqgYMLItNuSZ5YWAJ/8WzUuZc9A+ceQW9MDyjajJtAGwFxpZST476NNt13YgRbAKcg==" saltValue="0xJKLxHO6ZYSqsfhoHmt8A==" spinCount="100000" sheet="1" selectLockedCells="1"/>
  <mergeCells count="357">
    <mergeCell ref="H12:M12"/>
    <mergeCell ref="N12:T12"/>
    <mergeCell ref="H13:M13"/>
    <mergeCell ref="N13:T13"/>
    <mergeCell ref="Y3:AB3"/>
    <mergeCell ref="B4:V5"/>
    <mergeCell ref="W8:AJ8"/>
    <mergeCell ref="H9:M9"/>
    <mergeCell ref="H8:M8"/>
    <mergeCell ref="N8:V8"/>
    <mergeCell ref="N9:V9"/>
    <mergeCell ref="D11:G11"/>
    <mergeCell ref="C10:G10"/>
    <mergeCell ref="D8:G9"/>
    <mergeCell ref="C7:G7"/>
    <mergeCell ref="H10:V10"/>
    <mergeCell ref="H11:V11"/>
    <mergeCell ref="H7:V7"/>
    <mergeCell ref="W7:AJ7"/>
    <mergeCell ref="W9:AJ9"/>
    <mergeCell ref="W10:AJ11"/>
    <mergeCell ref="C17:C19"/>
    <mergeCell ref="D14:G14"/>
    <mergeCell ref="D15:G16"/>
    <mergeCell ref="H15:AJ15"/>
    <mergeCell ref="H16:M16"/>
    <mergeCell ref="N16:AJ16"/>
    <mergeCell ref="C12:C16"/>
    <mergeCell ref="D17:G17"/>
    <mergeCell ref="H17:AE17"/>
    <mergeCell ref="D18:G18"/>
    <mergeCell ref="AF17:AJ17"/>
    <mergeCell ref="Y18:AB18"/>
    <mergeCell ref="D12:G12"/>
    <mergeCell ref="D13:G13"/>
    <mergeCell ref="N18:P18"/>
    <mergeCell ref="Q18:X18"/>
    <mergeCell ref="Z12:AB13"/>
    <mergeCell ref="X12:Y13"/>
    <mergeCell ref="U12:W13"/>
    <mergeCell ref="AC13:AJ13"/>
    <mergeCell ref="Z14:AJ14"/>
    <mergeCell ref="U14:Y14"/>
    <mergeCell ref="H14:T14"/>
    <mergeCell ref="D19:AB19"/>
    <mergeCell ref="D70:G71"/>
    <mergeCell ref="H70:AJ70"/>
    <mergeCell ref="H71:M71"/>
    <mergeCell ref="N71:AJ71"/>
    <mergeCell ref="C62:M62"/>
    <mergeCell ref="N62:AJ62"/>
    <mergeCell ref="C65:C71"/>
    <mergeCell ref="BS7:BT8"/>
    <mergeCell ref="BU7:BV8"/>
    <mergeCell ref="C21:M21"/>
    <mergeCell ref="C20:M20"/>
    <mergeCell ref="N21:AJ21"/>
    <mergeCell ref="N20:AJ20"/>
    <mergeCell ref="E34:N34"/>
    <mergeCell ref="Y38:AJ38"/>
    <mergeCell ref="H30:M30"/>
    <mergeCell ref="N30:AJ30"/>
    <mergeCell ref="D26:G26"/>
    <mergeCell ref="D28:G28"/>
    <mergeCell ref="D29:G30"/>
    <mergeCell ref="H29:AJ29"/>
    <mergeCell ref="H18:M18"/>
    <mergeCell ref="AC12:AJ12"/>
    <mergeCell ref="AN3:BP16"/>
    <mergeCell ref="C38:H38"/>
    <mergeCell ref="I38:S38"/>
    <mergeCell ref="T38:X38"/>
    <mergeCell ref="C40:AJ40"/>
    <mergeCell ref="E68:AJ68"/>
    <mergeCell ref="D69:G69"/>
    <mergeCell ref="H69:T69"/>
    <mergeCell ref="U69:Y69"/>
    <mergeCell ref="Z69:AJ69"/>
    <mergeCell ref="D67:G67"/>
    <mergeCell ref="D52:G52"/>
    <mergeCell ref="H52:V52"/>
    <mergeCell ref="C53:C57"/>
    <mergeCell ref="D53:G53"/>
    <mergeCell ref="U53:W54"/>
    <mergeCell ref="X53:Y54"/>
    <mergeCell ref="Z53:AB54"/>
    <mergeCell ref="AC53:AJ53"/>
    <mergeCell ref="D54:G54"/>
    <mergeCell ref="AC54:AJ54"/>
    <mergeCell ref="D55:G55"/>
    <mergeCell ref="D56:G57"/>
    <mergeCell ref="H56:AJ56"/>
    <mergeCell ref="H57:M57"/>
    <mergeCell ref="N57:AJ57"/>
    <mergeCell ref="BY48:BZ49"/>
    <mergeCell ref="CA48:CB49"/>
    <mergeCell ref="BX67:BY68"/>
    <mergeCell ref="N59:P59"/>
    <mergeCell ref="Q59:X59"/>
    <mergeCell ref="Y59:AB59"/>
    <mergeCell ref="D60:AB60"/>
    <mergeCell ref="AC60:AJ60"/>
    <mergeCell ref="C61:M61"/>
    <mergeCell ref="N61:AJ61"/>
    <mergeCell ref="C58:C60"/>
    <mergeCell ref="D58:G58"/>
    <mergeCell ref="H58:AE58"/>
    <mergeCell ref="AF58:AJ58"/>
    <mergeCell ref="D59:G59"/>
    <mergeCell ref="H59:M59"/>
    <mergeCell ref="E65:AJ65"/>
    <mergeCell ref="BX65:BY66"/>
    <mergeCell ref="D66:G66"/>
    <mergeCell ref="H67:U67"/>
    <mergeCell ref="V67:AJ67"/>
    <mergeCell ref="CC48:CD49"/>
    <mergeCell ref="Y44:AB44"/>
    <mergeCell ref="B45:V46"/>
    <mergeCell ref="C48:G48"/>
    <mergeCell ref="H48:V48"/>
    <mergeCell ref="W48:AJ48"/>
    <mergeCell ref="D49:G50"/>
    <mergeCell ref="H49:M49"/>
    <mergeCell ref="N49:V49"/>
    <mergeCell ref="W49:AJ49"/>
    <mergeCell ref="H50:M50"/>
    <mergeCell ref="N50:V50"/>
    <mergeCell ref="W50:AJ50"/>
    <mergeCell ref="BS50:BT51"/>
    <mergeCell ref="BU50:BV51"/>
    <mergeCell ref="BW50:BX51"/>
    <mergeCell ref="BS48:BT49"/>
    <mergeCell ref="BU48:BV49"/>
    <mergeCell ref="BW48:BX49"/>
    <mergeCell ref="C51:G51"/>
    <mergeCell ref="H51:V51"/>
    <mergeCell ref="W51:AJ52"/>
    <mergeCell ref="C163:AJ163"/>
    <mergeCell ref="E157:N157"/>
    <mergeCell ref="P158:T158"/>
    <mergeCell ref="C161:H161"/>
    <mergeCell ref="I161:S161"/>
    <mergeCell ref="T161:X161"/>
    <mergeCell ref="Y161:AJ161"/>
    <mergeCell ref="Z151:AJ151"/>
    <mergeCell ref="D152:G153"/>
    <mergeCell ref="H152:AJ152"/>
    <mergeCell ref="H153:M153"/>
    <mergeCell ref="N153:AJ153"/>
    <mergeCell ref="C155:AJ155"/>
    <mergeCell ref="BX147:BY148"/>
    <mergeCell ref="D148:G148"/>
    <mergeCell ref="D149:G149"/>
    <mergeCell ref="BX149:BY150"/>
    <mergeCell ref="E150:AJ150"/>
    <mergeCell ref="AC142:AJ142"/>
    <mergeCell ref="C143:M143"/>
    <mergeCell ref="N143:AJ143"/>
    <mergeCell ref="C144:M144"/>
    <mergeCell ref="N144:AJ144"/>
    <mergeCell ref="C147:C153"/>
    <mergeCell ref="E147:AJ147"/>
    <mergeCell ref="D151:G151"/>
    <mergeCell ref="H151:T151"/>
    <mergeCell ref="U151:Y151"/>
    <mergeCell ref="C140:C142"/>
    <mergeCell ref="D140:G140"/>
    <mergeCell ref="H140:AE140"/>
    <mergeCell ref="AF140:AJ140"/>
    <mergeCell ref="D141:G141"/>
    <mergeCell ref="H141:M141"/>
    <mergeCell ref="N141:P141"/>
    <mergeCell ref="Q141:X141"/>
    <mergeCell ref="Y141:AB141"/>
    <mergeCell ref="D142:AB142"/>
    <mergeCell ref="AC135:AJ135"/>
    <mergeCell ref="D136:G136"/>
    <mergeCell ref="AC136:AJ136"/>
    <mergeCell ref="D137:G137"/>
    <mergeCell ref="H137:T137"/>
    <mergeCell ref="U137:Y137"/>
    <mergeCell ref="Z137:AJ137"/>
    <mergeCell ref="C135:C139"/>
    <mergeCell ref="D135:G135"/>
    <mergeCell ref="U135:W136"/>
    <mergeCell ref="X135:Y136"/>
    <mergeCell ref="Z135:AB136"/>
    <mergeCell ref="D138:G139"/>
    <mergeCell ref="H138:AJ138"/>
    <mergeCell ref="H139:M139"/>
    <mergeCell ref="N139:AJ139"/>
    <mergeCell ref="BS132:BT133"/>
    <mergeCell ref="BU132:BV133"/>
    <mergeCell ref="BW132:BX133"/>
    <mergeCell ref="C133:G133"/>
    <mergeCell ref="H133:V133"/>
    <mergeCell ref="W133:AJ134"/>
    <mergeCell ref="D134:G134"/>
    <mergeCell ref="H134:V134"/>
    <mergeCell ref="D131:G132"/>
    <mergeCell ref="H131:M131"/>
    <mergeCell ref="N131:V131"/>
    <mergeCell ref="W131:AJ131"/>
    <mergeCell ref="H132:M132"/>
    <mergeCell ref="N132:V132"/>
    <mergeCell ref="W132:AJ132"/>
    <mergeCell ref="BS130:BT131"/>
    <mergeCell ref="BU130:BV131"/>
    <mergeCell ref="BW130:BX131"/>
    <mergeCell ref="BY130:BZ131"/>
    <mergeCell ref="CA130:CB131"/>
    <mergeCell ref="CC130:CD131"/>
    <mergeCell ref="C122:AJ122"/>
    <mergeCell ref="Y126:AB126"/>
    <mergeCell ref="B127:V128"/>
    <mergeCell ref="C130:G130"/>
    <mergeCell ref="H130:V130"/>
    <mergeCell ref="W130:AJ130"/>
    <mergeCell ref="E116:N116"/>
    <mergeCell ref="P117:T117"/>
    <mergeCell ref="C120:H120"/>
    <mergeCell ref="I120:S120"/>
    <mergeCell ref="T120:X120"/>
    <mergeCell ref="Y120:AJ120"/>
    <mergeCell ref="E109:AJ109"/>
    <mergeCell ref="D110:G110"/>
    <mergeCell ref="H110:T110"/>
    <mergeCell ref="U110:Y110"/>
    <mergeCell ref="Z110:AJ110"/>
    <mergeCell ref="D111:G112"/>
    <mergeCell ref="H111:AJ111"/>
    <mergeCell ref="H112:M112"/>
    <mergeCell ref="N112:AJ112"/>
    <mergeCell ref="BX106:BY107"/>
    <mergeCell ref="D107:G107"/>
    <mergeCell ref="D108:G108"/>
    <mergeCell ref="BX108:BY109"/>
    <mergeCell ref="H107:U107"/>
    <mergeCell ref="V107:AJ107"/>
    <mergeCell ref="H108:U108"/>
    <mergeCell ref="V108:AJ108"/>
    <mergeCell ref="C114:AJ114"/>
    <mergeCell ref="D99:G99"/>
    <mergeCell ref="H99:AE99"/>
    <mergeCell ref="AF99:AJ99"/>
    <mergeCell ref="D100:G100"/>
    <mergeCell ref="H100:M100"/>
    <mergeCell ref="C103:M103"/>
    <mergeCell ref="N103:AJ103"/>
    <mergeCell ref="C106:C112"/>
    <mergeCell ref="E106:AJ106"/>
    <mergeCell ref="D93:G93"/>
    <mergeCell ref="H93:V93"/>
    <mergeCell ref="C94:C98"/>
    <mergeCell ref="D94:G94"/>
    <mergeCell ref="U94:W95"/>
    <mergeCell ref="X94:Y95"/>
    <mergeCell ref="Z94:AB95"/>
    <mergeCell ref="AC94:AJ94"/>
    <mergeCell ref="D95:G95"/>
    <mergeCell ref="AC95:AJ95"/>
    <mergeCell ref="D96:G96"/>
    <mergeCell ref="H96:T96"/>
    <mergeCell ref="U96:Y96"/>
    <mergeCell ref="Z96:AJ96"/>
    <mergeCell ref="D97:G98"/>
    <mergeCell ref="H97:AJ97"/>
    <mergeCell ref="H98:M98"/>
    <mergeCell ref="N98:AJ98"/>
    <mergeCell ref="BY89:BZ90"/>
    <mergeCell ref="CA89:CB90"/>
    <mergeCell ref="CC89:CD90"/>
    <mergeCell ref="Y85:AB85"/>
    <mergeCell ref="B86:V87"/>
    <mergeCell ref="C89:G89"/>
    <mergeCell ref="H89:V89"/>
    <mergeCell ref="W89:AJ89"/>
    <mergeCell ref="D90:G91"/>
    <mergeCell ref="H90:M90"/>
    <mergeCell ref="N90:V90"/>
    <mergeCell ref="W90:AJ90"/>
    <mergeCell ref="H91:M91"/>
    <mergeCell ref="N91:V91"/>
    <mergeCell ref="W91:AJ91"/>
    <mergeCell ref="BS91:BT92"/>
    <mergeCell ref="BU91:BV92"/>
    <mergeCell ref="BW91:BX92"/>
    <mergeCell ref="BS89:BT90"/>
    <mergeCell ref="BU89:BV90"/>
    <mergeCell ref="BW89:BX90"/>
    <mergeCell ref="C92:G92"/>
    <mergeCell ref="H92:V92"/>
    <mergeCell ref="W92:AJ93"/>
    <mergeCell ref="BY5:BZ6"/>
    <mergeCell ref="CA9:CB10"/>
    <mergeCell ref="CC9:CD10"/>
    <mergeCell ref="CE9:CF10"/>
    <mergeCell ref="BS3:BT4"/>
    <mergeCell ref="BU3:BV4"/>
    <mergeCell ref="BW3:BX4"/>
    <mergeCell ref="BY9:BZ10"/>
    <mergeCell ref="BZ3:CA4"/>
    <mergeCell ref="BW7:BX8"/>
    <mergeCell ref="BY7:BZ8"/>
    <mergeCell ref="CA7:CB8"/>
    <mergeCell ref="CC7:CD8"/>
    <mergeCell ref="BS9:BT10"/>
    <mergeCell ref="BU9:BV10"/>
    <mergeCell ref="BW9:BX10"/>
    <mergeCell ref="BS1:BT2"/>
    <mergeCell ref="BU1:BV2"/>
    <mergeCell ref="H25:U25"/>
    <mergeCell ref="V25:AJ25"/>
    <mergeCell ref="H26:U26"/>
    <mergeCell ref="V26:AJ26"/>
    <mergeCell ref="H66:U66"/>
    <mergeCell ref="V66:AJ66"/>
    <mergeCell ref="BW5:BX6"/>
    <mergeCell ref="H55:T55"/>
    <mergeCell ref="U55:Y55"/>
    <mergeCell ref="Z55:AJ55"/>
    <mergeCell ref="BX24:BY25"/>
    <mergeCell ref="BX26:BY27"/>
    <mergeCell ref="E24:AJ24"/>
    <mergeCell ref="E27:AJ27"/>
    <mergeCell ref="D25:G25"/>
    <mergeCell ref="U28:Y28"/>
    <mergeCell ref="Z28:AJ28"/>
    <mergeCell ref="H28:T28"/>
    <mergeCell ref="P35:T35"/>
    <mergeCell ref="AC19:AJ19"/>
    <mergeCell ref="C32:AJ32"/>
    <mergeCell ref="C24:C30"/>
    <mergeCell ref="H148:U148"/>
    <mergeCell ref="V148:AJ148"/>
    <mergeCell ref="H149:U149"/>
    <mergeCell ref="V149:AJ149"/>
    <mergeCell ref="H53:M53"/>
    <mergeCell ref="N53:T53"/>
    <mergeCell ref="H54:M54"/>
    <mergeCell ref="N54:T54"/>
    <mergeCell ref="H94:M94"/>
    <mergeCell ref="N94:T94"/>
    <mergeCell ref="H95:M95"/>
    <mergeCell ref="N95:T95"/>
    <mergeCell ref="H135:M135"/>
    <mergeCell ref="N135:T135"/>
    <mergeCell ref="H136:M136"/>
    <mergeCell ref="N136:T136"/>
    <mergeCell ref="N100:P100"/>
    <mergeCell ref="Q100:X100"/>
    <mergeCell ref="Y100:AB100"/>
    <mergeCell ref="D101:AB101"/>
    <mergeCell ref="AC101:AJ101"/>
    <mergeCell ref="C102:M102"/>
    <mergeCell ref="N102:AJ102"/>
    <mergeCell ref="C99:C101"/>
  </mergeCells>
  <phoneticPr fontId="2"/>
  <printOptions horizontalCentered="1" verticalCentered="1"/>
  <pageMargins left="3.937007874015748E-2" right="3.937007874015748E-2" top="7.874015748031496E-2" bottom="0.15748031496062992" header="0.31496062992125984" footer="0.31496062992125984"/>
  <pageSetup paperSize="9"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340A7-BD60-45D4-948C-69BDECA5D617}">
  <dimension ref="A1:B98"/>
  <sheetViews>
    <sheetView workbookViewId="0">
      <selection sqref="A1:B98"/>
    </sheetView>
  </sheetViews>
  <sheetFormatPr defaultColWidth="9.33203125" defaultRowHeight="13.5" x14ac:dyDescent="0.2"/>
  <cols>
    <col min="1" max="16384" width="9.33203125" style="22"/>
  </cols>
  <sheetData>
    <row r="1" spans="1:2" x14ac:dyDescent="0.2">
      <c r="A1" s="22" t="s">
        <v>454</v>
      </c>
      <c r="B1" s="22" t="s">
        <v>384</v>
      </c>
    </row>
    <row r="2" spans="1:2" x14ac:dyDescent="0.2">
      <c r="A2" s="22" t="s">
        <v>455</v>
      </c>
      <c r="B2" s="22" t="s">
        <v>385</v>
      </c>
    </row>
    <row r="3" spans="1:2" x14ac:dyDescent="0.2">
      <c r="A3" s="22" t="s">
        <v>456</v>
      </c>
      <c r="B3" s="22" t="s">
        <v>386</v>
      </c>
    </row>
    <row r="4" spans="1:2" x14ac:dyDescent="0.2">
      <c r="A4" s="22" t="s">
        <v>457</v>
      </c>
      <c r="B4" s="22" t="s">
        <v>385</v>
      </c>
    </row>
    <row r="5" spans="1:2" x14ac:dyDescent="0.2">
      <c r="A5" s="22" t="s">
        <v>458</v>
      </c>
      <c r="B5" s="22" t="s">
        <v>387</v>
      </c>
    </row>
    <row r="6" spans="1:2" x14ac:dyDescent="0.2">
      <c r="A6" s="22" t="s">
        <v>459</v>
      </c>
      <c r="B6" s="22" t="s">
        <v>386</v>
      </c>
    </row>
    <row r="7" spans="1:2" x14ac:dyDescent="0.2">
      <c r="A7" s="22" t="s">
        <v>460</v>
      </c>
      <c r="B7" s="22" t="s">
        <v>384</v>
      </c>
    </row>
    <row r="8" spans="1:2" x14ac:dyDescent="0.2">
      <c r="A8" s="22" t="s">
        <v>461</v>
      </c>
      <c r="B8" s="22" t="s">
        <v>388</v>
      </c>
    </row>
    <row r="9" spans="1:2" x14ac:dyDescent="0.2">
      <c r="A9" s="22" t="s">
        <v>462</v>
      </c>
      <c r="B9" s="22" t="s">
        <v>389</v>
      </c>
    </row>
    <row r="10" spans="1:2" x14ac:dyDescent="0.2">
      <c r="A10" s="22" t="s">
        <v>463</v>
      </c>
      <c r="B10" s="22" t="s">
        <v>390</v>
      </c>
    </row>
    <row r="11" spans="1:2" x14ac:dyDescent="0.2">
      <c r="A11" s="22" t="s">
        <v>464</v>
      </c>
      <c r="B11" s="22" t="s">
        <v>391</v>
      </c>
    </row>
    <row r="12" spans="1:2" x14ac:dyDescent="0.2">
      <c r="A12" s="22" t="s">
        <v>465</v>
      </c>
      <c r="B12" s="22" t="s">
        <v>392</v>
      </c>
    </row>
    <row r="13" spans="1:2" x14ac:dyDescent="0.2">
      <c r="A13" s="22" t="s">
        <v>466</v>
      </c>
      <c r="B13" s="22" t="s">
        <v>391</v>
      </c>
    </row>
    <row r="14" spans="1:2" x14ac:dyDescent="0.2">
      <c r="A14" s="22" t="s">
        <v>467</v>
      </c>
      <c r="B14" s="22" t="s">
        <v>392</v>
      </c>
    </row>
    <row r="15" spans="1:2" x14ac:dyDescent="0.2">
      <c r="A15" s="22" t="s">
        <v>468</v>
      </c>
      <c r="B15" s="22" t="s">
        <v>393</v>
      </c>
    </row>
    <row r="16" spans="1:2" x14ac:dyDescent="0.2">
      <c r="A16" s="22" t="s">
        <v>469</v>
      </c>
      <c r="B16" s="22" t="s">
        <v>392</v>
      </c>
    </row>
    <row r="17" spans="1:2" x14ac:dyDescent="0.2">
      <c r="A17" s="22" t="s">
        <v>470</v>
      </c>
      <c r="B17" s="22" t="s">
        <v>393</v>
      </c>
    </row>
    <row r="18" spans="1:2" x14ac:dyDescent="0.2">
      <c r="A18" s="22" t="s">
        <v>471</v>
      </c>
      <c r="B18" s="22" t="s">
        <v>394</v>
      </c>
    </row>
    <row r="19" spans="1:2" x14ac:dyDescent="0.2">
      <c r="A19" s="22" t="s">
        <v>472</v>
      </c>
      <c r="B19" s="22" t="s">
        <v>393</v>
      </c>
    </row>
    <row r="20" spans="1:2" x14ac:dyDescent="0.2">
      <c r="A20" s="22" t="s">
        <v>473</v>
      </c>
      <c r="B20" s="22" t="s">
        <v>394</v>
      </c>
    </row>
    <row r="21" spans="1:2" x14ac:dyDescent="0.2">
      <c r="A21" s="22" t="s">
        <v>474</v>
      </c>
      <c r="B21" s="22" t="s">
        <v>395</v>
      </c>
    </row>
    <row r="22" spans="1:2" x14ac:dyDescent="0.2">
      <c r="A22" s="22" t="s">
        <v>475</v>
      </c>
      <c r="B22" s="22" t="s">
        <v>394</v>
      </c>
    </row>
    <row r="23" spans="1:2" x14ac:dyDescent="0.2">
      <c r="A23" s="22" t="s">
        <v>476</v>
      </c>
      <c r="B23" s="22" t="s">
        <v>395</v>
      </c>
    </row>
    <row r="24" spans="1:2" x14ac:dyDescent="0.2">
      <c r="A24" s="22" t="s">
        <v>477</v>
      </c>
      <c r="B24" s="22" t="s">
        <v>394</v>
      </c>
    </row>
    <row r="25" spans="1:2" x14ac:dyDescent="0.2">
      <c r="A25" s="22" t="s">
        <v>478</v>
      </c>
      <c r="B25" s="22" t="s">
        <v>395</v>
      </c>
    </row>
    <row r="26" spans="1:2" x14ac:dyDescent="0.2">
      <c r="A26" s="22" t="s">
        <v>479</v>
      </c>
      <c r="B26" s="22" t="s">
        <v>396</v>
      </c>
    </row>
    <row r="27" spans="1:2" x14ac:dyDescent="0.2">
      <c r="A27" s="22" t="s">
        <v>480</v>
      </c>
      <c r="B27" s="22" t="s">
        <v>395</v>
      </c>
    </row>
    <row r="28" spans="1:2" x14ac:dyDescent="0.2">
      <c r="A28" s="22" t="s">
        <v>481</v>
      </c>
      <c r="B28" s="22" t="s">
        <v>397</v>
      </c>
    </row>
    <row r="29" spans="1:2" x14ac:dyDescent="0.2">
      <c r="A29" s="22" t="s">
        <v>482</v>
      </c>
      <c r="B29" s="22" t="s">
        <v>398</v>
      </c>
    </row>
    <row r="30" spans="1:2" x14ac:dyDescent="0.2">
      <c r="A30" s="22" t="s">
        <v>483</v>
      </c>
      <c r="B30" s="22" t="s">
        <v>399</v>
      </c>
    </row>
    <row r="31" spans="1:2" x14ac:dyDescent="0.2">
      <c r="A31" s="22" t="s">
        <v>484</v>
      </c>
      <c r="B31" s="22" t="s">
        <v>398</v>
      </c>
    </row>
    <row r="32" spans="1:2" x14ac:dyDescent="0.2">
      <c r="A32" s="22" t="s">
        <v>485</v>
      </c>
      <c r="B32" s="22" t="s">
        <v>399</v>
      </c>
    </row>
    <row r="33" spans="1:2" x14ac:dyDescent="0.2">
      <c r="A33" s="22" t="s">
        <v>486</v>
      </c>
      <c r="B33" s="22" t="s">
        <v>400</v>
      </c>
    </row>
    <row r="34" spans="1:2" x14ac:dyDescent="0.2">
      <c r="A34" s="22" t="s">
        <v>487</v>
      </c>
      <c r="B34" s="22" t="s">
        <v>401</v>
      </c>
    </row>
    <row r="35" spans="1:2" x14ac:dyDescent="0.2">
      <c r="A35" s="22" t="s">
        <v>488</v>
      </c>
      <c r="B35" s="22" t="s">
        <v>400</v>
      </c>
    </row>
    <row r="36" spans="1:2" x14ac:dyDescent="0.2">
      <c r="A36" s="22" t="s">
        <v>489</v>
      </c>
      <c r="B36" s="22" t="s">
        <v>402</v>
      </c>
    </row>
    <row r="37" spans="1:2" x14ac:dyDescent="0.2">
      <c r="A37" s="22" t="s">
        <v>490</v>
      </c>
      <c r="B37" s="22" t="s">
        <v>403</v>
      </c>
    </row>
    <row r="38" spans="1:2" x14ac:dyDescent="0.2">
      <c r="A38" s="22" t="s">
        <v>491</v>
      </c>
      <c r="B38" s="22" t="s">
        <v>402</v>
      </c>
    </row>
    <row r="39" spans="1:2" x14ac:dyDescent="0.2">
      <c r="A39" s="22" t="s">
        <v>492</v>
      </c>
      <c r="B39" s="22" t="s">
        <v>404</v>
      </c>
    </row>
    <row r="40" spans="1:2" x14ac:dyDescent="0.2">
      <c r="A40" s="22" t="s">
        <v>493</v>
      </c>
      <c r="B40" s="22" t="s">
        <v>405</v>
      </c>
    </row>
    <row r="41" spans="1:2" x14ac:dyDescent="0.2">
      <c r="A41" s="22" t="s">
        <v>494</v>
      </c>
      <c r="B41" s="22" t="s">
        <v>404</v>
      </c>
    </row>
    <row r="42" spans="1:2" x14ac:dyDescent="0.2">
      <c r="A42" s="22" t="s">
        <v>495</v>
      </c>
      <c r="B42" s="22" t="s">
        <v>403</v>
      </c>
    </row>
    <row r="43" spans="1:2" x14ac:dyDescent="0.2">
      <c r="A43" s="22" t="s">
        <v>496</v>
      </c>
      <c r="B43" s="22" t="s">
        <v>404</v>
      </c>
    </row>
    <row r="44" spans="1:2" x14ac:dyDescent="0.2">
      <c r="A44" s="22" t="s">
        <v>497</v>
      </c>
      <c r="B44" s="22" t="s">
        <v>403</v>
      </c>
    </row>
    <row r="45" spans="1:2" x14ac:dyDescent="0.2">
      <c r="A45" s="22" t="s">
        <v>498</v>
      </c>
      <c r="B45" s="22" t="s">
        <v>406</v>
      </c>
    </row>
    <row r="46" spans="1:2" x14ac:dyDescent="0.2">
      <c r="A46" s="22" t="s">
        <v>499</v>
      </c>
      <c r="B46" s="22" t="s">
        <v>404</v>
      </c>
    </row>
    <row r="47" spans="1:2" x14ac:dyDescent="0.2">
      <c r="A47" s="22" t="s">
        <v>500</v>
      </c>
      <c r="B47" s="22" t="s">
        <v>406</v>
      </c>
    </row>
    <row r="48" spans="1:2" x14ac:dyDescent="0.2">
      <c r="A48" s="22" t="s">
        <v>501</v>
      </c>
      <c r="B48" s="22" t="s">
        <v>407</v>
      </c>
    </row>
    <row r="49" spans="1:2" x14ac:dyDescent="0.2">
      <c r="A49" s="22" t="s">
        <v>502</v>
      </c>
      <c r="B49" s="22" t="s">
        <v>406</v>
      </c>
    </row>
    <row r="50" spans="1:2" x14ac:dyDescent="0.2">
      <c r="A50" s="22" t="s">
        <v>503</v>
      </c>
      <c r="B50" s="22" t="s">
        <v>400</v>
      </c>
    </row>
    <row r="51" spans="1:2" x14ac:dyDescent="0.2">
      <c r="A51" s="22" t="s">
        <v>504</v>
      </c>
      <c r="B51" s="22" t="s">
        <v>406</v>
      </c>
    </row>
    <row r="52" spans="1:2" x14ac:dyDescent="0.2">
      <c r="A52" s="22" t="s">
        <v>505</v>
      </c>
      <c r="B52" s="22" t="s">
        <v>407</v>
      </c>
    </row>
    <row r="53" spans="1:2" x14ac:dyDescent="0.2">
      <c r="A53" s="22" t="s">
        <v>506</v>
      </c>
      <c r="B53" s="22" t="s">
        <v>406</v>
      </c>
    </row>
    <row r="54" spans="1:2" x14ac:dyDescent="0.2">
      <c r="A54" s="22" t="s">
        <v>507</v>
      </c>
      <c r="B54" s="22" t="s">
        <v>407</v>
      </c>
    </row>
    <row r="55" spans="1:2" x14ac:dyDescent="0.2">
      <c r="A55" s="22" t="s">
        <v>508</v>
      </c>
      <c r="B55" s="22" t="s">
        <v>405</v>
      </c>
    </row>
    <row r="56" spans="1:2" x14ac:dyDescent="0.2">
      <c r="A56" s="22" t="s">
        <v>509</v>
      </c>
      <c r="B56" s="22" t="s">
        <v>408</v>
      </c>
    </row>
    <row r="57" spans="1:2" x14ac:dyDescent="0.2">
      <c r="A57" s="22" t="s">
        <v>510</v>
      </c>
      <c r="B57" s="22" t="s">
        <v>409</v>
      </c>
    </row>
    <row r="58" spans="1:2" x14ac:dyDescent="0.2">
      <c r="A58" s="22" t="s">
        <v>511</v>
      </c>
      <c r="B58" s="22" t="s">
        <v>408</v>
      </c>
    </row>
    <row r="59" spans="1:2" x14ac:dyDescent="0.2">
      <c r="A59" s="22" t="s">
        <v>512</v>
      </c>
      <c r="B59" s="22" t="s">
        <v>409</v>
      </c>
    </row>
    <row r="60" spans="1:2" x14ac:dyDescent="0.2">
      <c r="A60" s="22" t="s">
        <v>513</v>
      </c>
      <c r="B60" s="22" t="s">
        <v>410</v>
      </c>
    </row>
    <row r="61" spans="1:2" x14ac:dyDescent="0.2">
      <c r="A61" s="22" t="s">
        <v>514</v>
      </c>
      <c r="B61" s="22" t="s">
        <v>411</v>
      </c>
    </row>
    <row r="62" spans="1:2" x14ac:dyDescent="0.2">
      <c r="A62" s="22" t="s">
        <v>515</v>
      </c>
      <c r="B62" s="22" t="s">
        <v>412</v>
      </c>
    </row>
    <row r="63" spans="1:2" x14ac:dyDescent="0.2">
      <c r="A63" s="22" t="s">
        <v>516</v>
      </c>
      <c r="B63" s="22" t="s">
        <v>413</v>
      </c>
    </row>
    <row r="64" spans="1:2" x14ac:dyDescent="0.2">
      <c r="A64" s="22" t="s">
        <v>517</v>
      </c>
      <c r="B64" s="22" t="s">
        <v>414</v>
      </c>
    </row>
    <row r="65" spans="1:2" x14ac:dyDescent="0.2">
      <c r="A65" s="22" t="s">
        <v>518</v>
      </c>
      <c r="B65" s="22" t="s">
        <v>415</v>
      </c>
    </row>
    <row r="66" spans="1:2" x14ac:dyDescent="0.2">
      <c r="A66" s="22" t="s">
        <v>519</v>
      </c>
      <c r="B66" s="22" t="s">
        <v>416</v>
      </c>
    </row>
    <row r="67" spans="1:2" x14ac:dyDescent="0.2">
      <c r="A67" s="22" t="s">
        <v>520</v>
      </c>
      <c r="B67" s="22" t="s">
        <v>417</v>
      </c>
    </row>
    <row r="68" spans="1:2" x14ac:dyDescent="0.2">
      <c r="A68" s="22" t="s">
        <v>521</v>
      </c>
      <c r="B68" s="22" t="s">
        <v>418</v>
      </c>
    </row>
    <row r="69" spans="1:2" x14ac:dyDescent="0.2">
      <c r="A69" s="22" t="s">
        <v>522</v>
      </c>
      <c r="B69" s="22" t="s">
        <v>417</v>
      </c>
    </row>
    <row r="70" spans="1:2" x14ac:dyDescent="0.2">
      <c r="A70" s="22" t="s">
        <v>523</v>
      </c>
      <c r="B70" s="22" t="s">
        <v>418</v>
      </c>
    </row>
    <row r="71" spans="1:2" x14ac:dyDescent="0.2">
      <c r="A71" s="22" t="s">
        <v>524</v>
      </c>
      <c r="B71" s="22" t="s">
        <v>417</v>
      </c>
    </row>
    <row r="72" spans="1:2" x14ac:dyDescent="0.2">
      <c r="A72" s="22" t="s">
        <v>525</v>
      </c>
      <c r="B72" s="22" t="s">
        <v>419</v>
      </c>
    </row>
    <row r="73" spans="1:2" x14ac:dyDescent="0.2">
      <c r="A73" s="22" t="s">
        <v>526</v>
      </c>
      <c r="B73" s="22" t="s">
        <v>420</v>
      </c>
    </row>
    <row r="74" spans="1:2" x14ac:dyDescent="0.2">
      <c r="A74" s="22" t="s">
        <v>527</v>
      </c>
      <c r="B74" s="22" t="s">
        <v>418</v>
      </c>
    </row>
    <row r="75" spans="1:2" x14ac:dyDescent="0.2">
      <c r="A75" s="22" t="s">
        <v>528</v>
      </c>
      <c r="B75" s="22" t="s">
        <v>420</v>
      </c>
    </row>
    <row r="76" spans="1:2" x14ac:dyDescent="0.2">
      <c r="A76" s="22" t="s">
        <v>529</v>
      </c>
      <c r="B76" s="22" t="s">
        <v>418</v>
      </c>
    </row>
    <row r="77" spans="1:2" x14ac:dyDescent="0.2">
      <c r="A77" s="22" t="s">
        <v>530</v>
      </c>
      <c r="B77" s="22" t="s">
        <v>421</v>
      </c>
    </row>
    <row r="78" spans="1:2" x14ac:dyDescent="0.2">
      <c r="A78" s="22" t="s">
        <v>531</v>
      </c>
      <c r="B78" s="22" t="s">
        <v>419</v>
      </c>
    </row>
    <row r="79" spans="1:2" x14ac:dyDescent="0.2">
      <c r="A79" s="22" t="s">
        <v>532</v>
      </c>
      <c r="B79" s="22" t="s">
        <v>417</v>
      </c>
    </row>
    <row r="80" spans="1:2" x14ac:dyDescent="0.2">
      <c r="A80" s="22" t="s">
        <v>533</v>
      </c>
      <c r="B80" s="22" t="s">
        <v>419</v>
      </c>
    </row>
    <row r="81" spans="1:2" x14ac:dyDescent="0.2">
      <c r="A81" s="22" t="s">
        <v>534</v>
      </c>
      <c r="B81" s="22" t="s">
        <v>417</v>
      </c>
    </row>
    <row r="82" spans="1:2" x14ac:dyDescent="0.2">
      <c r="A82" s="22" t="s">
        <v>535</v>
      </c>
      <c r="B82" s="22" t="s">
        <v>419</v>
      </c>
    </row>
    <row r="83" spans="1:2" x14ac:dyDescent="0.2">
      <c r="A83" s="22" t="s">
        <v>536</v>
      </c>
      <c r="B83" s="22" t="s">
        <v>422</v>
      </c>
    </row>
    <row r="84" spans="1:2" x14ac:dyDescent="0.2">
      <c r="A84" s="22" t="s">
        <v>537</v>
      </c>
      <c r="B84" s="22" t="s">
        <v>423</v>
      </c>
    </row>
    <row r="85" spans="1:2" x14ac:dyDescent="0.2">
      <c r="A85" s="22" t="s">
        <v>538</v>
      </c>
      <c r="B85" s="22" t="s">
        <v>424</v>
      </c>
    </row>
    <row r="86" spans="1:2" x14ac:dyDescent="0.2">
      <c r="A86" s="22" t="s">
        <v>539</v>
      </c>
      <c r="B86" s="22" t="s">
        <v>425</v>
      </c>
    </row>
    <row r="87" spans="1:2" x14ac:dyDescent="0.2">
      <c r="A87" s="22" t="s">
        <v>540</v>
      </c>
      <c r="B87" s="22" t="s">
        <v>426</v>
      </c>
    </row>
    <row r="88" spans="1:2" x14ac:dyDescent="0.2">
      <c r="A88" s="22" t="s">
        <v>541</v>
      </c>
      <c r="B88" s="22" t="s">
        <v>425</v>
      </c>
    </row>
    <row r="89" spans="1:2" x14ac:dyDescent="0.2">
      <c r="A89" s="22" t="s">
        <v>542</v>
      </c>
      <c r="B89" s="22" t="s">
        <v>426</v>
      </c>
    </row>
    <row r="90" spans="1:2" x14ac:dyDescent="0.2">
      <c r="A90" s="22" t="s">
        <v>543</v>
      </c>
      <c r="B90" s="22" t="s">
        <v>427</v>
      </c>
    </row>
    <row r="91" spans="1:2" x14ac:dyDescent="0.2">
      <c r="A91" s="22" t="s">
        <v>544</v>
      </c>
      <c r="B91" s="22" t="s">
        <v>426</v>
      </c>
    </row>
    <row r="92" spans="1:2" x14ac:dyDescent="0.2">
      <c r="A92" s="22" t="s">
        <v>545</v>
      </c>
      <c r="B92" s="22" t="s">
        <v>427</v>
      </c>
    </row>
    <row r="93" spans="1:2" x14ac:dyDescent="0.2">
      <c r="A93" s="22" t="s">
        <v>546</v>
      </c>
      <c r="B93" s="22" t="s">
        <v>396</v>
      </c>
    </row>
    <row r="94" spans="1:2" x14ac:dyDescent="0.2">
      <c r="A94" s="22" t="s">
        <v>547</v>
      </c>
      <c r="B94" s="22" t="s">
        <v>395</v>
      </c>
    </row>
    <row r="95" spans="1:2" x14ac:dyDescent="0.2">
      <c r="A95" s="22" t="s">
        <v>548</v>
      </c>
      <c r="B95" s="22" t="s">
        <v>396</v>
      </c>
    </row>
    <row r="96" spans="1:2" x14ac:dyDescent="0.2">
      <c r="A96" s="22" t="s">
        <v>549</v>
      </c>
      <c r="B96" s="22" t="s">
        <v>428</v>
      </c>
    </row>
    <row r="97" spans="1:2" x14ac:dyDescent="0.2">
      <c r="A97" s="22" t="s">
        <v>550</v>
      </c>
      <c r="B97" s="22" t="s">
        <v>429</v>
      </c>
    </row>
    <row r="98" spans="1:2" x14ac:dyDescent="0.2">
      <c r="A98" s="22" t="s">
        <v>551</v>
      </c>
      <c r="B98" s="22" t="s">
        <v>430</v>
      </c>
    </row>
  </sheetData>
  <phoneticPr fontId="2"/>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6171E-956D-4A54-A669-6EFDB86B95E0}">
  <sheetPr codeName="Sheet3"/>
  <dimension ref="A1:B48"/>
  <sheetViews>
    <sheetView workbookViewId="0">
      <selection activeCell="B2" sqref="B2:B48"/>
    </sheetView>
  </sheetViews>
  <sheetFormatPr defaultRowHeight="12.75" x14ac:dyDescent="0.2"/>
  <sheetData>
    <row r="1" spans="1:2" x14ac:dyDescent="0.2">
      <c r="A1" t="s">
        <v>382</v>
      </c>
      <c r="B1" s="1" t="s">
        <v>383</v>
      </c>
    </row>
    <row r="2" spans="1:2" x14ac:dyDescent="0.2">
      <c r="A2">
        <v>10000</v>
      </c>
      <c r="B2" s="1" t="s">
        <v>384</v>
      </c>
    </row>
    <row r="3" spans="1:2" x14ac:dyDescent="0.2">
      <c r="A3">
        <v>100000</v>
      </c>
      <c r="B3" s="1" t="s">
        <v>385</v>
      </c>
    </row>
    <row r="4" spans="1:2" x14ac:dyDescent="0.2">
      <c r="A4">
        <v>185501</v>
      </c>
      <c r="B4" s="1" t="s">
        <v>386</v>
      </c>
    </row>
    <row r="5" spans="1:2" x14ac:dyDescent="0.2">
      <c r="A5">
        <v>200000</v>
      </c>
      <c r="B5" s="1" t="s">
        <v>387</v>
      </c>
    </row>
    <row r="6" spans="1:2" x14ac:dyDescent="0.2">
      <c r="A6">
        <v>1000000</v>
      </c>
      <c r="B6" s="1" t="s">
        <v>388</v>
      </c>
    </row>
    <row r="7" spans="1:2" x14ac:dyDescent="0.2">
      <c r="A7">
        <v>2100000</v>
      </c>
      <c r="B7" s="1" t="s">
        <v>389</v>
      </c>
    </row>
    <row r="8" spans="1:2" x14ac:dyDescent="0.2">
      <c r="A8">
        <v>2600000</v>
      </c>
      <c r="B8" s="1" t="s">
        <v>390</v>
      </c>
    </row>
    <row r="9" spans="1:2" x14ac:dyDescent="0.2">
      <c r="A9">
        <v>3000000</v>
      </c>
      <c r="B9" s="1" t="s">
        <v>391</v>
      </c>
    </row>
    <row r="10" spans="1:2" x14ac:dyDescent="0.2">
      <c r="A10">
        <v>3114411</v>
      </c>
      <c r="B10" s="1" t="s">
        <v>392</v>
      </c>
    </row>
    <row r="11" spans="1:2" x14ac:dyDescent="0.2">
      <c r="A11">
        <v>3300000</v>
      </c>
      <c r="B11" s="1" t="s">
        <v>393</v>
      </c>
    </row>
    <row r="12" spans="1:2" x14ac:dyDescent="0.2">
      <c r="A12">
        <v>3700000</v>
      </c>
      <c r="B12" s="1" t="s">
        <v>394</v>
      </c>
    </row>
    <row r="13" spans="1:2" x14ac:dyDescent="0.2">
      <c r="A13">
        <v>3800801</v>
      </c>
      <c r="B13" s="1" t="s">
        <v>395</v>
      </c>
    </row>
    <row r="14" spans="1:2" x14ac:dyDescent="0.2">
      <c r="A14">
        <v>3892261</v>
      </c>
      <c r="B14" s="1" t="s">
        <v>396</v>
      </c>
    </row>
    <row r="15" spans="1:2" x14ac:dyDescent="0.2">
      <c r="A15">
        <v>4000000</v>
      </c>
      <c r="B15" s="1" t="s">
        <v>397</v>
      </c>
    </row>
    <row r="16" spans="1:2" x14ac:dyDescent="0.2">
      <c r="A16">
        <v>4100000</v>
      </c>
      <c r="B16" s="1" t="s">
        <v>398</v>
      </c>
    </row>
    <row r="17" spans="1:2" x14ac:dyDescent="0.2">
      <c r="A17">
        <v>4314121</v>
      </c>
      <c r="B17" s="1" t="s">
        <v>399</v>
      </c>
    </row>
    <row r="18" spans="1:2" x14ac:dyDescent="0.2">
      <c r="A18">
        <v>4980000</v>
      </c>
      <c r="B18" s="1" t="s">
        <v>400</v>
      </c>
    </row>
    <row r="19" spans="1:2" x14ac:dyDescent="0.2">
      <c r="A19">
        <v>5000000</v>
      </c>
      <c r="B19" s="1" t="s">
        <v>401</v>
      </c>
    </row>
    <row r="20" spans="1:2" x14ac:dyDescent="0.2">
      <c r="A20">
        <v>5200000</v>
      </c>
      <c r="B20" s="1" t="s">
        <v>402</v>
      </c>
    </row>
    <row r="21" spans="1:2" x14ac:dyDescent="0.2">
      <c r="A21">
        <v>5200461</v>
      </c>
      <c r="B21" s="1" t="s">
        <v>403</v>
      </c>
    </row>
    <row r="22" spans="1:2" x14ac:dyDescent="0.2">
      <c r="A22">
        <v>5300000</v>
      </c>
      <c r="B22" s="1" t="s">
        <v>404</v>
      </c>
    </row>
    <row r="23" spans="1:2" x14ac:dyDescent="0.2">
      <c r="A23">
        <v>5630801</v>
      </c>
      <c r="B23" s="1" t="s">
        <v>405</v>
      </c>
    </row>
    <row r="24" spans="1:2" x14ac:dyDescent="0.2">
      <c r="A24">
        <v>6300000</v>
      </c>
      <c r="B24" s="1" t="s">
        <v>406</v>
      </c>
    </row>
    <row r="25" spans="1:2" x14ac:dyDescent="0.2">
      <c r="A25">
        <v>6400000</v>
      </c>
      <c r="B25" s="1" t="s">
        <v>407</v>
      </c>
    </row>
    <row r="26" spans="1:2" x14ac:dyDescent="0.2">
      <c r="A26">
        <v>6800000</v>
      </c>
      <c r="B26" s="1" t="s">
        <v>408</v>
      </c>
    </row>
    <row r="27" spans="1:2" x14ac:dyDescent="0.2">
      <c r="A27">
        <v>6840100</v>
      </c>
      <c r="B27" s="1" t="s">
        <v>409</v>
      </c>
    </row>
    <row r="28" spans="1:2" x14ac:dyDescent="0.2">
      <c r="A28">
        <v>7000000</v>
      </c>
      <c r="B28" s="1" t="s">
        <v>410</v>
      </c>
    </row>
    <row r="29" spans="1:2" x14ac:dyDescent="0.2">
      <c r="A29">
        <v>7200001</v>
      </c>
      <c r="B29" s="1" t="s">
        <v>411</v>
      </c>
    </row>
    <row r="30" spans="1:2" x14ac:dyDescent="0.2">
      <c r="A30">
        <v>7400000</v>
      </c>
      <c r="B30" s="1" t="s">
        <v>412</v>
      </c>
    </row>
    <row r="31" spans="1:2" x14ac:dyDescent="0.2">
      <c r="A31">
        <v>7600000</v>
      </c>
      <c r="B31" s="1" t="s">
        <v>413</v>
      </c>
    </row>
    <row r="32" spans="1:2" x14ac:dyDescent="0.2">
      <c r="A32">
        <v>7700000</v>
      </c>
      <c r="B32" s="1" t="s">
        <v>414</v>
      </c>
    </row>
    <row r="33" spans="1:2" x14ac:dyDescent="0.2">
      <c r="A33">
        <v>7800000</v>
      </c>
      <c r="B33" s="1" t="s">
        <v>415</v>
      </c>
    </row>
    <row r="34" spans="1:2" x14ac:dyDescent="0.2">
      <c r="A34">
        <v>7900001</v>
      </c>
      <c r="B34" s="1" t="s">
        <v>416</v>
      </c>
    </row>
    <row r="35" spans="1:2" x14ac:dyDescent="0.2">
      <c r="A35">
        <v>8000000</v>
      </c>
      <c r="B35" s="1" t="s">
        <v>417</v>
      </c>
    </row>
    <row r="36" spans="1:2" x14ac:dyDescent="0.2">
      <c r="A36">
        <v>8115100</v>
      </c>
      <c r="B36" s="1" t="s">
        <v>418</v>
      </c>
    </row>
    <row r="37" spans="1:2" x14ac:dyDescent="0.2">
      <c r="A37">
        <v>8391421</v>
      </c>
      <c r="B37" s="1" t="s">
        <v>419</v>
      </c>
    </row>
    <row r="38" spans="1:2" x14ac:dyDescent="0.2">
      <c r="A38">
        <v>8400001</v>
      </c>
      <c r="B38" s="1" t="s">
        <v>420</v>
      </c>
    </row>
    <row r="39" spans="1:2" x14ac:dyDescent="0.2">
      <c r="A39">
        <v>8600001</v>
      </c>
      <c r="B39" s="1" t="s">
        <v>421</v>
      </c>
    </row>
    <row r="40" spans="1:2" x14ac:dyDescent="0.2">
      <c r="A40">
        <v>8800000</v>
      </c>
      <c r="B40" s="1" t="s">
        <v>422</v>
      </c>
    </row>
    <row r="41" spans="1:2" x14ac:dyDescent="0.2">
      <c r="A41">
        <v>8900000</v>
      </c>
      <c r="B41" s="1" t="s">
        <v>423</v>
      </c>
    </row>
    <row r="42" spans="1:2" x14ac:dyDescent="0.2">
      <c r="A42">
        <v>9000000</v>
      </c>
      <c r="B42" s="1" t="s">
        <v>424</v>
      </c>
    </row>
    <row r="43" spans="1:2" x14ac:dyDescent="0.2">
      <c r="A43">
        <v>9100001</v>
      </c>
      <c r="B43" s="1" t="s">
        <v>425</v>
      </c>
    </row>
    <row r="44" spans="1:2" x14ac:dyDescent="0.2">
      <c r="A44">
        <v>9200000</v>
      </c>
      <c r="B44" s="1" t="s">
        <v>426</v>
      </c>
    </row>
    <row r="45" spans="1:2" x14ac:dyDescent="0.2">
      <c r="A45">
        <v>9300001</v>
      </c>
      <c r="B45" s="1" t="s">
        <v>427</v>
      </c>
    </row>
    <row r="46" spans="1:2" x14ac:dyDescent="0.2">
      <c r="A46">
        <v>9600000</v>
      </c>
      <c r="B46" s="1" t="s">
        <v>428</v>
      </c>
    </row>
    <row r="47" spans="1:2" x14ac:dyDescent="0.2">
      <c r="A47">
        <v>9800000</v>
      </c>
      <c r="B47" s="1" t="s">
        <v>429</v>
      </c>
    </row>
    <row r="48" spans="1:2" x14ac:dyDescent="0.2">
      <c r="A48">
        <v>9900000</v>
      </c>
      <c r="B48" s="1" t="s">
        <v>430</v>
      </c>
    </row>
  </sheetData>
  <phoneticPr fontId="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07338-2178-44FD-A7B4-14E22B49525E}">
  <sheetPr codeName="Sheet5">
    <tabColor theme="0" tint="-0.34998626667073579"/>
  </sheetPr>
  <dimension ref="A1:A346"/>
  <sheetViews>
    <sheetView topLeftCell="A327" workbookViewId="0">
      <selection activeCell="A346" sqref="A1:A346"/>
    </sheetView>
  </sheetViews>
  <sheetFormatPr defaultColWidth="9.33203125" defaultRowHeight="14.25" x14ac:dyDescent="0.2"/>
  <cols>
    <col min="1" max="16384" width="9.33203125" style="2"/>
  </cols>
  <sheetData>
    <row r="1" spans="1:1" x14ac:dyDescent="0.2">
      <c r="A1" s="2" t="s">
        <v>11</v>
      </c>
    </row>
    <row r="2" spans="1:1" x14ac:dyDescent="0.2">
      <c r="A2" s="2" t="s">
        <v>12</v>
      </c>
    </row>
    <row r="3" spans="1:1" x14ac:dyDescent="0.2">
      <c r="A3" s="2" t="s">
        <v>13</v>
      </c>
    </row>
    <row r="4" spans="1:1" x14ac:dyDescent="0.2">
      <c r="A4" s="2" t="s">
        <v>14</v>
      </c>
    </row>
    <row r="5" spans="1:1" x14ac:dyDescent="0.2">
      <c r="A5" s="2" t="s">
        <v>15</v>
      </c>
    </row>
    <row r="6" spans="1:1" x14ac:dyDescent="0.2">
      <c r="A6" s="2" t="s">
        <v>16</v>
      </c>
    </row>
    <row r="7" spans="1:1" x14ac:dyDescent="0.2">
      <c r="A7" s="2" t="s">
        <v>17</v>
      </c>
    </row>
    <row r="8" spans="1:1" x14ac:dyDescent="0.2">
      <c r="A8" s="2" t="s">
        <v>18</v>
      </c>
    </row>
    <row r="9" spans="1:1" x14ac:dyDescent="0.2">
      <c r="A9" s="2" t="s">
        <v>19</v>
      </c>
    </row>
    <row r="10" spans="1:1" x14ac:dyDescent="0.2">
      <c r="A10" s="2" t="s">
        <v>20</v>
      </c>
    </row>
    <row r="11" spans="1:1" x14ac:dyDescent="0.2">
      <c r="A11" s="2" t="s">
        <v>21</v>
      </c>
    </row>
    <row r="12" spans="1:1" x14ac:dyDescent="0.2">
      <c r="A12" s="2" t="s">
        <v>22</v>
      </c>
    </row>
    <row r="13" spans="1:1" x14ac:dyDescent="0.2">
      <c r="A13" s="2" t="s">
        <v>23</v>
      </c>
    </row>
    <row r="14" spans="1:1" x14ac:dyDescent="0.2">
      <c r="A14" s="2" t="s">
        <v>24</v>
      </c>
    </row>
    <row r="15" spans="1:1" x14ac:dyDescent="0.2">
      <c r="A15" s="2" t="s">
        <v>25</v>
      </c>
    </row>
    <row r="16" spans="1:1" x14ac:dyDescent="0.2">
      <c r="A16" s="2" t="s">
        <v>26</v>
      </c>
    </row>
    <row r="17" spans="1:1" x14ac:dyDescent="0.2">
      <c r="A17" s="2" t="s">
        <v>27</v>
      </c>
    </row>
    <row r="18" spans="1:1" x14ac:dyDescent="0.2">
      <c r="A18" s="2" t="s">
        <v>28</v>
      </c>
    </row>
    <row r="19" spans="1:1" x14ac:dyDescent="0.2">
      <c r="A19" s="2" t="s">
        <v>29</v>
      </c>
    </row>
    <row r="20" spans="1:1" x14ac:dyDescent="0.2">
      <c r="A20" s="2" t="s">
        <v>30</v>
      </c>
    </row>
    <row r="21" spans="1:1" x14ac:dyDescent="0.2">
      <c r="A21" s="2" t="s">
        <v>31</v>
      </c>
    </row>
    <row r="22" spans="1:1" x14ac:dyDescent="0.2">
      <c r="A22" s="2" t="s">
        <v>32</v>
      </c>
    </row>
    <row r="23" spans="1:1" x14ac:dyDescent="0.2">
      <c r="A23" s="2" t="s">
        <v>33</v>
      </c>
    </row>
    <row r="24" spans="1:1" x14ac:dyDescent="0.2">
      <c r="A24" s="2" t="s">
        <v>34</v>
      </c>
    </row>
    <row r="25" spans="1:1" x14ac:dyDescent="0.2">
      <c r="A25" s="2" t="s">
        <v>35</v>
      </c>
    </row>
    <row r="26" spans="1:1" x14ac:dyDescent="0.2">
      <c r="A26" s="2" t="s">
        <v>36</v>
      </c>
    </row>
    <row r="27" spans="1:1" x14ac:dyDescent="0.2">
      <c r="A27" s="2" t="s">
        <v>37</v>
      </c>
    </row>
    <row r="28" spans="1:1" x14ac:dyDescent="0.2">
      <c r="A28" s="2" t="s">
        <v>38</v>
      </c>
    </row>
    <row r="29" spans="1:1" x14ac:dyDescent="0.2">
      <c r="A29" s="2" t="s">
        <v>39</v>
      </c>
    </row>
    <row r="30" spans="1:1" x14ac:dyDescent="0.2">
      <c r="A30" s="2" t="s">
        <v>40</v>
      </c>
    </row>
    <row r="31" spans="1:1" x14ac:dyDescent="0.2">
      <c r="A31" s="2" t="s">
        <v>41</v>
      </c>
    </row>
    <row r="32" spans="1:1" x14ac:dyDescent="0.2">
      <c r="A32" s="2" t="s">
        <v>42</v>
      </c>
    </row>
    <row r="33" spans="1:1" x14ac:dyDescent="0.2">
      <c r="A33" s="2" t="s">
        <v>43</v>
      </c>
    </row>
    <row r="34" spans="1:1" x14ac:dyDescent="0.2">
      <c r="A34" s="2" t="s">
        <v>44</v>
      </c>
    </row>
    <row r="35" spans="1:1" x14ac:dyDescent="0.2">
      <c r="A35" s="2" t="s">
        <v>45</v>
      </c>
    </row>
    <row r="36" spans="1:1" x14ac:dyDescent="0.2">
      <c r="A36" s="2" t="s">
        <v>46</v>
      </c>
    </row>
    <row r="37" spans="1:1" x14ac:dyDescent="0.2">
      <c r="A37" s="2" t="s">
        <v>47</v>
      </c>
    </row>
    <row r="38" spans="1:1" x14ac:dyDescent="0.2">
      <c r="A38" s="2" t="s">
        <v>48</v>
      </c>
    </row>
    <row r="39" spans="1:1" x14ac:dyDescent="0.2">
      <c r="A39" s="2" t="s">
        <v>49</v>
      </c>
    </row>
    <row r="40" spans="1:1" x14ac:dyDescent="0.2">
      <c r="A40" s="2" t="s">
        <v>50</v>
      </c>
    </row>
    <row r="41" spans="1:1" x14ac:dyDescent="0.2">
      <c r="A41" s="2" t="s">
        <v>51</v>
      </c>
    </row>
    <row r="42" spans="1:1" x14ac:dyDescent="0.2">
      <c r="A42" s="2" t="s">
        <v>52</v>
      </c>
    </row>
    <row r="43" spans="1:1" x14ac:dyDescent="0.2">
      <c r="A43" s="2" t="s">
        <v>53</v>
      </c>
    </row>
    <row r="44" spans="1:1" x14ac:dyDescent="0.2">
      <c r="A44" s="2" t="s">
        <v>54</v>
      </c>
    </row>
    <row r="45" spans="1:1" x14ac:dyDescent="0.2">
      <c r="A45" s="2" t="s">
        <v>55</v>
      </c>
    </row>
    <row r="46" spans="1:1" x14ac:dyDescent="0.2">
      <c r="A46" s="2" t="s">
        <v>56</v>
      </c>
    </row>
    <row r="47" spans="1:1" x14ac:dyDescent="0.2">
      <c r="A47" s="2" t="s">
        <v>57</v>
      </c>
    </row>
    <row r="48" spans="1:1" x14ac:dyDescent="0.2">
      <c r="A48" s="2" t="s">
        <v>58</v>
      </c>
    </row>
    <row r="49" spans="1:1" x14ac:dyDescent="0.2">
      <c r="A49" s="2" t="s">
        <v>59</v>
      </c>
    </row>
    <row r="50" spans="1:1" x14ac:dyDescent="0.2">
      <c r="A50" s="2" t="s">
        <v>60</v>
      </c>
    </row>
    <row r="51" spans="1:1" x14ac:dyDescent="0.2">
      <c r="A51" s="2" t="s">
        <v>61</v>
      </c>
    </row>
    <row r="52" spans="1:1" x14ac:dyDescent="0.2">
      <c r="A52" s="2" t="s">
        <v>62</v>
      </c>
    </row>
    <row r="53" spans="1:1" x14ac:dyDescent="0.2">
      <c r="A53" s="2" t="s">
        <v>63</v>
      </c>
    </row>
    <row r="54" spans="1:1" x14ac:dyDescent="0.2">
      <c r="A54" s="2" t="s">
        <v>64</v>
      </c>
    </row>
    <row r="55" spans="1:1" x14ac:dyDescent="0.2">
      <c r="A55" s="2" t="s">
        <v>65</v>
      </c>
    </row>
    <row r="56" spans="1:1" x14ac:dyDescent="0.2">
      <c r="A56" s="2" t="s">
        <v>66</v>
      </c>
    </row>
    <row r="57" spans="1:1" x14ac:dyDescent="0.2">
      <c r="A57" s="2" t="s">
        <v>67</v>
      </c>
    </row>
    <row r="58" spans="1:1" x14ac:dyDescent="0.2">
      <c r="A58" s="2" t="s">
        <v>68</v>
      </c>
    </row>
    <row r="59" spans="1:1" x14ac:dyDescent="0.2">
      <c r="A59" s="2" t="s">
        <v>69</v>
      </c>
    </row>
    <row r="60" spans="1:1" x14ac:dyDescent="0.2">
      <c r="A60" s="2" t="s">
        <v>70</v>
      </c>
    </row>
    <row r="61" spans="1:1" x14ac:dyDescent="0.2">
      <c r="A61" s="2" t="s">
        <v>71</v>
      </c>
    </row>
    <row r="62" spans="1:1" x14ac:dyDescent="0.2">
      <c r="A62" s="2" t="s">
        <v>72</v>
      </c>
    </row>
    <row r="63" spans="1:1" x14ac:dyDescent="0.2">
      <c r="A63" s="2" t="s">
        <v>73</v>
      </c>
    </row>
    <row r="64" spans="1:1" x14ac:dyDescent="0.2">
      <c r="A64" s="2" t="s">
        <v>74</v>
      </c>
    </row>
    <row r="65" spans="1:1" x14ac:dyDescent="0.2">
      <c r="A65" s="2" t="s">
        <v>75</v>
      </c>
    </row>
    <row r="66" spans="1:1" x14ac:dyDescent="0.2">
      <c r="A66" s="2" t="s">
        <v>76</v>
      </c>
    </row>
    <row r="67" spans="1:1" x14ac:dyDescent="0.2">
      <c r="A67" s="2" t="s">
        <v>77</v>
      </c>
    </row>
    <row r="68" spans="1:1" x14ac:dyDescent="0.2">
      <c r="A68" s="2" t="s">
        <v>78</v>
      </c>
    </row>
    <row r="69" spans="1:1" x14ac:dyDescent="0.2">
      <c r="A69" s="2" t="s">
        <v>79</v>
      </c>
    </row>
    <row r="70" spans="1:1" x14ac:dyDescent="0.2">
      <c r="A70" s="2" t="s">
        <v>80</v>
      </c>
    </row>
    <row r="71" spans="1:1" x14ac:dyDescent="0.2">
      <c r="A71" s="2" t="s">
        <v>81</v>
      </c>
    </row>
    <row r="72" spans="1:1" x14ac:dyDescent="0.2">
      <c r="A72" s="2" t="s">
        <v>82</v>
      </c>
    </row>
    <row r="73" spans="1:1" x14ac:dyDescent="0.2">
      <c r="A73" s="2" t="s">
        <v>83</v>
      </c>
    </row>
    <row r="74" spans="1:1" x14ac:dyDescent="0.2">
      <c r="A74" s="2" t="s">
        <v>84</v>
      </c>
    </row>
    <row r="75" spans="1:1" x14ac:dyDescent="0.2">
      <c r="A75" s="2" t="s">
        <v>85</v>
      </c>
    </row>
    <row r="76" spans="1:1" x14ac:dyDescent="0.2">
      <c r="A76" s="2" t="s">
        <v>86</v>
      </c>
    </row>
    <row r="77" spans="1:1" x14ac:dyDescent="0.2">
      <c r="A77" s="2" t="s">
        <v>87</v>
      </c>
    </row>
    <row r="78" spans="1:1" x14ac:dyDescent="0.2">
      <c r="A78" s="2" t="s">
        <v>88</v>
      </c>
    </row>
    <row r="79" spans="1:1" x14ac:dyDescent="0.2">
      <c r="A79" s="2" t="s">
        <v>89</v>
      </c>
    </row>
    <row r="80" spans="1:1" x14ac:dyDescent="0.2">
      <c r="A80" s="2" t="s">
        <v>90</v>
      </c>
    </row>
    <row r="81" spans="1:1" x14ac:dyDescent="0.2">
      <c r="A81" s="2" t="s">
        <v>91</v>
      </c>
    </row>
    <row r="82" spans="1:1" x14ac:dyDescent="0.2">
      <c r="A82" s="2" t="s">
        <v>92</v>
      </c>
    </row>
    <row r="83" spans="1:1" x14ac:dyDescent="0.2">
      <c r="A83" s="2" t="s">
        <v>93</v>
      </c>
    </row>
    <row r="84" spans="1:1" x14ac:dyDescent="0.2">
      <c r="A84" s="2" t="s">
        <v>94</v>
      </c>
    </row>
    <row r="85" spans="1:1" x14ac:dyDescent="0.2">
      <c r="A85" s="2" t="s">
        <v>95</v>
      </c>
    </row>
    <row r="86" spans="1:1" x14ac:dyDescent="0.2">
      <c r="A86" s="2" t="s">
        <v>96</v>
      </c>
    </row>
    <row r="87" spans="1:1" x14ac:dyDescent="0.2">
      <c r="A87" s="2" t="s">
        <v>97</v>
      </c>
    </row>
    <row r="88" spans="1:1" x14ac:dyDescent="0.2">
      <c r="A88" s="2" t="s">
        <v>98</v>
      </c>
    </row>
    <row r="89" spans="1:1" x14ac:dyDescent="0.2">
      <c r="A89" s="2" t="s">
        <v>99</v>
      </c>
    </row>
    <row r="90" spans="1:1" x14ac:dyDescent="0.2">
      <c r="A90" s="2" t="s">
        <v>100</v>
      </c>
    </row>
    <row r="91" spans="1:1" x14ac:dyDescent="0.2">
      <c r="A91" s="2" t="s">
        <v>101</v>
      </c>
    </row>
    <row r="92" spans="1:1" x14ac:dyDescent="0.2">
      <c r="A92" s="2" t="s">
        <v>102</v>
      </c>
    </row>
    <row r="93" spans="1:1" x14ac:dyDescent="0.2">
      <c r="A93" s="2" t="s">
        <v>103</v>
      </c>
    </row>
    <row r="94" spans="1:1" x14ac:dyDescent="0.2">
      <c r="A94" s="2" t="s">
        <v>104</v>
      </c>
    </row>
    <row r="95" spans="1:1" x14ac:dyDescent="0.2">
      <c r="A95" s="2" t="s">
        <v>105</v>
      </c>
    </row>
    <row r="96" spans="1:1" x14ac:dyDescent="0.2">
      <c r="A96" s="2" t="s">
        <v>106</v>
      </c>
    </row>
    <row r="97" spans="1:1" x14ac:dyDescent="0.2">
      <c r="A97" s="2" t="s">
        <v>107</v>
      </c>
    </row>
    <row r="98" spans="1:1" x14ac:dyDescent="0.2">
      <c r="A98" s="2" t="s">
        <v>108</v>
      </c>
    </row>
    <row r="99" spans="1:1" x14ac:dyDescent="0.2">
      <c r="A99" s="2" t="s">
        <v>109</v>
      </c>
    </row>
    <row r="100" spans="1:1" x14ac:dyDescent="0.2">
      <c r="A100" s="2" t="s">
        <v>110</v>
      </c>
    </row>
    <row r="101" spans="1:1" x14ac:dyDescent="0.2">
      <c r="A101" s="2" t="s">
        <v>111</v>
      </c>
    </row>
    <row r="102" spans="1:1" x14ac:dyDescent="0.2">
      <c r="A102" s="2" t="s">
        <v>112</v>
      </c>
    </row>
    <row r="103" spans="1:1" x14ac:dyDescent="0.2">
      <c r="A103" s="2" t="s">
        <v>113</v>
      </c>
    </row>
    <row r="104" spans="1:1" x14ac:dyDescent="0.2">
      <c r="A104" s="2" t="s">
        <v>114</v>
      </c>
    </row>
    <row r="105" spans="1:1" x14ac:dyDescent="0.2">
      <c r="A105" s="2" t="s">
        <v>115</v>
      </c>
    </row>
    <row r="106" spans="1:1" x14ac:dyDescent="0.2">
      <c r="A106" s="2" t="s">
        <v>116</v>
      </c>
    </row>
    <row r="107" spans="1:1" x14ac:dyDescent="0.2">
      <c r="A107" s="2" t="s">
        <v>117</v>
      </c>
    </row>
    <row r="108" spans="1:1" x14ac:dyDescent="0.2">
      <c r="A108" s="2" t="s">
        <v>118</v>
      </c>
    </row>
    <row r="109" spans="1:1" x14ac:dyDescent="0.2">
      <c r="A109" s="2" t="s">
        <v>119</v>
      </c>
    </row>
    <row r="110" spans="1:1" x14ac:dyDescent="0.2">
      <c r="A110" s="2" t="s">
        <v>120</v>
      </c>
    </row>
    <row r="111" spans="1:1" x14ac:dyDescent="0.2">
      <c r="A111" s="2" t="s">
        <v>121</v>
      </c>
    </row>
    <row r="112" spans="1:1" x14ac:dyDescent="0.2">
      <c r="A112" s="2" t="s">
        <v>122</v>
      </c>
    </row>
    <row r="113" spans="1:1" x14ac:dyDescent="0.2">
      <c r="A113" s="2" t="s">
        <v>123</v>
      </c>
    </row>
    <row r="114" spans="1:1" x14ac:dyDescent="0.2">
      <c r="A114" s="2" t="s">
        <v>124</v>
      </c>
    </row>
    <row r="115" spans="1:1" x14ac:dyDescent="0.2">
      <c r="A115" s="2" t="s">
        <v>125</v>
      </c>
    </row>
    <row r="116" spans="1:1" x14ac:dyDescent="0.2">
      <c r="A116" s="2" t="s">
        <v>126</v>
      </c>
    </row>
    <row r="117" spans="1:1" x14ac:dyDescent="0.2">
      <c r="A117" s="2" t="s">
        <v>127</v>
      </c>
    </row>
    <row r="118" spans="1:1" x14ac:dyDescent="0.2">
      <c r="A118" s="2" t="s">
        <v>128</v>
      </c>
    </row>
    <row r="119" spans="1:1" x14ac:dyDescent="0.2">
      <c r="A119" s="2" t="s">
        <v>129</v>
      </c>
    </row>
    <row r="120" spans="1:1" x14ac:dyDescent="0.2">
      <c r="A120" s="2" t="s">
        <v>130</v>
      </c>
    </row>
    <row r="121" spans="1:1" x14ac:dyDescent="0.2">
      <c r="A121" s="2" t="s">
        <v>131</v>
      </c>
    </row>
    <row r="122" spans="1:1" x14ac:dyDescent="0.2">
      <c r="A122" s="2" t="s">
        <v>132</v>
      </c>
    </row>
    <row r="123" spans="1:1" x14ac:dyDescent="0.2">
      <c r="A123" s="2" t="s">
        <v>133</v>
      </c>
    </row>
    <row r="124" spans="1:1" x14ac:dyDescent="0.2">
      <c r="A124" s="2" t="s">
        <v>134</v>
      </c>
    </row>
    <row r="125" spans="1:1" x14ac:dyDescent="0.2">
      <c r="A125" s="2" t="s">
        <v>135</v>
      </c>
    </row>
    <row r="126" spans="1:1" x14ac:dyDescent="0.2">
      <c r="A126" s="2" t="s">
        <v>136</v>
      </c>
    </row>
    <row r="127" spans="1:1" x14ac:dyDescent="0.2">
      <c r="A127" s="2" t="s">
        <v>137</v>
      </c>
    </row>
    <row r="128" spans="1:1" x14ac:dyDescent="0.2">
      <c r="A128" s="2" t="s">
        <v>138</v>
      </c>
    </row>
    <row r="129" spans="1:1" x14ac:dyDescent="0.2">
      <c r="A129" s="2" t="s">
        <v>139</v>
      </c>
    </row>
    <row r="130" spans="1:1" x14ac:dyDescent="0.2">
      <c r="A130" s="2" t="s">
        <v>140</v>
      </c>
    </row>
    <row r="131" spans="1:1" x14ac:dyDescent="0.2">
      <c r="A131" s="2" t="s">
        <v>141</v>
      </c>
    </row>
    <row r="132" spans="1:1" x14ac:dyDescent="0.2">
      <c r="A132" s="2" t="s">
        <v>142</v>
      </c>
    </row>
    <row r="133" spans="1:1" x14ac:dyDescent="0.2">
      <c r="A133" s="2" t="s">
        <v>143</v>
      </c>
    </row>
    <row r="134" spans="1:1" x14ac:dyDescent="0.2">
      <c r="A134" s="2" t="s">
        <v>144</v>
      </c>
    </row>
    <row r="135" spans="1:1" x14ac:dyDescent="0.2">
      <c r="A135" s="2" t="s">
        <v>145</v>
      </c>
    </row>
    <row r="136" spans="1:1" x14ac:dyDescent="0.2">
      <c r="A136" s="2" t="s">
        <v>146</v>
      </c>
    </row>
    <row r="137" spans="1:1" x14ac:dyDescent="0.2">
      <c r="A137" s="2" t="s">
        <v>147</v>
      </c>
    </row>
    <row r="138" spans="1:1" x14ac:dyDescent="0.2">
      <c r="A138" s="2" t="s">
        <v>148</v>
      </c>
    </row>
    <row r="139" spans="1:1" x14ac:dyDescent="0.2">
      <c r="A139" s="2" t="s">
        <v>149</v>
      </c>
    </row>
    <row r="140" spans="1:1" x14ac:dyDescent="0.2">
      <c r="A140" s="2" t="s">
        <v>150</v>
      </c>
    </row>
    <row r="141" spans="1:1" x14ac:dyDescent="0.2">
      <c r="A141" s="2" t="s">
        <v>151</v>
      </c>
    </row>
    <row r="142" spans="1:1" x14ac:dyDescent="0.2">
      <c r="A142" s="2" t="s">
        <v>152</v>
      </c>
    </row>
    <row r="143" spans="1:1" x14ac:dyDescent="0.2">
      <c r="A143" s="2" t="s">
        <v>153</v>
      </c>
    </row>
    <row r="144" spans="1:1" x14ac:dyDescent="0.2">
      <c r="A144" s="2" t="s">
        <v>154</v>
      </c>
    </row>
    <row r="145" spans="1:1" x14ac:dyDescent="0.2">
      <c r="A145" s="2" t="s">
        <v>155</v>
      </c>
    </row>
    <row r="146" spans="1:1" x14ac:dyDescent="0.2">
      <c r="A146" s="2" t="s">
        <v>156</v>
      </c>
    </row>
    <row r="147" spans="1:1" x14ac:dyDescent="0.2">
      <c r="A147" s="2" t="s">
        <v>157</v>
      </c>
    </row>
    <row r="148" spans="1:1" x14ac:dyDescent="0.2">
      <c r="A148" s="2" t="s">
        <v>158</v>
      </c>
    </row>
    <row r="149" spans="1:1" x14ac:dyDescent="0.2">
      <c r="A149" s="2" t="s">
        <v>159</v>
      </c>
    </row>
    <row r="150" spans="1:1" x14ac:dyDescent="0.2">
      <c r="A150" s="2" t="s">
        <v>160</v>
      </c>
    </row>
    <row r="151" spans="1:1" x14ac:dyDescent="0.2">
      <c r="A151" s="2" t="s">
        <v>161</v>
      </c>
    </row>
    <row r="152" spans="1:1" x14ac:dyDescent="0.2">
      <c r="A152" s="2" t="s">
        <v>162</v>
      </c>
    </row>
    <row r="153" spans="1:1" x14ac:dyDescent="0.2">
      <c r="A153" s="2" t="s">
        <v>163</v>
      </c>
    </row>
    <row r="154" spans="1:1" x14ac:dyDescent="0.2">
      <c r="A154" s="2" t="s">
        <v>164</v>
      </c>
    </row>
    <row r="155" spans="1:1" x14ac:dyDescent="0.2">
      <c r="A155" s="2" t="s">
        <v>165</v>
      </c>
    </row>
    <row r="156" spans="1:1" x14ac:dyDescent="0.2">
      <c r="A156" s="2" t="s">
        <v>166</v>
      </c>
    </row>
    <row r="157" spans="1:1" x14ac:dyDescent="0.2">
      <c r="A157" s="2" t="s">
        <v>167</v>
      </c>
    </row>
    <row r="158" spans="1:1" x14ac:dyDescent="0.2">
      <c r="A158" s="2" t="s">
        <v>168</v>
      </c>
    </row>
    <row r="159" spans="1:1" x14ac:dyDescent="0.2">
      <c r="A159" s="2" t="s">
        <v>169</v>
      </c>
    </row>
    <row r="160" spans="1:1" x14ac:dyDescent="0.2">
      <c r="A160" s="2" t="s">
        <v>170</v>
      </c>
    </row>
    <row r="161" spans="1:1" x14ac:dyDescent="0.2">
      <c r="A161" s="2" t="s">
        <v>171</v>
      </c>
    </row>
    <row r="162" spans="1:1" x14ac:dyDescent="0.2">
      <c r="A162" s="2" t="s">
        <v>172</v>
      </c>
    </row>
    <row r="163" spans="1:1" x14ac:dyDescent="0.2">
      <c r="A163" s="2" t="s">
        <v>173</v>
      </c>
    </row>
    <row r="164" spans="1:1" x14ac:dyDescent="0.2">
      <c r="A164" s="2" t="s">
        <v>174</v>
      </c>
    </row>
    <row r="165" spans="1:1" x14ac:dyDescent="0.2">
      <c r="A165" s="2" t="s">
        <v>175</v>
      </c>
    </row>
    <row r="166" spans="1:1" x14ac:dyDescent="0.2">
      <c r="A166" s="2" t="s">
        <v>176</v>
      </c>
    </row>
    <row r="167" spans="1:1" x14ac:dyDescent="0.2">
      <c r="A167" s="2" t="s">
        <v>177</v>
      </c>
    </row>
    <row r="168" spans="1:1" x14ac:dyDescent="0.2">
      <c r="A168" s="2" t="s">
        <v>178</v>
      </c>
    </row>
    <row r="169" spans="1:1" x14ac:dyDescent="0.2">
      <c r="A169" s="2" t="s">
        <v>179</v>
      </c>
    </row>
    <row r="170" spans="1:1" x14ac:dyDescent="0.2">
      <c r="A170" s="2" t="s">
        <v>180</v>
      </c>
    </row>
    <row r="171" spans="1:1" x14ac:dyDescent="0.2">
      <c r="A171" s="2" t="s">
        <v>181</v>
      </c>
    </row>
    <row r="172" spans="1:1" x14ac:dyDescent="0.2">
      <c r="A172" s="2" t="s">
        <v>182</v>
      </c>
    </row>
    <row r="173" spans="1:1" x14ac:dyDescent="0.2">
      <c r="A173" s="2" t="s">
        <v>183</v>
      </c>
    </row>
    <row r="174" spans="1:1" x14ac:dyDescent="0.2">
      <c r="A174" s="2" t="s">
        <v>184</v>
      </c>
    </row>
    <row r="175" spans="1:1" x14ac:dyDescent="0.2">
      <c r="A175" s="2" t="s">
        <v>185</v>
      </c>
    </row>
    <row r="176" spans="1:1" x14ac:dyDescent="0.2">
      <c r="A176" s="2" t="s">
        <v>186</v>
      </c>
    </row>
    <row r="177" spans="1:1" x14ac:dyDescent="0.2">
      <c r="A177" s="2" t="s">
        <v>187</v>
      </c>
    </row>
    <row r="178" spans="1:1" x14ac:dyDescent="0.2">
      <c r="A178" s="2" t="s">
        <v>188</v>
      </c>
    </row>
    <row r="179" spans="1:1" x14ac:dyDescent="0.2">
      <c r="A179" s="2" t="s">
        <v>189</v>
      </c>
    </row>
    <row r="180" spans="1:1" x14ac:dyDescent="0.2">
      <c r="A180" s="2" t="s">
        <v>190</v>
      </c>
    </row>
    <row r="181" spans="1:1" x14ac:dyDescent="0.2">
      <c r="A181" s="2" t="s">
        <v>191</v>
      </c>
    </row>
    <row r="182" spans="1:1" x14ac:dyDescent="0.2">
      <c r="A182" s="2" t="s">
        <v>192</v>
      </c>
    </row>
    <row r="183" spans="1:1" x14ac:dyDescent="0.2">
      <c r="A183" s="2" t="s">
        <v>193</v>
      </c>
    </row>
    <row r="184" spans="1:1" x14ac:dyDescent="0.2">
      <c r="A184" s="2" t="s">
        <v>194</v>
      </c>
    </row>
    <row r="185" spans="1:1" x14ac:dyDescent="0.2">
      <c r="A185" s="2" t="s">
        <v>195</v>
      </c>
    </row>
    <row r="186" spans="1:1" x14ac:dyDescent="0.2">
      <c r="A186" s="2" t="s">
        <v>196</v>
      </c>
    </row>
    <row r="187" spans="1:1" x14ac:dyDescent="0.2">
      <c r="A187" s="2" t="s">
        <v>197</v>
      </c>
    </row>
    <row r="188" spans="1:1" x14ac:dyDescent="0.2">
      <c r="A188" s="2" t="s">
        <v>198</v>
      </c>
    </row>
    <row r="189" spans="1:1" x14ac:dyDescent="0.2">
      <c r="A189" s="2" t="s">
        <v>199</v>
      </c>
    </row>
    <row r="190" spans="1:1" x14ac:dyDescent="0.2">
      <c r="A190" s="2" t="s">
        <v>200</v>
      </c>
    </row>
    <row r="191" spans="1:1" x14ac:dyDescent="0.2">
      <c r="A191" s="2" t="s">
        <v>201</v>
      </c>
    </row>
    <row r="192" spans="1:1" x14ac:dyDescent="0.2">
      <c r="A192" s="2" t="s">
        <v>202</v>
      </c>
    </row>
    <row r="193" spans="1:1" x14ac:dyDescent="0.2">
      <c r="A193" s="2" t="s">
        <v>203</v>
      </c>
    </row>
    <row r="194" spans="1:1" x14ac:dyDescent="0.2">
      <c r="A194" s="2" t="s">
        <v>204</v>
      </c>
    </row>
    <row r="195" spans="1:1" x14ac:dyDescent="0.2">
      <c r="A195" s="2" t="s">
        <v>205</v>
      </c>
    </row>
    <row r="196" spans="1:1" x14ac:dyDescent="0.2">
      <c r="A196" s="2" t="s">
        <v>206</v>
      </c>
    </row>
    <row r="197" spans="1:1" x14ac:dyDescent="0.2">
      <c r="A197" s="2" t="s">
        <v>207</v>
      </c>
    </row>
    <row r="198" spans="1:1" x14ac:dyDescent="0.2">
      <c r="A198" s="2" t="s">
        <v>208</v>
      </c>
    </row>
    <row r="199" spans="1:1" x14ac:dyDescent="0.2">
      <c r="A199" s="2" t="s">
        <v>209</v>
      </c>
    </row>
    <row r="200" spans="1:1" x14ac:dyDescent="0.2">
      <c r="A200" s="2" t="s">
        <v>210</v>
      </c>
    </row>
    <row r="201" spans="1:1" x14ac:dyDescent="0.2">
      <c r="A201" s="2" t="s">
        <v>211</v>
      </c>
    </row>
    <row r="202" spans="1:1" x14ac:dyDescent="0.2">
      <c r="A202" s="2" t="s">
        <v>212</v>
      </c>
    </row>
    <row r="203" spans="1:1" x14ac:dyDescent="0.2">
      <c r="A203" s="2" t="s">
        <v>213</v>
      </c>
    </row>
    <row r="204" spans="1:1" x14ac:dyDescent="0.2">
      <c r="A204" s="2" t="s">
        <v>214</v>
      </c>
    </row>
    <row r="205" spans="1:1" x14ac:dyDescent="0.2">
      <c r="A205" s="2" t="s">
        <v>215</v>
      </c>
    </row>
    <row r="206" spans="1:1" x14ac:dyDescent="0.2">
      <c r="A206" s="2" t="s">
        <v>216</v>
      </c>
    </row>
    <row r="207" spans="1:1" x14ac:dyDescent="0.2">
      <c r="A207" s="2" t="s">
        <v>217</v>
      </c>
    </row>
    <row r="208" spans="1:1" x14ac:dyDescent="0.2">
      <c r="A208" s="2" t="s">
        <v>218</v>
      </c>
    </row>
    <row r="209" spans="1:1" x14ac:dyDescent="0.2">
      <c r="A209" s="2" t="s">
        <v>219</v>
      </c>
    </row>
    <row r="210" spans="1:1" x14ac:dyDescent="0.2">
      <c r="A210" s="2" t="s">
        <v>220</v>
      </c>
    </row>
    <row r="211" spans="1:1" x14ac:dyDescent="0.2">
      <c r="A211" s="2" t="s">
        <v>221</v>
      </c>
    </row>
    <row r="212" spans="1:1" x14ac:dyDescent="0.2">
      <c r="A212" s="2" t="s">
        <v>222</v>
      </c>
    </row>
    <row r="213" spans="1:1" x14ac:dyDescent="0.2">
      <c r="A213" s="2" t="s">
        <v>223</v>
      </c>
    </row>
    <row r="214" spans="1:1" x14ac:dyDescent="0.2">
      <c r="A214" s="2" t="s">
        <v>224</v>
      </c>
    </row>
    <row r="215" spans="1:1" x14ac:dyDescent="0.2">
      <c r="A215" s="2" t="s">
        <v>225</v>
      </c>
    </row>
    <row r="216" spans="1:1" x14ac:dyDescent="0.2">
      <c r="A216" s="2" t="s">
        <v>226</v>
      </c>
    </row>
    <row r="217" spans="1:1" x14ac:dyDescent="0.2">
      <c r="A217" s="2" t="s">
        <v>227</v>
      </c>
    </row>
    <row r="218" spans="1:1" x14ac:dyDescent="0.2">
      <c r="A218" s="2" t="s">
        <v>228</v>
      </c>
    </row>
    <row r="219" spans="1:1" x14ac:dyDescent="0.2">
      <c r="A219" s="2" t="s">
        <v>229</v>
      </c>
    </row>
    <row r="220" spans="1:1" x14ac:dyDescent="0.2">
      <c r="A220" s="2" t="s">
        <v>230</v>
      </c>
    </row>
    <row r="221" spans="1:1" x14ac:dyDescent="0.2">
      <c r="A221" s="2" t="s">
        <v>231</v>
      </c>
    </row>
    <row r="222" spans="1:1" x14ac:dyDescent="0.2">
      <c r="A222" s="2" t="s">
        <v>232</v>
      </c>
    </row>
    <row r="223" spans="1:1" x14ac:dyDescent="0.2">
      <c r="A223" s="2" t="s">
        <v>233</v>
      </c>
    </row>
    <row r="224" spans="1:1" x14ac:dyDescent="0.2">
      <c r="A224" s="2" t="s">
        <v>234</v>
      </c>
    </row>
    <row r="225" spans="1:1" x14ac:dyDescent="0.2">
      <c r="A225" s="2" t="s">
        <v>235</v>
      </c>
    </row>
    <row r="226" spans="1:1" x14ac:dyDescent="0.2">
      <c r="A226" s="2" t="s">
        <v>236</v>
      </c>
    </row>
    <row r="227" spans="1:1" x14ac:dyDescent="0.2">
      <c r="A227" s="2" t="s">
        <v>237</v>
      </c>
    </row>
    <row r="228" spans="1:1" x14ac:dyDescent="0.2">
      <c r="A228" s="2" t="s">
        <v>238</v>
      </c>
    </row>
    <row r="229" spans="1:1" x14ac:dyDescent="0.2">
      <c r="A229" s="2" t="s">
        <v>239</v>
      </c>
    </row>
    <row r="230" spans="1:1" x14ac:dyDescent="0.2">
      <c r="A230" s="2" t="s">
        <v>240</v>
      </c>
    </row>
    <row r="231" spans="1:1" x14ac:dyDescent="0.2">
      <c r="A231" s="2" t="s">
        <v>241</v>
      </c>
    </row>
    <row r="232" spans="1:1" x14ac:dyDescent="0.2">
      <c r="A232" s="2" t="s">
        <v>242</v>
      </c>
    </row>
    <row r="233" spans="1:1" x14ac:dyDescent="0.2">
      <c r="A233" s="2" t="s">
        <v>243</v>
      </c>
    </row>
    <row r="234" spans="1:1" x14ac:dyDescent="0.2">
      <c r="A234" s="2" t="s">
        <v>244</v>
      </c>
    </row>
    <row r="235" spans="1:1" x14ac:dyDescent="0.2">
      <c r="A235" s="2" t="s">
        <v>245</v>
      </c>
    </row>
    <row r="236" spans="1:1" x14ac:dyDescent="0.2">
      <c r="A236" s="2" t="s">
        <v>246</v>
      </c>
    </row>
    <row r="237" spans="1:1" x14ac:dyDescent="0.2">
      <c r="A237" s="2" t="s">
        <v>247</v>
      </c>
    </row>
    <row r="238" spans="1:1" x14ac:dyDescent="0.2">
      <c r="A238" s="2" t="s">
        <v>248</v>
      </c>
    </row>
    <row r="239" spans="1:1" x14ac:dyDescent="0.2">
      <c r="A239" s="2" t="s">
        <v>249</v>
      </c>
    </row>
    <row r="240" spans="1:1" x14ac:dyDescent="0.2">
      <c r="A240" s="2" t="s">
        <v>250</v>
      </c>
    </row>
    <row r="241" spans="1:1" x14ac:dyDescent="0.2">
      <c r="A241" s="2" t="s">
        <v>251</v>
      </c>
    </row>
    <row r="242" spans="1:1" x14ac:dyDescent="0.2">
      <c r="A242" s="2" t="s">
        <v>252</v>
      </c>
    </row>
    <row r="243" spans="1:1" x14ac:dyDescent="0.2">
      <c r="A243" s="2" t="s">
        <v>253</v>
      </c>
    </row>
    <row r="244" spans="1:1" x14ac:dyDescent="0.2">
      <c r="A244" s="2" t="s">
        <v>254</v>
      </c>
    </row>
    <row r="245" spans="1:1" x14ac:dyDescent="0.2">
      <c r="A245" s="2" t="s">
        <v>255</v>
      </c>
    </row>
    <row r="246" spans="1:1" x14ac:dyDescent="0.2">
      <c r="A246" s="2" t="s">
        <v>256</v>
      </c>
    </row>
    <row r="247" spans="1:1" x14ac:dyDescent="0.2">
      <c r="A247" s="2" t="s">
        <v>257</v>
      </c>
    </row>
    <row r="248" spans="1:1" x14ac:dyDescent="0.2">
      <c r="A248" s="2" t="s">
        <v>258</v>
      </c>
    </row>
    <row r="249" spans="1:1" x14ac:dyDescent="0.2">
      <c r="A249" s="2" t="s">
        <v>259</v>
      </c>
    </row>
    <row r="250" spans="1:1" x14ac:dyDescent="0.2">
      <c r="A250" s="2" t="s">
        <v>260</v>
      </c>
    </row>
    <row r="251" spans="1:1" x14ac:dyDescent="0.2">
      <c r="A251" s="2" t="s">
        <v>261</v>
      </c>
    </row>
    <row r="252" spans="1:1" x14ac:dyDescent="0.2">
      <c r="A252" s="2" t="s">
        <v>262</v>
      </c>
    </row>
    <row r="253" spans="1:1" x14ac:dyDescent="0.2">
      <c r="A253" s="2" t="s">
        <v>263</v>
      </c>
    </row>
    <row r="254" spans="1:1" x14ac:dyDescent="0.2">
      <c r="A254" s="2" t="s">
        <v>264</v>
      </c>
    </row>
    <row r="255" spans="1:1" x14ac:dyDescent="0.2">
      <c r="A255" s="2" t="s">
        <v>265</v>
      </c>
    </row>
    <row r="256" spans="1:1" x14ac:dyDescent="0.2">
      <c r="A256" s="2" t="s">
        <v>266</v>
      </c>
    </row>
    <row r="257" spans="1:1" x14ac:dyDescent="0.2">
      <c r="A257" s="2" t="s">
        <v>267</v>
      </c>
    </row>
    <row r="258" spans="1:1" x14ac:dyDescent="0.2">
      <c r="A258" s="2" t="s">
        <v>268</v>
      </c>
    </row>
    <row r="259" spans="1:1" x14ac:dyDescent="0.2">
      <c r="A259" s="2" t="s">
        <v>269</v>
      </c>
    </row>
    <row r="260" spans="1:1" x14ac:dyDescent="0.2">
      <c r="A260" s="2" t="s">
        <v>270</v>
      </c>
    </row>
    <row r="261" spans="1:1" x14ac:dyDescent="0.2">
      <c r="A261" s="2" t="s">
        <v>271</v>
      </c>
    </row>
    <row r="262" spans="1:1" x14ac:dyDescent="0.2">
      <c r="A262" s="2" t="s">
        <v>272</v>
      </c>
    </row>
    <row r="263" spans="1:1" x14ac:dyDescent="0.2">
      <c r="A263" s="2" t="s">
        <v>273</v>
      </c>
    </row>
    <row r="264" spans="1:1" x14ac:dyDescent="0.2">
      <c r="A264" s="2" t="s">
        <v>274</v>
      </c>
    </row>
    <row r="265" spans="1:1" x14ac:dyDescent="0.2">
      <c r="A265" s="2" t="s">
        <v>275</v>
      </c>
    </row>
    <row r="266" spans="1:1" x14ac:dyDescent="0.2">
      <c r="A266" s="2" t="s">
        <v>276</v>
      </c>
    </row>
    <row r="267" spans="1:1" x14ac:dyDescent="0.2">
      <c r="A267" s="2" t="s">
        <v>277</v>
      </c>
    </row>
    <row r="268" spans="1:1" x14ac:dyDescent="0.2">
      <c r="A268" s="2" t="s">
        <v>278</v>
      </c>
    </row>
    <row r="269" spans="1:1" x14ac:dyDescent="0.2">
      <c r="A269" s="2" t="s">
        <v>279</v>
      </c>
    </row>
    <row r="270" spans="1:1" x14ac:dyDescent="0.2">
      <c r="A270" s="2" t="s">
        <v>280</v>
      </c>
    </row>
    <row r="271" spans="1:1" x14ac:dyDescent="0.2">
      <c r="A271" s="2" t="s">
        <v>281</v>
      </c>
    </row>
    <row r="272" spans="1:1" x14ac:dyDescent="0.2">
      <c r="A272" s="2" t="s">
        <v>282</v>
      </c>
    </row>
    <row r="273" spans="1:1" x14ac:dyDescent="0.2">
      <c r="A273" s="2" t="s">
        <v>283</v>
      </c>
    </row>
    <row r="274" spans="1:1" x14ac:dyDescent="0.2">
      <c r="A274" s="2" t="s">
        <v>284</v>
      </c>
    </row>
    <row r="275" spans="1:1" x14ac:dyDescent="0.2">
      <c r="A275" s="2" t="s">
        <v>285</v>
      </c>
    </row>
    <row r="276" spans="1:1" x14ac:dyDescent="0.2">
      <c r="A276" s="2" t="s">
        <v>286</v>
      </c>
    </row>
    <row r="277" spans="1:1" x14ac:dyDescent="0.2">
      <c r="A277" s="2" t="s">
        <v>287</v>
      </c>
    </row>
    <row r="278" spans="1:1" x14ac:dyDescent="0.2">
      <c r="A278" s="2" t="s">
        <v>288</v>
      </c>
    </row>
    <row r="279" spans="1:1" x14ac:dyDescent="0.2">
      <c r="A279" s="2" t="s">
        <v>289</v>
      </c>
    </row>
    <row r="280" spans="1:1" x14ac:dyDescent="0.2">
      <c r="A280" s="2" t="s">
        <v>290</v>
      </c>
    </row>
    <row r="281" spans="1:1" x14ac:dyDescent="0.2">
      <c r="A281" s="2" t="s">
        <v>291</v>
      </c>
    </row>
    <row r="282" spans="1:1" x14ac:dyDescent="0.2">
      <c r="A282" s="2" t="s">
        <v>292</v>
      </c>
    </row>
    <row r="283" spans="1:1" x14ac:dyDescent="0.2">
      <c r="A283" s="2" t="s">
        <v>293</v>
      </c>
    </row>
    <row r="284" spans="1:1" x14ac:dyDescent="0.2">
      <c r="A284" s="2" t="s">
        <v>294</v>
      </c>
    </row>
    <row r="285" spans="1:1" x14ac:dyDescent="0.2">
      <c r="A285" s="2" t="s">
        <v>295</v>
      </c>
    </row>
    <row r="286" spans="1:1" x14ac:dyDescent="0.2">
      <c r="A286" s="2" t="s">
        <v>296</v>
      </c>
    </row>
    <row r="287" spans="1:1" x14ac:dyDescent="0.2">
      <c r="A287" s="2" t="s">
        <v>297</v>
      </c>
    </row>
    <row r="288" spans="1:1" x14ac:dyDescent="0.2">
      <c r="A288" s="2" t="s">
        <v>298</v>
      </c>
    </row>
    <row r="289" spans="1:1" x14ac:dyDescent="0.2">
      <c r="A289" s="2" t="s">
        <v>299</v>
      </c>
    </row>
    <row r="290" spans="1:1" x14ac:dyDescent="0.2">
      <c r="A290" s="2" t="s">
        <v>300</v>
      </c>
    </row>
    <row r="291" spans="1:1" x14ac:dyDescent="0.2">
      <c r="A291" s="2" t="s">
        <v>301</v>
      </c>
    </row>
    <row r="292" spans="1:1" x14ac:dyDescent="0.2">
      <c r="A292" s="2" t="s">
        <v>302</v>
      </c>
    </row>
    <row r="293" spans="1:1" x14ac:dyDescent="0.2">
      <c r="A293" s="2" t="s">
        <v>303</v>
      </c>
    </row>
    <row r="294" spans="1:1" x14ac:dyDescent="0.2">
      <c r="A294" s="2" t="s">
        <v>304</v>
      </c>
    </row>
    <row r="295" spans="1:1" x14ac:dyDescent="0.2">
      <c r="A295" s="2" t="s">
        <v>305</v>
      </c>
    </row>
    <row r="296" spans="1:1" x14ac:dyDescent="0.2">
      <c r="A296" s="2" t="s">
        <v>306</v>
      </c>
    </row>
    <row r="297" spans="1:1" x14ac:dyDescent="0.2">
      <c r="A297" s="2" t="s">
        <v>307</v>
      </c>
    </row>
    <row r="298" spans="1:1" x14ac:dyDescent="0.2">
      <c r="A298" s="2" t="s">
        <v>308</v>
      </c>
    </row>
    <row r="299" spans="1:1" x14ac:dyDescent="0.2">
      <c r="A299" s="2" t="s">
        <v>309</v>
      </c>
    </row>
    <row r="300" spans="1:1" x14ac:dyDescent="0.2">
      <c r="A300" s="2" t="s">
        <v>310</v>
      </c>
    </row>
    <row r="301" spans="1:1" x14ac:dyDescent="0.2">
      <c r="A301" s="2" t="s">
        <v>311</v>
      </c>
    </row>
    <row r="302" spans="1:1" x14ac:dyDescent="0.2">
      <c r="A302" s="2" t="s">
        <v>312</v>
      </c>
    </row>
    <row r="303" spans="1:1" x14ac:dyDescent="0.2">
      <c r="A303" s="2" t="s">
        <v>313</v>
      </c>
    </row>
    <row r="304" spans="1:1" x14ac:dyDescent="0.2">
      <c r="A304" s="2" t="s">
        <v>314</v>
      </c>
    </row>
    <row r="305" spans="1:1" x14ac:dyDescent="0.2">
      <c r="A305" s="2" t="s">
        <v>315</v>
      </c>
    </row>
    <row r="306" spans="1:1" x14ac:dyDescent="0.2">
      <c r="A306" s="2" t="s">
        <v>316</v>
      </c>
    </row>
    <row r="307" spans="1:1" x14ac:dyDescent="0.2">
      <c r="A307" s="2" t="s">
        <v>317</v>
      </c>
    </row>
    <row r="308" spans="1:1" x14ac:dyDescent="0.2">
      <c r="A308" s="2" t="s">
        <v>318</v>
      </c>
    </row>
    <row r="309" spans="1:1" x14ac:dyDescent="0.2">
      <c r="A309" s="2" t="s">
        <v>319</v>
      </c>
    </row>
    <row r="310" spans="1:1" x14ac:dyDescent="0.2">
      <c r="A310" s="2" t="s">
        <v>320</v>
      </c>
    </row>
    <row r="311" spans="1:1" x14ac:dyDescent="0.2">
      <c r="A311" s="2" t="s">
        <v>321</v>
      </c>
    </row>
    <row r="312" spans="1:1" x14ac:dyDescent="0.2">
      <c r="A312" s="2" t="s">
        <v>322</v>
      </c>
    </row>
    <row r="313" spans="1:1" x14ac:dyDescent="0.2">
      <c r="A313" s="2" t="s">
        <v>323</v>
      </c>
    </row>
    <row r="314" spans="1:1" x14ac:dyDescent="0.2">
      <c r="A314" s="2" t="s">
        <v>324</v>
      </c>
    </row>
    <row r="315" spans="1:1" x14ac:dyDescent="0.2">
      <c r="A315" s="2" t="s">
        <v>325</v>
      </c>
    </row>
    <row r="316" spans="1:1" x14ac:dyDescent="0.2">
      <c r="A316" s="2" t="s">
        <v>326</v>
      </c>
    </row>
    <row r="317" spans="1:1" x14ac:dyDescent="0.2">
      <c r="A317" s="2" t="s">
        <v>327</v>
      </c>
    </row>
    <row r="318" spans="1:1" x14ac:dyDescent="0.2">
      <c r="A318" s="2" t="s">
        <v>328</v>
      </c>
    </row>
    <row r="319" spans="1:1" x14ac:dyDescent="0.2">
      <c r="A319" s="2" t="s">
        <v>329</v>
      </c>
    </row>
    <row r="320" spans="1:1" x14ac:dyDescent="0.2">
      <c r="A320" s="2" t="s">
        <v>330</v>
      </c>
    </row>
    <row r="321" spans="1:1" x14ac:dyDescent="0.2">
      <c r="A321" s="2" t="s">
        <v>331</v>
      </c>
    </row>
    <row r="322" spans="1:1" x14ac:dyDescent="0.2">
      <c r="A322" s="2" t="s">
        <v>332</v>
      </c>
    </row>
    <row r="323" spans="1:1" x14ac:dyDescent="0.2">
      <c r="A323" s="2" t="s">
        <v>333</v>
      </c>
    </row>
    <row r="324" spans="1:1" x14ac:dyDescent="0.2">
      <c r="A324" s="2" t="s">
        <v>334</v>
      </c>
    </row>
    <row r="325" spans="1:1" x14ac:dyDescent="0.2">
      <c r="A325" s="2" t="s">
        <v>335</v>
      </c>
    </row>
    <row r="326" spans="1:1" x14ac:dyDescent="0.2">
      <c r="A326" s="2" t="s">
        <v>336</v>
      </c>
    </row>
    <row r="327" spans="1:1" x14ac:dyDescent="0.2">
      <c r="A327" s="2" t="s">
        <v>337</v>
      </c>
    </row>
    <row r="328" spans="1:1" x14ac:dyDescent="0.2">
      <c r="A328" s="2" t="s">
        <v>338</v>
      </c>
    </row>
    <row r="329" spans="1:1" x14ac:dyDescent="0.2">
      <c r="A329" s="2" t="s">
        <v>339</v>
      </c>
    </row>
    <row r="330" spans="1:1" x14ac:dyDescent="0.2">
      <c r="A330" s="2" t="s">
        <v>340</v>
      </c>
    </row>
    <row r="331" spans="1:1" x14ac:dyDescent="0.2">
      <c r="A331" s="2" t="s">
        <v>341</v>
      </c>
    </row>
    <row r="332" spans="1:1" x14ac:dyDescent="0.2">
      <c r="A332" s="2" t="s">
        <v>342</v>
      </c>
    </row>
    <row r="333" spans="1:1" x14ac:dyDescent="0.2">
      <c r="A333" s="2" t="s">
        <v>343</v>
      </c>
    </row>
    <row r="334" spans="1:1" x14ac:dyDescent="0.2">
      <c r="A334" s="2" t="s">
        <v>344</v>
      </c>
    </row>
    <row r="335" spans="1:1" x14ac:dyDescent="0.2">
      <c r="A335" s="2" t="s">
        <v>345</v>
      </c>
    </row>
    <row r="336" spans="1:1" x14ac:dyDescent="0.2">
      <c r="A336" s="2" t="s">
        <v>346</v>
      </c>
    </row>
    <row r="337" spans="1:1" x14ac:dyDescent="0.2">
      <c r="A337" s="2" t="s">
        <v>347</v>
      </c>
    </row>
    <row r="338" spans="1:1" x14ac:dyDescent="0.2">
      <c r="A338" s="2" t="s">
        <v>348</v>
      </c>
    </row>
    <row r="339" spans="1:1" x14ac:dyDescent="0.2">
      <c r="A339" s="2" t="s">
        <v>349</v>
      </c>
    </row>
    <row r="340" spans="1:1" x14ac:dyDescent="0.2">
      <c r="A340" s="2" t="s">
        <v>350</v>
      </c>
    </row>
    <row r="341" spans="1:1" x14ac:dyDescent="0.2">
      <c r="A341" s="2" t="s">
        <v>351</v>
      </c>
    </row>
    <row r="342" spans="1:1" x14ac:dyDescent="0.2">
      <c r="A342" s="2" t="s">
        <v>352</v>
      </c>
    </row>
    <row r="343" spans="1:1" x14ac:dyDescent="0.2">
      <c r="A343" s="2" t="s">
        <v>353</v>
      </c>
    </row>
    <row r="344" spans="1:1" x14ac:dyDescent="0.2">
      <c r="A344" s="2" t="s">
        <v>354</v>
      </c>
    </row>
    <row r="345" spans="1:1" x14ac:dyDescent="0.2">
      <c r="A345" s="2" t="s">
        <v>355</v>
      </c>
    </row>
    <row r="346" spans="1:1" x14ac:dyDescent="0.2">
      <c r="A346" s="2" t="s">
        <v>356</v>
      </c>
    </row>
  </sheetData>
  <sheetProtection sheet="1" objects="1" scenarios="1"/>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はじめにお読みください</vt:lpstr>
      <vt:lpstr>入力してください</vt:lpstr>
      <vt:lpstr>介護認定</vt:lpstr>
      <vt:lpstr>印刷してください</vt:lpstr>
      <vt:lpstr>郵便番号</vt:lpstr>
      <vt:lpstr>都道府県</vt:lpstr>
      <vt:lpstr>指定難病一覧</vt:lpstr>
      <vt:lpstr>はじめにお読みください!Print_Area</vt:lpstr>
      <vt:lpstr>印刷してください!Print_Area</vt:lpstr>
      <vt:lpstr>入力してください!Print_Area</vt:lpstr>
      <vt:lpstr>医療処置</vt:lpstr>
      <vt:lpstr>介護認定</vt:lpstr>
      <vt:lpstr>指定難病</vt:lpstr>
      <vt:lpstr>都道府県</vt:lpstr>
      <vt:lpstr>郵便番号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笹口　翔</cp:lastModifiedBy>
  <cp:lastPrinted>2024-06-25T09:25:15Z</cp:lastPrinted>
  <dcterms:created xsi:type="dcterms:W3CDTF">2024-02-08T02:28:22Z</dcterms:created>
  <dcterms:modified xsi:type="dcterms:W3CDTF">2024-06-25T09:39:12Z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2024-02-07T00:00:00Z</vt:filetime>
  </property>
  <property fmtid="{D5CDD505-2E9C-101B-9397-08002B2CF9AE}" pid="3" name="Creator">
    <vt:lpwstr>Microsoft® Word 2016</vt:lpwstr>
  </property>
  <property fmtid="{D5CDD505-2E9C-101B-9397-08002B2CF9AE}" pid="4" name="LastSaved">
    <vt:filetime>2024-02-08T00:00:00Z</vt:filetime>
  </property>
  <property fmtid="{D5CDD505-2E9C-101B-9397-08002B2CF9AE}" pid="5" name="Producer">
    <vt:lpwstr>Microsoft® Word 2016</vt:lpwstr>
  </property>
</Properties>
</file>