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28.2\感染症対策部\事業推進課\02感染症医療整備担当\12_新型コロナウイルス感染症への対応\09_医療人材（研修・資格）\02 感染管理認定看護師等資格取得支援事業\04 令和４年度\03 交付申請\00 ホームページ材料\（様式）支払金口座振替依頼書\"/>
    </mc:Choice>
  </mc:AlternateContent>
  <workbookProtection workbookAlgorithmName="SHA-512" workbookHashValue="u2oUl9vCEJnj1Ggo+/zR1EdjUb2QzVsnxLUvIs0qrd+dVTROkJiIBqVg67EfZm+O1lHPySpVLGn80Y8mjmTinQ==" workbookSaltValue="JO2VqR2QbhiUae6dbsaK9A==" workbookSpinCount="100000" lockStructure="1"/>
  <bookViews>
    <workbookView xWindow="0" yWindow="0" windowWidth="23040" windowHeight="8520"/>
  </bookViews>
  <sheets>
    <sheet name="支払金口座情報登録依頼書 【入力シート】" sheetId="1" r:id="rId1"/>
    <sheet name="１号様式 【印刷シート】※押印してご提出ください" sheetId="2" r:id="rId2"/>
  </sheets>
  <definedNames>
    <definedName name="_xlnm._FilterDatabase" localSheetId="0" hidden="1">'支払金口座情報登録依頼書 【入力シート】'!$A$9:$O$52</definedName>
    <definedName name="_xlnm.Print_Area" localSheetId="1">'１号様式 【印刷シート】※押印してご提出ください'!$A$1:$BH$54</definedName>
    <definedName name="_xlnm.Print_Area" localSheetId="0">'支払金口座情報登録依頼書 【入力シート】'!$A$1:$O$52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8" i="2" l="1"/>
  <c r="BG48" i="2" l="1"/>
  <c r="BE48" i="2"/>
  <c r="BC48" i="2"/>
  <c r="BA48" i="2"/>
  <c r="AY48" i="2"/>
  <c r="AW48" i="2"/>
  <c r="AU48" i="2"/>
  <c r="AS48" i="2"/>
  <c r="AQ48" i="2"/>
  <c r="AO48" i="2"/>
  <c r="AM48" i="2"/>
  <c r="AK48" i="2"/>
  <c r="AI48" i="2"/>
  <c r="AG48" i="2"/>
  <c r="AE48" i="2"/>
  <c r="AC48" i="2"/>
  <c r="AA48" i="2"/>
  <c r="Y48" i="2"/>
  <c r="W48" i="2"/>
  <c r="U48" i="2"/>
  <c r="S48" i="2"/>
  <c r="Q48" i="2"/>
  <c r="O48" i="2"/>
  <c r="M48" i="2"/>
  <c r="K48" i="2"/>
  <c r="I48" i="2"/>
  <c r="G48" i="2"/>
  <c r="E48" i="2"/>
  <c r="C48" i="2"/>
  <c r="A48" i="2"/>
  <c r="BE46" i="2"/>
  <c r="BC46" i="2"/>
  <c r="BA46" i="2"/>
  <c r="AY46" i="2"/>
  <c r="AW46" i="2"/>
  <c r="AU46" i="2"/>
  <c r="AS46" i="2"/>
  <c r="AQ46" i="2"/>
  <c r="AO46" i="2"/>
  <c r="AM46" i="2"/>
  <c r="AK46" i="2"/>
  <c r="AI46" i="2"/>
  <c r="AG46" i="2"/>
  <c r="AE46" i="2"/>
  <c r="AC46" i="2"/>
  <c r="S46" i="2"/>
  <c r="E46" i="2"/>
  <c r="BG43" i="2"/>
  <c r="BE43" i="2"/>
  <c r="BC43" i="2"/>
  <c r="BA43" i="2"/>
  <c r="AY43" i="2"/>
  <c r="AW43" i="2"/>
  <c r="AU43" i="2"/>
  <c r="AS43" i="2"/>
  <c r="AQ43" i="2"/>
  <c r="AO43" i="2"/>
  <c r="AM43" i="2"/>
  <c r="AK43" i="2"/>
  <c r="AI43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E43" i="2"/>
  <c r="C43" i="2"/>
  <c r="A43" i="2"/>
  <c r="BE41" i="2"/>
  <c r="BC41" i="2"/>
  <c r="BA41" i="2"/>
  <c r="AY41" i="2"/>
  <c r="AW41" i="2"/>
  <c r="AU41" i="2"/>
  <c r="AS41" i="2"/>
  <c r="AQ41" i="2"/>
  <c r="AO41" i="2"/>
  <c r="AM41" i="2"/>
  <c r="AK41" i="2"/>
  <c r="AI41" i="2"/>
  <c r="AG41" i="2"/>
  <c r="AE41" i="2"/>
  <c r="AC41" i="2"/>
  <c r="S41" i="2"/>
  <c r="E41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C38" i="2"/>
  <c r="A38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S36" i="2"/>
  <c r="E36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A33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S31" i="2"/>
  <c r="E31" i="2"/>
  <c r="AI24" i="2"/>
  <c r="AG24" i="2"/>
  <c r="AE24" i="2"/>
  <c r="AC24" i="2"/>
  <c r="Y24" i="2"/>
  <c r="W24" i="2"/>
  <c r="U24" i="2"/>
  <c r="S24" i="2"/>
  <c r="O24" i="2"/>
  <c r="M24" i="2"/>
  <c r="K24" i="2"/>
  <c r="I24" i="2"/>
  <c r="G24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U20" i="2"/>
  <c r="S20" i="2"/>
  <c r="Q20" i="2"/>
  <c r="O20" i="2"/>
  <c r="K20" i="2"/>
  <c r="I20" i="2"/>
  <c r="G20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G17" i="2"/>
  <c r="AG13" i="2"/>
  <c r="AE13" i="2"/>
  <c r="AC13" i="2"/>
  <c r="AA13" i="2"/>
  <c r="Y13" i="2"/>
  <c r="W13" i="2"/>
  <c r="U13" i="2"/>
  <c r="S13" i="2"/>
  <c r="Q13" i="2"/>
  <c r="O13" i="2"/>
  <c r="M13" i="2"/>
  <c r="AW4" i="2"/>
</calcChain>
</file>

<file path=xl/sharedStrings.xml><?xml version="1.0" encoding="utf-8"?>
<sst xmlns="http://schemas.openxmlformats.org/spreadsheetml/2006/main" count="178" uniqueCount="112">
  <si>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</si>
  <si>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</si>
  <si>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</si>
  <si>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</si>
  <si>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</si>
  <si>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注意事項</t>
    <rPh sb="0" eb="2">
      <t>チュウイ</t>
    </rPh>
    <rPh sb="2" eb="4">
      <t>ジコウ</t>
    </rPh>
    <phoneticPr fontId="1"/>
  </si>
  <si>
    <t>依頼人</t>
    <rPh sb="0" eb="3">
      <t>イライニン</t>
    </rPh>
    <phoneticPr fontId="1"/>
  </si>
  <si>
    <t>住所</t>
    <rPh sb="0" eb="2">
      <t>ジュウショ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</si>
  <si>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7" eb="8">
      <t>メ</t>
    </rPh>
    <phoneticPr fontId="1"/>
  </si>
  <si>
    <t>氏名</t>
    <rPh sb="0" eb="2">
      <t>シメイ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</si>
  <si>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6" eb="7">
      <t>ギョウ</t>
    </rPh>
    <rPh sb="7" eb="8">
      <t>メ</t>
    </rPh>
    <rPh sb="10" eb="12">
      <t>ヒョウジ</t>
    </rPh>
    <phoneticPr fontId="1"/>
  </si>
  <si>
    <t>口座情報コード</t>
    <rPh sb="0" eb="2">
      <t>コウザ</t>
    </rPh>
    <rPh sb="2" eb="4">
      <t>ジョウホウ</t>
    </rPh>
    <phoneticPr fontId="1"/>
  </si>
  <si>
    <r>
      <rPr>
        <b/>
        <sz val="11"/>
        <color rgb="FFFF0000"/>
        <rFont val="ＭＳ Ｐゴシック"/>
        <family val="3"/>
        <charset val="128"/>
      </rPr>
      <t>（必須）</t>
    </r>
    <r>
      <rPr>
        <sz val="11"/>
        <rFont val="ＭＳ Ｐゴシック"/>
        <family val="3"/>
        <charset val="128"/>
      </rPr>
      <t>　10桁または11桁</t>
    </r>
    <rPh sb="1" eb="3">
      <t>ヒッス</t>
    </rPh>
    <rPh sb="7" eb="8">
      <t>ケタ</t>
    </rPh>
    <rPh sb="13" eb="14">
      <t>ケタ</t>
    </rPh>
    <phoneticPr fontId="1"/>
  </si>
  <si>
    <t>★「ﾌﾘｶﾞﾅ」欄以下は、変更箇所のみご入力ください。</t>
    <rPh sb="8" eb="9">
      <t>ラン</t>
    </rPh>
    <rPh sb="9" eb="11">
      <t>イカ</t>
    </rPh>
    <rPh sb="13" eb="15">
      <t>ヘンコウ</t>
    </rPh>
    <rPh sb="15" eb="17">
      <t>カショ</t>
    </rPh>
    <rPh sb="20" eb="22">
      <t>ニュウリョク</t>
    </rPh>
    <phoneticPr fontId="1"/>
  </si>
  <si>
    <t>種目（預金種目）</t>
    <rPh sb="0" eb="2">
      <t>シュモク</t>
    </rPh>
    <rPh sb="3" eb="5">
      <t>ヨキン</t>
    </rPh>
    <rPh sb="5" eb="7">
      <t>シュモク</t>
    </rPh>
    <phoneticPr fontId="1"/>
  </si>
  <si>
    <t>ﾌﾘｶﾞﾅ</t>
    <phoneticPr fontId="1"/>
  </si>
  <si>
    <t>最大48文字（半角）まで表示されます</t>
    <rPh sb="0" eb="2">
      <t>サイダイ</t>
    </rPh>
    <rPh sb="4" eb="6">
      <t>モジ</t>
    </rPh>
    <rPh sb="7" eb="9">
      <t>ハンカク</t>
    </rPh>
    <rPh sb="12" eb="14">
      <t>ヒョウジ</t>
    </rPh>
    <phoneticPr fontId="1"/>
  </si>
  <si>
    <t>氏名又は法人名</t>
    <rPh sb="0" eb="2">
      <t>シメイ</t>
    </rPh>
    <rPh sb="2" eb="3">
      <t>マタ</t>
    </rPh>
    <rPh sb="4" eb="6">
      <t>ホウジン</t>
    </rPh>
    <rPh sb="6" eb="7">
      <t>メイ</t>
    </rPh>
    <phoneticPr fontId="1"/>
  </si>
  <si>
    <t>最大24文字（全角）まで表示されます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</si>
  <si>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１：普通</t>
    <rPh sb="2" eb="4">
      <t>フツウ</t>
    </rPh>
    <phoneticPr fontId="1"/>
  </si>
  <si>
    <t>郵便番号</t>
    <rPh sb="0" eb="4">
      <t>ユウビンバンゴウ</t>
    </rPh>
    <phoneticPr fontId="1"/>
  </si>
  <si>
    <t>―</t>
    <phoneticPr fontId="1"/>
  </si>
  <si>
    <t>２：当座</t>
    <rPh sb="2" eb="4">
      <t>トウザ</t>
    </rPh>
    <phoneticPr fontId="1"/>
  </si>
  <si>
    <t>住所・所在地</t>
    <rPh sb="0" eb="2">
      <t>ジュウショ</t>
    </rPh>
    <rPh sb="3" eb="6">
      <t>ショザイチ</t>
    </rPh>
    <phoneticPr fontId="1"/>
  </si>
  <si>
    <t>最大45文字（全角）まで表示されます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</si>
  <si>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４：貯蓄</t>
    <rPh sb="2" eb="4">
      <t>チョチク</t>
    </rPh>
    <phoneticPr fontId="1"/>
  </si>
  <si>
    <t>電話番号</t>
    <rPh sb="0" eb="2">
      <t>デンワ</t>
    </rPh>
    <rPh sb="2" eb="4">
      <t>バンゴウ</t>
    </rPh>
    <phoneticPr fontId="1"/>
  </si>
  <si>
    <t>９：別段</t>
    <rPh sb="2" eb="4">
      <t>ベツダン</t>
    </rPh>
    <phoneticPr fontId="1"/>
  </si>
  <si>
    <t>口座指定番号
１</t>
    <rPh sb="0" eb="2">
      <t>コウザ</t>
    </rPh>
    <rPh sb="2" eb="4">
      <t>シテイ</t>
    </rPh>
    <rPh sb="4" eb="6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</si>
  <si>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</si>
  <si>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
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</si>
  <si>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</si>
  <si>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本・支店名</t>
    <rPh sb="0" eb="1">
      <t>ホン</t>
    </rPh>
    <rPh sb="2" eb="5">
      <t>シテンメイ</t>
    </rPh>
    <phoneticPr fontId="1"/>
  </si>
  <si>
    <t>本店
支店</t>
    <phoneticPr fontId="1"/>
  </si>
  <si>
    <t>支店コード
（3桁）</t>
    <rPh sb="0" eb="2">
      <t>シテン</t>
    </rPh>
    <rPh sb="8" eb="9">
      <t>ケタ</t>
    </rPh>
    <phoneticPr fontId="1"/>
  </si>
  <si>
    <t>預金種目</t>
    <rPh sb="0" eb="2">
      <t>ヨキン</t>
    </rPh>
    <rPh sb="2" eb="4">
      <t>シュモク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</si>
  <si>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</si>
  <si>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</si>
  <si>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</si>
  <si>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</si>
  <si>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</si>
  <si>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口座指定番号
２</t>
    <rPh sb="0" eb="2">
      <t>コウザ</t>
    </rPh>
    <rPh sb="2" eb="4">
      <t>シテイ</t>
    </rPh>
    <rPh sb="4" eb="6">
      <t>バンゴウ</t>
    </rPh>
    <phoneticPr fontId="1"/>
  </si>
  <si>
    <t>口座指定番号
３</t>
    <rPh sb="0" eb="2">
      <t>コウザ</t>
    </rPh>
    <rPh sb="2" eb="4">
      <t>シテイ</t>
    </rPh>
    <rPh sb="4" eb="6">
      <t>バンゴウ</t>
    </rPh>
    <phoneticPr fontId="1"/>
  </si>
  <si>
    <t>口座指定番号
４</t>
    <rPh sb="0" eb="2">
      <t>コウザ</t>
    </rPh>
    <rPh sb="2" eb="4">
      <t>シテイ</t>
    </rPh>
    <rPh sb="4" eb="6">
      <t>バンゴウ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</si>
  <si>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</si>
  <si>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支 払 金 口 座 情 報 登 録 依 頼 書</t>
    <phoneticPr fontId="1"/>
  </si>
  <si>
    <t>（ 新規 ・ 変更 ・ 廃止 ）</t>
    <rPh sb="12" eb="14">
      <t>ハイシ</t>
    </rPh>
    <phoneticPr fontId="1"/>
  </si>
  <si>
    <t>東京都知事　殿</t>
  </si>
  <si>
    <t xml:space="preserve">  東京都からの支払金の振込みについては、下記口座を指定しますので、口座情報等の登録を依頼します。</t>
  </si>
  <si>
    <t xml:space="preserve">          　住　所</t>
    <phoneticPr fontId="1"/>
  </si>
  <si>
    <t xml:space="preserve">    依頼人</t>
  </si>
  <si>
    <t>　　　　　　氏　名</t>
    <phoneticPr fontId="1"/>
  </si>
  <si>
    <t>印</t>
  </si>
  <si>
    <t>(法人の場合は、法人名及び代表者職・氏名)</t>
  </si>
  <si>
    <t>(該当に○をしてください）</t>
    <rPh sb="1" eb="3">
      <t>ガイトウ</t>
    </rPh>
    <phoneticPr fontId="1"/>
  </si>
  <si>
    <t>新規</t>
    <rPh sb="0" eb="2">
      <t>シンキ</t>
    </rPh>
    <phoneticPr fontId="1"/>
  </si>
  <si>
    <t>口座情報コード（変更・廃止のとき必須。左詰め）</t>
    <rPh sb="8" eb="10">
      <t>ヘンコウ</t>
    </rPh>
    <rPh sb="11" eb="13">
      <t>ハイシ</t>
    </rPh>
    <rPh sb="16" eb="18">
      <t>ヒッス</t>
    </rPh>
    <rPh sb="19" eb="21">
      <t>ヒダリヅ</t>
    </rPh>
    <phoneticPr fontId="1"/>
  </si>
  <si>
    <t xml:space="preserve"> ・
変更</t>
    <rPh sb="3" eb="5">
      <t>ヘンコウ</t>
    </rPh>
    <phoneticPr fontId="1"/>
  </si>
  <si>
    <t xml:space="preserve"> ・</t>
    <phoneticPr fontId="1"/>
  </si>
  <si>
    <t>廃止　→廃止理由：　電話番号の変更　・　その他（　　　　　　　　　　　　　　　　　　　　　　　　　　　　）</t>
    <rPh sb="0" eb="2">
      <t>ハイシ</t>
    </rPh>
    <rPh sb="4" eb="6">
      <t>ハイシ</t>
    </rPh>
    <rPh sb="6" eb="8">
      <t>リユウ</t>
    </rPh>
    <phoneticPr fontId="1"/>
  </si>
  <si>
    <t>フリガナ
(必須)</t>
    <rPh sb="6" eb="8">
      <t>ヒッス</t>
    </rPh>
    <phoneticPr fontId="1"/>
  </si>
  <si>
    <t>氏名又は
法人名(必須)</t>
    <rPh sb="0" eb="1">
      <t>シ</t>
    </rPh>
    <rPh sb="1" eb="2">
      <t>メイ</t>
    </rPh>
    <rPh sb="2" eb="3">
      <t>マタ</t>
    </rPh>
    <rPh sb="5" eb="6">
      <t>ホウ</t>
    </rPh>
    <rPh sb="6" eb="7">
      <t>ジン</t>
    </rPh>
    <rPh sb="7" eb="8">
      <t>メイ</t>
    </rPh>
    <rPh sb="9" eb="11">
      <t>ヒッス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</si>
  <si>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</si>
  <si>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－</t>
  </si>
  <si>
    <t>住所・
所在地</t>
    <rPh sb="0" eb="1">
      <t>ジュウ</t>
    </rPh>
    <rPh sb="1" eb="2">
      <t>ショ</t>
    </rPh>
    <rPh sb="4" eb="5">
      <t>トコロ</t>
    </rPh>
    <rPh sb="5" eb="6">
      <t>ザイ</t>
    </rPh>
    <rPh sb="6" eb="7">
      <t>チ</t>
    </rPh>
    <phoneticPr fontId="1"/>
  </si>
  <si>
    <t>電話番号
（左詰め）</t>
    <rPh sb="0" eb="1">
      <t>デン</t>
    </rPh>
    <rPh sb="1" eb="2">
      <t>ハナシ</t>
    </rPh>
    <rPh sb="2" eb="3">
      <t>バン</t>
    </rPh>
    <rPh sb="3" eb="4">
      <t>ゴウ</t>
    </rPh>
    <rPh sb="6" eb="8">
      <t>ヒダリヅ</t>
    </rPh>
    <phoneticPr fontId="1"/>
  </si>
  <si>
    <t>－</t>
    <phoneticPr fontId="1"/>
  </si>
  <si>
    <t>＊　原則として固定電話の電話番号を記入してください。</t>
    <rPh sb="2" eb="4">
      <t>ゲンソク</t>
    </rPh>
    <rPh sb="7" eb="9">
      <t>コテイ</t>
    </rPh>
    <rPh sb="9" eb="11">
      <t>デンワ</t>
    </rPh>
    <rPh sb="12" eb="14">
      <t>デンワ</t>
    </rPh>
    <rPh sb="14" eb="16">
      <t>バンゴウ</t>
    </rPh>
    <rPh sb="17" eb="19">
      <t>キニュウ</t>
    </rPh>
    <phoneticPr fontId="1"/>
  </si>
  <si>
    <t>＊　電話番号の変更はできません。旧電話番号の廃止及び新電話番号での</t>
    <rPh sb="16" eb="17">
      <t>キュウ</t>
    </rPh>
    <rPh sb="17" eb="19">
      <t>デンワ</t>
    </rPh>
    <rPh sb="19" eb="21">
      <t>バンゴウ</t>
    </rPh>
    <rPh sb="22" eb="24">
      <t>ハイシ</t>
    </rPh>
    <rPh sb="24" eb="25">
      <t>オヨ</t>
    </rPh>
    <phoneticPr fontId="1"/>
  </si>
  <si>
    <t xml:space="preserve">新規登録を依頼してください。  </t>
    <phoneticPr fontId="1"/>
  </si>
  <si>
    <r>
      <t>口座指定番号</t>
    </r>
    <r>
      <rPr>
        <sz val="20"/>
        <rFont val="ＭＳ 明朝"/>
        <family val="1"/>
        <charset val="128"/>
      </rPr>
      <t>１</t>
    </r>
    <rPh sb="0" eb="2">
      <t>コウザ</t>
    </rPh>
    <rPh sb="2" eb="4">
      <t>シテイ</t>
    </rPh>
    <rPh sb="4" eb="6">
      <t>バンゴウ</t>
    </rPh>
    <phoneticPr fontId="1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</si>
  <si>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1"/>
  </si>
  <si>
    <t>本　・　支　店　名</t>
    <rPh sb="0" eb="1">
      <t>ホン</t>
    </rPh>
    <rPh sb="4" eb="5">
      <t>ササ</t>
    </rPh>
    <rPh sb="6" eb="7">
      <t>テン</t>
    </rPh>
    <rPh sb="8" eb="9">
      <t>メイ</t>
    </rPh>
    <phoneticPr fontId="1"/>
  </si>
  <si>
    <t>金融機関コード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</si>
  <si>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</si>
  <si>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種目</t>
    <rPh sb="0" eb="2">
      <t>シュモク</t>
    </rPh>
    <phoneticPr fontId="1"/>
  </si>
  <si>
    <t>口座番号(右詰めで記入)</t>
    <rPh sb="0" eb="2">
      <t>コウザ</t>
    </rPh>
    <rPh sb="2" eb="4">
      <t>バンゴウ</t>
    </rPh>
    <rPh sb="5" eb="7">
      <t>ミギヅ</t>
    </rPh>
    <rPh sb="9" eb="11">
      <t>キニュウ</t>
    </rPh>
    <phoneticPr fontId="1"/>
  </si>
  <si>
    <t>口　座　名　義　人　（　カ　タ　カ　ナ　）　 　3　0　文　字　ま　で</t>
    <phoneticPr fontId="1"/>
  </si>
  <si>
    <r>
      <t>口座指定番号</t>
    </r>
    <r>
      <rPr>
        <sz val="20"/>
        <rFont val="ＭＳ 明朝"/>
        <family val="1"/>
        <charset val="128"/>
      </rPr>
      <t>２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</si>
  <si>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３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</si>
  <si>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４</t>
    </r>
    <rPh sb="0" eb="2">
      <t>コウザ</t>
    </rPh>
    <rPh sb="2" eb="4">
      <t>シテイ</t>
    </rPh>
    <rPh sb="4" eb="6">
      <t>バンゴウ</t>
    </rPh>
    <phoneticPr fontId="1"/>
  </si>
  <si>
    <t>取扱局・所記入欄（依頼人の方は記入しないでください）</t>
    <phoneticPr fontId="1"/>
  </si>
  <si>
    <t>特別出納員印</t>
    <rPh sb="5" eb="6">
      <t>イン</t>
    </rPh>
    <phoneticPr fontId="1"/>
  </si>
  <si>
    <t>システム入力</t>
    <rPh sb="4" eb="6">
      <t>ニュウリョク</t>
    </rPh>
    <phoneticPr fontId="1"/>
  </si>
  <si>
    <t>会計管理局使用欄</t>
    <rPh sb="0" eb="2">
      <t>カイケイ</t>
    </rPh>
    <rPh sb="2" eb="5">
      <t>カンリキョク</t>
    </rPh>
    <rPh sb="5" eb="7">
      <t>シヨウ</t>
    </rPh>
    <rPh sb="7" eb="8">
      <t>ラン</t>
    </rPh>
    <phoneticPr fontId="1"/>
  </si>
  <si>
    <t>取　扱　局　所　部　課　名</t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</si>
  <si>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</si>
  <si>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</si>
  <si>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連絡事項：</t>
    <rPh sb="0" eb="2">
      <t>レンラク</t>
    </rPh>
    <rPh sb="2" eb="4">
      <t>ジコウ</t>
    </rPh>
    <phoneticPr fontId="1"/>
  </si>
  <si>
    <t>登　録　内　容</t>
    <rPh sb="0" eb="1">
      <t>ノボル</t>
    </rPh>
    <rPh sb="2" eb="3">
      <t>ロク</t>
    </rPh>
    <rPh sb="4" eb="5">
      <t>ナイ</t>
    </rPh>
    <rPh sb="6" eb="7">
      <t>カタチ</t>
    </rPh>
    <phoneticPr fontId="1"/>
  </si>
  <si>
    <r>
      <t>支払金口座情報登録依頼書</t>
    </r>
    <r>
      <rPr>
        <b/>
        <sz val="16"/>
        <color rgb="FFFF0000"/>
        <rFont val="ＭＳ Ｐゴシック"/>
        <family val="3"/>
        <charset val="128"/>
      </rPr>
      <t>（新規）</t>
    </r>
    <r>
      <rPr>
        <b/>
        <sz val="16"/>
        <rFont val="ＭＳ Ｐゴシック"/>
        <family val="3"/>
        <charset val="128"/>
      </rPr>
      <t>　入力シート</t>
    </r>
    <rPh sb="0" eb="3">
      <t>シハライキン</t>
    </rPh>
    <rPh sb="3" eb="5">
      <t>コウザ</t>
    </rPh>
    <rPh sb="5" eb="7">
      <t>ジョウホウ</t>
    </rPh>
    <rPh sb="7" eb="9">
      <t>トウロク</t>
    </rPh>
    <rPh sb="9" eb="12">
      <t>イライショ</t>
    </rPh>
    <rPh sb="13" eb="15">
      <t>シンキ</t>
    </rPh>
    <rPh sb="17" eb="19">
      <t>ニュウリョク</t>
    </rPh>
    <phoneticPr fontId="1"/>
  </si>
  <si>
    <r>
      <t xml:space="preserve">
　　このExcelファイルは、「支払金口座情報登録依頼書</t>
    </r>
    <r>
      <rPr>
        <b/>
        <sz val="11"/>
        <color rgb="FFFF0000"/>
        <rFont val="ＭＳ Ｐゴシック"/>
        <family val="3"/>
        <charset val="128"/>
      </rPr>
      <t>（新規）</t>
    </r>
    <r>
      <rPr>
        <b/>
        <sz val="11"/>
        <rFont val="ＭＳ Ｐゴシック"/>
        <family val="3"/>
        <charset val="128"/>
      </rPr>
      <t>」用です。
　①【入力シート】に必要事項を入力してください。　　</t>
    </r>
    <r>
      <rPr>
        <b/>
        <u/>
        <sz val="11"/>
        <color rgb="FFFF0000"/>
        <rFont val="ＭＳ Ｐゴシック"/>
        <family val="3"/>
        <charset val="128"/>
      </rPr>
      <t>★別添の「記入例」も併せてご参照ください。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「依頼人」欄の印に、契約書・請求書と同一の印鑑を押印の上、請求書提出先の東京都の事業所等へご提出ください。
</t>
    </r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</si>
  <si>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2">
      <t>キンユウ</t>
    </rPh>
    <rPh sb="2" eb="4">
      <t>キカン</t>
    </rPh>
    <rPh sb="4" eb="5">
      <t>メイ</t>
    </rPh>
    <rPh sb="7" eb="9">
      <t>サイダイ</t>
    </rPh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</si>
  <si>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</t>
    </r>
    <r>
      <rPr>
        <b/>
        <sz val="10"/>
        <rFont val="ＭＳ Ｐゴシック"/>
        <family val="3"/>
        <charset val="128"/>
      </rPr>
      <t>、〇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</si>
  <si>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</si>
  <si>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</si>
  <si>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</si>
  <si>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</si>
  <si>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1">
      <t>ホン</t>
    </rPh>
    <rPh sb="2" eb="4">
      <t>シテン</t>
    </rPh>
    <rPh sb="23" eb="25">
      <t>ガイトウ</t>
    </rPh>
    <rPh sb="34" eb="36">
      <t>イドウ</t>
    </rPh>
    <rPh sb="39" eb="41">
      <t>センタク</t>
    </rPh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</si>
  <si>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</si>
  <si>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163</t>
    <phoneticPr fontId="1"/>
  </si>
  <si>
    <t>8001</t>
    <phoneticPr fontId="1"/>
  </si>
  <si>
    <t>03</t>
    <phoneticPr fontId="1"/>
  </si>
  <si>
    <t>東京</t>
    <rPh sb="0" eb="2">
      <t>トウキョウ</t>
    </rPh>
    <phoneticPr fontId="1"/>
  </si>
  <si>
    <t>999</t>
    <phoneticPr fontId="1"/>
  </si>
  <si>
    <t>新宿</t>
    <rPh sb="0" eb="2">
      <t>シンジュク</t>
    </rPh>
    <phoneticPr fontId="1"/>
  </si>
  <si>
    <t>9999999</t>
    <phoneticPr fontId="1"/>
  </si>
  <si>
    <t>医療法人社団東京会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カイ</t>
    </rPh>
    <phoneticPr fontId="1"/>
  </si>
  <si>
    <t>9999</t>
    <phoneticPr fontId="1"/>
  </si>
  <si>
    <t>ｲﾘﾖｳﾎｳｼﾞﾝｼﾔﾀﾞﾝﾄｳｷﾖｳｶｲ</t>
    <phoneticPr fontId="1"/>
  </si>
  <si>
    <t>ｲﾘﾖｳﾎｳｼﾞﾝｼﾔﾀﾞﾝﾄｳｷﾖｳｼﾝｼﾞﾕｸﾋﾞﾖｳｲﾝ</t>
    <phoneticPr fontId="1"/>
  </si>
  <si>
    <t>東京都新宿区新宿２－８－１</t>
    <rPh sb="0" eb="2">
      <t>トウキョウ</t>
    </rPh>
    <rPh sb="2" eb="3">
      <t>ト</t>
    </rPh>
    <rPh sb="3" eb="6">
      <t>シンジュクク</t>
    </rPh>
    <rPh sb="6" eb="8">
      <t>シンジュク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</si>
</sst>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3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Border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2" xfId="0" applyFill="1" applyBorder="1" applyProtection="1">
      <alignment vertical="center"/>
    </xf>
    <xf numFmtId="0" fontId="0" fillId="2" borderId="3" xfId="0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0" fillId="0" borderId="18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0" xfId="0" applyBorder="1">
      <alignment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3" borderId="0" xfId="0" applyFill="1" applyBorder="1">
      <alignment vertical="center"/>
    </xf>
    <xf numFmtId="0" fontId="4" fillId="3" borderId="0" xfId="0" applyFont="1" applyFill="1" applyBorder="1" applyAlignment="1">
      <alignment horizontal="left" vertical="center"/>
    </xf>
    <xf numFmtId="49" fontId="0" fillId="3" borderId="22" xfId="0" applyNumberForma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49" fontId="0" fillId="0" borderId="39" xfId="0" applyNumberFormat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49" fontId="0" fillId="0" borderId="46" xfId="0" applyNumberFormat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0" fillId="0" borderId="39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shrinkToFit="1"/>
    </xf>
    <xf numFmtId="49" fontId="0" fillId="0" borderId="54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Fill="1" applyAlignment="1" applyProtection="1">
      <alignment horizontal="centerContinuous" vertical="center"/>
      <protection hidden="1"/>
    </xf>
    <xf numFmtId="0" fontId="15" fillId="0" borderId="0" xfId="0" applyFont="1" applyFill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16" fillId="0" borderId="82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87" xfId="0" applyFont="1" applyBorder="1" applyProtection="1">
      <alignment vertical="center"/>
      <protection hidden="1"/>
    </xf>
    <xf numFmtId="0" fontId="19" fillId="0" borderId="66" xfId="0" applyFont="1" applyBorder="1" applyProtection="1">
      <alignment vertical="center"/>
      <protection hidden="1"/>
    </xf>
    <xf numFmtId="0" fontId="16" fillId="0" borderId="95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Protection="1">
      <alignment vertical="center"/>
      <protection hidden="1"/>
    </xf>
    <xf numFmtId="49" fontId="0" fillId="2" borderId="38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2" borderId="4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30" xfId="0" applyNumberFormat="1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</xf>
    <xf numFmtId="0" fontId="0" fillId="2" borderId="31" xfId="0" applyFont="1" applyFill="1" applyBorder="1" applyAlignment="1">
      <alignment vertical="center"/>
    </xf>
    <xf numFmtId="0" fontId="0" fillId="0" borderId="0" xfId="0" applyFont="1">
      <alignment vertical="center"/>
    </xf>
    <xf numFmtId="0" fontId="18" fillId="0" borderId="0" xfId="0" applyFont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center" vertical="center"/>
    </xf>
    <xf numFmtId="0" fontId="5" fillId="2" borderId="99" xfId="0" applyFont="1" applyFill="1" applyBorder="1" applyAlignment="1">
      <alignment horizontal="center" vertical="center" shrinkToFit="1"/>
    </xf>
    <xf numFmtId="0" fontId="4" fillId="6" borderId="12" xfId="0" applyFont="1" applyFill="1" applyBorder="1" applyProtection="1">
      <alignment vertical="center"/>
    </xf>
    <xf numFmtId="0" fontId="4" fillId="6" borderId="17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0" fillId="6" borderId="12" xfId="0" applyFill="1" applyBorder="1">
      <alignment vertical="center"/>
    </xf>
    <xf numFmtId="0" fontId="0" fillId="6" borderId="27" xfId="0" applyFill="1" applyBorder="1">
      <alignment vertical="center"/>
    </xf>
    <xf numFmtId="0" fontId="0" fillId="6" borderId="32" xfId="0" applyFont="1" applyFill="1" applyBorder="1">
      <alignment vertical="center"/>
    </xf>
    <xf numFmtId="0" fontId="0" fillId="6" borderId="23" xfId="0" applyFill="1" applyBorder="1">
      <alignment vertical="center"/>
    </xf>
    <xf numFmtId="0" fontId="9" fillId="6" borderId="23" xfId="0" applyFont="1" applyFill="1" applyBorder="1" applyAlignment="1">
      <alignment vertical="center" wrapText="1" shrinkToFit="1"/>
    </xf>
    <xf numFmtId="0" fontId="0" fillId="6" borderId="44" xfId="0" applyFill="1" applyBorder="1">
      <alignment vertical="center"/>
    </xf>
    <xf numFmtId="0" fontId="9" fillId="6" borderId="23" xfId="0" applyFont="1" applyFill="1" applyBorder="1" applyAlignment="1">
      <alignment vertical="center" wrapText="1"/>
    </xf>
    <xf numFmtId="0" fontId="0" fillId="6" borderId="27" xfId="0" applyFill="1" applyBorder="1" applyAlignment="1">
      <alignment vertical="center" wrapText="1"/>
    </xf>
    <xf numFmtId="0" fontId="0" fillId="6" borderId="32" xfId="0" applyFill="1" applyBorder="1">
      <alignment vertical="center"/>
    </xf>
    <xf numFmtId="0" fontId="9" fillId="6" borderId="44" xfId="0" applyFont="1" applyFill="1" applyBorder="1">
      <alignment vertical="center"/>
    </xf>
    <xf numFmtId="0" fontId="9" fillId="6" borderId="52" xfId="0" applyFont="1" applyFill="1" applyBorder="1">
      <alignment vertical="center"/>
    </xf>
    <xf numFmtId="0" fontId="9" fillId="6" borderId="23" xfId="0" applyFont="1" applyFill="1" applyBorder="1">
      <alignment vertical="center"/>
    </xf>
    <xf numFmtId="0" fontId="0" fillId="6" borderId="17" xfId="0" applyFill="1" applyBorder="1">
      <alignment vertical="center"/>
    </xf>
    <xf numFmtId="0" fontId="5" fillId="6" borderId="6" xfId="0" applyFont="1" applyFill="1" applyBorder="1" applyAlignment="1" applyProtection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0" fontId="0" fillId="0" borderId="99" xfId="0" applyBorder="1" applyAlignment="1" applyProtection="1">
      <alignment horizontal="left" vertical="center"/>
      <protection locked="0"/>
    </xf>
    <xf numFmtId="0" fontId="0" fillId="0" borderId="100" xfId="0" applyBorder="1" applyAlignment="1" applyProtection="1">
      <alignment horizontal="left" vertical="center"/>
      <protection locked="0"/>
    </xf>
    <xf numFmtId="49" fontId="0" fillId="2" borderId="26" xfId="0" applyNumberFormat="1" applyFill="1" applyBorder="1" applyAlignment="1">
      <alignment horizontal="center" vertical="center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25" xfId="0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49" fontId="0" fillId="2" borderId="3" xfId="0" applyNumberFormat="1" applyFill="1" applyBorder="1" applyAlignment="1" applyProtection="1">
      <alignment horizontal="center" vertical="center"/>
    </xf>
    <xf numFmtId="49" fontId="0" fillId="2" borderId="19" xfId="0" applyNumberFormat="1" applyFill="1" applyBorder="1" applyAlignment="1" applyProtection="1">
      <alignment horizontal="center" vertical="center"/>
    </xf>
    <xf numFmtId="49" fontId="0" fillId="2" borderId="21" xfId="0" applyNumberFormat="1" applyFill="1" applyBorder="1" applyAlignment="1" applyProtection="1">
      <alignment horizontal="center" vertical="center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49" fontId="0" fillId="0" borderId="31" xfId="0" applyNumberFormat="1" applyFont="1" applyBorder="1" applyAlignment="1" applyProtection="1">
      <alignment horizontal="center" vertical="center"/>
      <protection locked="0"/>
    </xf>
    <xf numFmtId="49" fontId="0" fillId="0" borderId="29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textRotation="255" wrapText="1"/>
    </xf>
    <xf numFmtId="0" fontId="5" fillId="2" borderId="13" xfId="0" applyFont="1" applyFill="1" applyBorder="1" applyAlignment="1" applyProtection="1">
      <alignment horizontal="center" vertical="center" textRotation="255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5" fillId="7" borderId="0" xfId="0" applyFont="1" applyFill="1" applyBorder="1" applyAlignment="1" applyProtection="1">
      <alignment horizontal="left" vertical="center" wrapText="1"/>
    </xf>
    <xf numFmtId="0" fontId="5" fillId="7" borderId="0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18" fillId="0" borderId="96" xfId="0" applyFont="1" applyBorder="1" applyAlignment="1" applyProtection="1">
      <alignment horizontal="center" vertical="center"/>
      <protection hidden="1"/>
    </xf>
    <xf numFmtId="0" fontId="10" fillId="0" borderId="97" xfId="0" applyFont="1" applyBorder="1" applyProtection="1">
      <alignment vertical="center"/>
      <protection hidden="1"/>
    </xf>
    <xf numFmtId="0" fontId="10" fillId="0" borderId="50" xfId="0" applyFont="1" applyBorder="1" applyProtection="1">
      <alignment vertical="center"/>
      <protection hidden="1"/>
    </xf>
    <xf numFmtId="0" fontId="10" fillId="0" borderId="98" xfId="0" applyFont="1" applyBorder="1" applyProtection="1">
      <alignment vertical="center"/>
      <protection hidden="1"/>
    </xf>
    <xf numFmtId="0" fontId="10" fillId="0" borderId="66" xfId="0" applyFont="1" applyBorder="1" applyProtection="1">
      <alignment vertical="center"/>
      <protection hidden="1"/>
    </xf>
    <xf numFmtId="0" fontId="10" fillId="0" borderId="22" xfId="0" applyFont="1" applyBorder="1" applyProtection="1">
      <alignment vertical="center"/>
      <protection hidden="1"/>
    </xf>
    <xf numFmtId="0" fontId="10" fillId="0" borderId="70" xfId="0" applyFont="1" applyBorder="1" applyProtection="1">
      <alignment vertical="center"/>
      <protection hidden="1"/>
    </xf>
    <xf numFmtId="0" fontId="10" fillId="0" borderId="24" xfId="0" applyFont="1" applyBorder="1" applyProtection="1">
      <alignment vertical="center"/>
      <protection hidden="1"/>
    </xf>
    <xf numFmtId="0" fontId="10" fillId="0" borderId="47" xfId="0" applyFont="1" applyBorder="1" applyProtection="1">
      <alignment vertical="center"/>
      <protection hidden="1"/>
    </xf>
    <xf numFmtId="0" fontId="10" fillId="0" borderId="96" xfId="0" applyFont="1" applyBorder="1" applyProtection="1">
      <alignment vertical="center"/>
      <protection hidden="1"/>
    </xf>
    <xf numFmtId="0" fontId="18" fillId="0" borderId="74" xfId="0" applyFont="1" applyBorder="1" applyAlignment="1" applyProtection="1">
      <alignment horizontal="center" vertical="center" shrinkToFit="1"/>
      <protection hidden="1"/>
    </xf>
    <xf numFmtId="0" fontId="18" fillId="0" borderId="10" xfId="0" applyFont="1" applyBorder="1" applyAlignment="1" applyProtection="1">
      <alignment horizontal="center" vertical="center" shrinkToFit="1"/>
      <protection hidden="1"/>
    </xf>
    <xf numFmtId="0" fontId="18" fillId="0" borderId="11" xfId="0" applyFont="1" applyBorder="1" applyAlignment="1" applyProtection="1">
      <alignment horizontal="center" vertical="center" shrinkToFit="1"/>
      <protection hidden="1"/>
    </xf>
    <xf numFmtId="0" fontId="18" fillId="0" borderId="24" xfId="0" applyFont="1" applyBorder="1" applyAlignment="1" applyProtection="1">
      <alignment horizontal="center" vertical="center" shrinkToFit="1"/>
      <protection hidden="1"/>
    </xf>
    <xf numFmtId="0" fontId="18" fillId="0" borderId="47" xfId="0" applyFont="1" applyBorder="1" applyAlignment="1" applyProtection="1">
      <alignment horizontal="center" vertical="center" shrinkToFit="1"/>
      <protection hidden="1"/>
    </xf>
    <xf numFmtId="0" fontId="18" fillId="0" borderId="47" xfId="0" applyFont="1" applyBorder="1" applyAlignment="1" applyProtection="1">
      <alignment vertical="center" shrinkToFit="1"/>
      <protection hidden="1"/>
    </xf>
    <xf numFmtId="0" fontId="16" fillId="0" borderId="81" xfId="0" applyFont="1" applyBorder="1" applyAlignment="1" applyProtection="1">
      <alignment horizontal="center" vertical="center"/>
      <protection hidden="1"/>
    </xf>
    <xf numFmtId="0" fontId="16" fillId="0" borderId="80" xfId="0" applyFont="1" applyBorder="1" applyAlignment="1" applyProtection="1">
      <alignment horizontal="center" vertical="center"/>
      <protection hidden="1"/>
    </xf>
    <xf numFmtId="0" fontId="19" fillId="0" borderId="53" xfId="0" applyFont="1" applyBorder="1" applyAlignment="1" applyProtection="1">
      <alignment horizontal="center" vertical="center"/>
      <protection hidden="1"/>
    </xf>
    <xf numFmtId="0" fontId="19" fillId="0" borderId="37" xfId="0" applyFont="1" applyBorder="1" applyAlignment="1" applyProtection="1">
      <alignment horizontal="center" vertical="center"/>
      <protection hidden="1"/>
    </xf>
    <xf numFmtId="0" fontId="19" fillId="0" borderId="41" xfId="0" applyFont="1" applyBorder="1" applyAlignment="1" applyProtection="1">
      <alignment horizontal="center" vertical="center"/>
      <protection hidden="1"/>
    </xf>
    <xf numFmtId="0" fontId="19" fillId="0" borderId="42" xfId="0" applyFont="1" applyBorder="1" applyAlignment="1" applyProtection="1">
      <alignment horizontal="center" vertical="center"/>
      <protection hidden="1"/>
    </xf>
    <xf numFmtId="0" fontId="19" fillId="0" borderId="54" xfId="0" applyFont="1" applyBorder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92" xfId="0" applyFont="1" applyBorder="1" applyAlignment="1" applyProtection="1">
      <alignment horizontal="center" vertical="center"/>
      <protection hidden="1"/>
    </xf>
    <xf numFmtId="0" fontId="16" fillId="0" borderId="93" xfId="0" applyFont="1" applyBorder="1" applyAlignment="1" applyProtection="1">
      <alignment horizontal="center" vertical="center"/>
      <protection hidden="1"/>
    </xf>
    <xf numFmtId="0" fontId="16" fillId="0" borderId="90" xfId="0" applyFont="1" applyBorder="1" applyAlignment="1" applyProtection="1">
      <alignment horizontal="center" vertical="center"/>
      <protection hidden="1"/>
    </xf>
    <xf numFmtId="0" fontId="16" fillId="0" borderId="91" xfId="0" applyFont="1" applyBorder="1" applyAlignment="1" applyProtection="1">
      <alignment horizontal="center" vertical="center"/>
      <protection hidden="1"/>
    </xf>
    <xf numFmtId="0" fontId="16" fillId="0" borderId="78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0" fontId="15" fillId="0" borderId="90" xfId="0" applyFont="1" applyBorder="1" applyAlignment="1" applyProtection="1">
      <alignment horizontal="center" vertical="center" wrapText="1"/>
      <protection hidden="1"/>
    </xf>
    <xf numFmtId="0" fontId="15" fillId="0" borderId="31" xfId="0" applyFont="1" applyBorder="1" applyAlignment="1" applyProtection="1">
      <alignment horizontal="center" vertical="center" wrapText="1"/>
      <protection hidden="1"/>
    </xf>
    <xf numFmtId="0" fontId="22" fillId="0" borderId="31" xfId="0" applyFont="1" applyBorder="1" applyAlignment="1" applyProtection="1">
      <alignment horizontal="center" vertical="center" wrapText="1"/>
      <protection hidden="1"/>
    </xf>
    <xf numFmtId="0" fontId="22" fillId="0" borderId="91" xfId="0" applyFont="1" applyBorder="1" applyAlignment="1" applyProtection="1">
      <alignment horizontal="center" vertical="center" wrapText="1"/>
      <protection hidden="1"/>
    </xf>
    <xf numFmtId="0" fontId="16" fillId="0" borderId="94" xfId="0" applyFont="1" applyBorder="1" applyAlignment="1" applyProtection="1">
      <alignment horizontal="center" vertical="center"/>
      <protection hidden="1"/>
    </xf>
    <xf numFmtId="0" fontId="19" fillId="4" borderId="82" xfId="0" applyFont="1" applyFill="1" applyBorder="1" applyAlignment="1" applyProtection="1">
      <alignment horizontal="center" vertical="center" wrapText="1"/>
      <protection hidden="1"/>
    </xf>
    <xf numFmtId="0" fontId="19" fillId="4" borderId="18" xfId="0" applyFont="1" applyFill="1" applyBorder="1" applyAlignment="1" applyProtection="1">
      <alignment horizontal="center" vertical="center" wrapText="1"/>
      <protection hidden="1"/>
    </xf>
    <xf numFmtId="0" fontId="19" fillId="4" borderId="88" xfId="0" applyFont="1" applyFill="1" applyBorder="1" applyAlignment="1" applyProtection="1">
      <alignment horizontal="center" vertical="center" wrapText="1"/>
      <protection hidden="1"/>
    </xf>
    <xf numFmtId="0" fontId="19" fillId="4" borderId="89" xfId="0" applyFont="1" applyFill="1" applyBorder="1" applyAlignment="1" applyProtection="1">
      <alignment horizontal="center" vertical="center" wrapText="1"/>
      <protection hidden="1"/>
    </xf>
    <xf numFmtId="0" fontId="19" fillId="0" borderId="86" xfId="0" applyFont="1" applyBorder="1" applyAlignment="1" applyProtection="1">
      <alignment horizontal="center" vertical="center"/>
      <protection hidden="1"/>
    </xf>
    <xf numFmtId="0" fontId="19" fillId="0" borderId="75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 shrinkToFit="1"/>
      <protection hidden="1"/>
    </xf>
    <xf numFmtId="0" fontId="21" fillId="0" borderId="91" xfId="0" applyFont="1" applyBorder="1" applyAlignment="1" applyProtection="1">
      <alignment horizontal="center" vertical="center" shrinkToFit="1"/>
      <protection hidden="1"/>
    </xf>
    <xf numFmtId="0" fontId="16" fillId="0" borderId="84" xfId="0" applyFont="1" applyBorder="1" applyAlignment="1" applyProtection="1">
      <alignment horizontal="center" vertical="center"/>
      <protection hidden="1"/>
    </xf>
    <xf numFmtId="0" fontId="16" fillId="0" borderId="83" xfId="0" applyFont="1" applyBorder="1" applyAlignment="1" applyProtection="1">
      <alignment horizontal="center" vertical="center"/>
      <protection hidden="1"/>
    </xf>
    <xf numFmtId="0" fontId="16" fillId="0" borderId="69" xfId="0" applyFont="1" applyBorder="1" applyAlignment="1" applyProtection="1">
      <alignment horizontal="center" vertical="center"/>
      <protection hidden="1"/>
    </xf>
    <xf numFmtId="0" fontId="16" fillId="0" borderId="68" xfId="0" applyFont="1" applyBorder="1" applyAlignment="1" applyProtection="1">
      <alignment horizontal="center" vertical="center"/>
      <protection hidden="1"/>
    </xf>
    <xf numFmtId="0" fontId="16" fillId="0" borderId="85" xfId="0" applyFont="1" applyBorder="1" applyAlignment="1" applyProtection="1">
      <alignment horizontal="center" vertical="center"/>
      <protection hidden="1"/>
    </xf>
    <xf numFmtId="0" fontId="16" fillId="0" borderId="70" xfId="0" applyFont="1" applyBorder="1" applyAlignment="1" applyProtection="1">
      <alignment horizontal="center" vertical="center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9" fillId="0" borderId="74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75" xfId="0" applyFont="1" applyBorder="1" applyAlignment="1" applyProtection="1">
      <alignment horizontal="center" vertical="center" wrapText="1"/>
      <protection hidden="1"/>
    </xf>
    <xf numFmtId="0" fontId="19" fillId="0" borderId="78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79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hidden="1"/>
    </xf>
    <xf numFmtId="0" fontId="16" fillId="0" borderId="73" xfId="0" applyFont="1" applyBorder="1" applyAlignment="1" applyProtection="1">
      <alignment horizontal="center" vertical="center"/>
      <protection hidden="1"/>
    </xf>
    <xf numFmtId="0" fontId="16" fillId="0" borderId="21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76" xfId="0" applyFont="1" applyBorder="1" applyAlignment="1" applyProtection="1">
      <alignment horizontal="center" vertical="center"/>
      <protection hidden="1"/>
    </xf>
    <xf numFmtId="0" fontId="16" fillId="0" borderId="69" xfId="0" applyFont="1" applyBorder="1" applyProtection="1">
      <alignment vertical="center"/>
      <protection hidden="1"/>
    </xf>
    <xf numFmtId="0" fontId="16" fillId="0" borderId="68" xfId="0" applyFont="1" applyBorder="1" applyProtection="1">
      <alignment vertical="center"/>
      <protection hidden="1"/>
    </xf>
    <xf numFmtId="0" fontId="19" fillId="0" borderId="20" xfId="0" applyFont="1" applyBorder="1" applyAlignment="1" applyProtection="1">
      <alignment horizontal="center" vertical="center" wrapText="1"/>
      <protection hidden="1"/>
    </xf>
    <xf numFmtId="0" fontId="19" fillId="0" borderId="19" xfId="0" applyFont="1" applyBorder="1" applyAlignment="1" applyProtection="1">
      <alignment horizontal="center" vertical="center" wrapText="1"/>
      <protection hidden="1"/>
    </xf>
    <xf numFmtId="0" fontId="19" fillId="0" borderId="71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/>
      <protection hidden="1"/>
    </xf>
    <xf numFmtId="0" fontId="16" fillId="0" borderId="72" xfId="0" applyFont="1" applyBorder="1" applyAlignment="1" applyProtection="1">
      <alignment horizontal="center" vertical="center"/>
      <protection hidden="1"/>
    </xf>
    <xf numFmtId="0" fontId="16" fillId="0" borderId="77" xfId="0" applyFont="1" applyBorder="1" applyAlignment="1" applyProtection="1">
      <alignment horizontal="center" vertical="center"/>
      <protection hidden="1"/>
    </xf>
    <xf numFmtId="0" fontId="20" fillId="0" borderId="58" xfId="0" applyFont="1" applyBorder="1" applyAlignment="1" applyProtection="1">
      <alignment horizontal="center" vertical="center" wrapText="1"/>
      <protection hidden="1"/>
    </xf>
    <xf numFmtId="0" fontId="20" fillId="0" borderId="59" xfId="0" applyFont="1" applyBorder="1" applyAlignment="1" applyProtection="1">
      <alignment horizontal="center" vertical="center" wrapText="1"/>
      <protection hidden="1"/>
    </xf>
    <xf numFmtId="0" fontId="20" fillId="0" borderId="65" xfId="0" applyFont="1" applyBorder="1" applyAlignment="1" applyProtection="1">
      <alignment horizontal="center" vertical="center" wrapText="1"/>
      <protection hidden="1"/>
    </xf>
    <xf numFmtId="0" fontId="16" fillId="0" borderId="59" xfId="0" applyFont="1" applyBorder="1" applyAlignment="1" applyProtection="1">
      <alignment horizontal="left" vertical="center"/>
      <protection hidden="1"/>
    </xf>
    <xf numFmtId="0" fontId="16" fillId="0" borderId="60" xfId="0" applyFont="1" applyBorder="1" applyAlignment="1" applyProtection="1">
      <alignment horizontal="left" vertical="center"/>
      <protection hidden="1"/>
    </xf>
    <xf numFmtId="0" fontId="20" fillId="0" borderId="66" xfId="0" applyFont="1" applyBorder="1" applyAlignment="1" applyProtection="1">
      <alignment horizontal="center" vertical="center" wrapText="1"/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0" fontId="20" fillId="0" borderId="67" xfId="0" applyFont="1" applyBorder="1" applyAlignment="1" applyProtection="1">
      <alignment horizontal="center" vertical="center" wrapText="1"/>
      <protection hidden="1"/>
    </xf>
    <xf numFmtId="0" fontId="16" fillId="0" borderId="22" xfId="0" applyFont="1" applyBorder="1" applyProtection="1">
      <alignment vertical="center"/>
      <protection hidden="1"/>
    </xf>
    <xf numFmtId="0" fontId="16" fillId="0" borderId="70" xfId="0" applyFont="1" applyBorder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left" vertical="center" wrapText="1" shrinkToFit="1"/>
      <protection hidden="1"/>
    </xf>
    <xf numFmtId="0" fontId="19" fillId="4" borderId="58" xfId="0" applyFont="1" applyFill="1" applyBorder="1" applyAlignment="1" applyProtection="1">
      <alignment horizontal="center" vertical="center"/>
      <protection hidden="1"/>
    </xf>
    <xf numFmtId="0" fontId="0" fillId="0" borderId="59" xfId="0" applyBorder="1" applyProtection="1">
      <alignment vertical="center"/>
      <protection hidden="1"/>
    </xf>
    <xf numFmtId="0" fontId="0" fillId="0" borderId="60" xfId="0" applyBorder="1" applyProtection="1">
      <alignment vertical="center"/>
      <protection hidden="1"/>
    </xf>
    <xf numFmtId="0" fontId="16" fillId="5" borderId="63" xfId="0" applyFont="1" applyFill="1" applyBorder="1" applyAlignment="1" applyProtection="1">
      <alignment horizontal="center" vertical="center"/>
      <protection hidden="1"/>
    </xf>
    <xf numFmtId="0" fontId="16" fillId="5" borderId="62" xfId="0" applyFont="1" applyFill="1" applyBorder="1" applyAlignment="1" applyProtection="1">
      <alignment horizontal="center" vertical="center"/>
      <protection hidden="1"/>
    </xf>
    <xf numFmtId="0" fontId="16" fillId="5" borderId="64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6" fillId="5" borderId="61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53009</xdr:colOff>
      <xdr:row>17</xdr:row>
      <xdr:rowOff>13251</xdr:rowOff>
    </xdr:from>
    <xdr:to>
      <xdr:col>9</xdr:col>
      <xdr:colOff>79512</xdr:colOff>
      <xdr:row>17</xdr:row>
      <xdr:rowOff>212034</xdr:rowOff>
    </xdr:to>
    <xdr:sp macro="" textlink="">
      <xdr:nvSpPr>
        <xdr:cNvPr id="2" name="円/楕円 8"/>
        <xdr:cNvSpPr/>
      </xdr:nvSpPr>
      <xdr:spPr>
        <a:xfrm>
          <a:off x="4041913" y="3664225"/>
          <a:ext cx="284921" cy="19878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35680</xdr:colOff>
      <xdr:row>20</xdr:row>
      <xdr:rowOff>139148</xdr:rowOff>
    </xdr:from>
    <xdr:to>
      <xdr:col>10</xdr:col>
      <xdr:colOff>72887</xdr:colOff>
      <xdr:row>21</xdr:row>
      <xdr:rowOff>0</xdr:rowOff>
    </xdr:to>
    <xdr:sp macro="" textlink="">
      <xdr:nvSpPr>
        <xdr:cNvPr id="3" name="円/楕円 8"/>
        <xdr:cNvSpPr/>
      </xdr:nvSpPr>
      <xdr:spPr>
        <a:xfrm>
          <a:off x="4283002" y="4114800"/>
          <a:ext cx="295624" cy="172278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 editAs="oneCell">
    <xdr:from>
      <xdr:col>8</xdr:col>
      <xdr:colOff>26505</xdr:colOff>
      <xdr:row>26</xdr:row>
      <xdr:rowOff>17585</xdr:rowOff>
    </xdr:from>
    <xdr:to>
      <xdr:col>9</xdr:col>
      <xdr:colOff>46383</xdr:colOff>
      <xdr:row>26</xdr:row>
      <xdr:rowOff>196490</xdr:rowOff>
    </xdr:to>
    <xdr:sp macro="" textlink="">
      <xdr:nvSpPr>
        <xdr:cNvPr id="4" name="円/楕円 8"/>
        <xdr:cNvSpPr/>
      </xdr:nvSpPr>
      <xdr:spPr>
        <a:xfrm>
          <a:off x="4011765" y="6205025"/>
          <a:ext cx="278958" cy="17890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49948</xdr:colOff>
      <xdr:row>29</xdr:row>
      <xdr:rowOff>139146</xdr:rowOff>
    </xdr:from>
    <xdr:to>
      <xdr:col>10</xdr:col>
      <xdr:colOff>36696</xdr:colOff>
      <xdr:row>29</xdr:row>
      <xdr:rowOff>291548</xdr:rowOff>
    </xdr:to>
    <xdr:sp macro="" textlink="">
      <xdr:nvSpPr>
        <xdr:cNvPr id="5" name="円/楕円 8"/>
        <xdr:cNvSpPr/>
      </xdr:nvSpPr>
      <xdr:spPr>
        <a:xfrm>
          <a:off x="4294288" y="6654246"/>
          <a:ext cx="245828" cy="152402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57343</xdr:colOff>
      <xdr:row>35</xdr:row>
      <xdr:rowOff>10959</xdr:rowOff>
    </xdr:from>
    <xdr:to>
      <xdr:col>9</xdr:col>
      <xdr:colOff>44089</xdr:colOff>
      <xdr:row>35</xdr:row>
      <xdr:rowOff>196489</xdr:rowOff>
    </xdr:to>
    <xdr:sp macro="" textlink="">
      <xdr:nvSpPr>
        <xdr:cNvPr id="6" name="円/楕円 8"/>
        <xdr:cNvSpPr/>
      </xdr:nvSpPr>
      <xdr:spPr>
        <a:xfrm>
          <a:off x="4046247" y="6829202"/>
          <a:ext cx="245164" cy="18553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72376</xdr:colOff>
      <xdr:row>38</xdr:row>
      <xdr:rowOff>149340</xdr:rowOff>
    </xdr:from>
    <xdr:to>
      <xdr:col>10</xdr:col>
      <xdr:colOff>59123</xdr:colOff>
      <xdr:row>38</xdr:row>
      <xdr:rowOff>295115</xdr:rowOff>
    </xdr:to>
    <xdr:sp macro="" textlink="">
      <xdr:nvSpPr>
        <xdr:cNvPr id="7" name="円/楕円 8"/>
        <xdr:cNvSpPr/>
      </xdr:nvSpPr>
      <xdr:spPr>
        <a:xfrm>
          <a:off x="4319698" y="7292262"/>
          <a:ext cx="245164" cy="1457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38986</xdr:colOff>
      <xdr:row>44</xdr:row>
      <xdr:rowOff>11719</xdr:rowOff>
    </xdr:from>
    <xdr:to>
      <xdr:col>9</xdr:col>
      <xdr:colOff>70336</xdr:colOff>
      <xdr:row>44</xdr:row>
      <xdr:rowOff>199288</xdr:rowOff>
    </xdr:to>
    <xdr:sp macro="" textlink="">
      <xdr:nvSpPr>
        <xdr:cNvPr id="8" name="円/楕円 8"/>
        <xdr:cNvSpPr/>
      </xdr:nvSpPr>
      <xdr:spPr>
        <a:xfrm>
          <a:off x="4024246" y="9384319"/>
          <a:ext cx="290430" cy="18756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65748</xdr:colOff>
      <xdr:row>47</xdr:row>
      <xdr:rowOff>152398</xdr:rowOff>
    </xdr:from>
    <xdr:to>
      <xdr:col>10</xdr:col>
      <xdr:colOff>52495</xdr:colOff>
      <xdr:row>47</xdr:row>
      <xdr:rowOff>291548</xdr:rowOff>
    </xdr:to>
    <xdr:sp macro="" textlink="">
      <xdr:nvSpPr>
        <xdr:cNvPr id="9" name="円/楕円 8"/>
        <xdr:cNvSpPr/>
      </xdr:nvSpPr>
      <xdr:spPr>
        <a:xfrm>
          <a:off x="4313070" y="8878955"/>
          <a:ext cx="245164" cy="1391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114300</xdr:rowOff>
    </xdr:from>
    <xdr:to>
      <xdr:col>59</xdr:col>
      <xdr:colOff>0</xdr:colOff>
      <xdr:row>9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63340"/>
          <a:ext cx="12793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48</xdr:row>
      <xdr:rowOff>152400</xdr:rowOff>
    </xdr:from>
    <xdr:to>
      <xdr:col>58</xdr:col>
      <xdr:colOff>403860</xdr:colOff>
      <xdr:row>48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" y="18356580"/>
          <a:ext cx="12771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</xdr:colOff>
      <xdr:row>5</xdr:row>
      <xdr:rowOff>45720</xdr:rowOff>
    </xdr:from>
    <xdr:to>
      <xdr:col>7</xdr:col>
      <xdr:colOff>53340</xdr:colOff>
      <xdr:row>7</xdr:row>
      <xdr:rowOff>502920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379220" y="2019300"/>
          <a:ext cx="167640" cy="1356360"/>
        </a:xfrm>
        <a:prstGeom prst="leftBrace">
          <a:avLst>
            <a:gd name="adj1" fmla="val 67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11430</xdr:colOff>
      <xdr:row>11</xdr:row>
      <xdr:rowOff>57150</xdr:rowOff>
    </xdr:from>
    <xdr:to>
      <xdr:col>58</xdr:col>
      <xdr:colOff>141003</xdr:colOff>
      <xdr:row>12</xdr:row>
      <xdr:rowOff>447675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7692390" y="4286250"/>
          <a:ext cx="4823493" cy="657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変更の場合は、該当項目のみ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「変更後の内容」を記入してください。</a:t>
          </a:r>
        </a:p>
      </xdr:txBody>
    </xdr:sp>
    <xdr:clientData/>
  </xdr:twoCellAnchor>
  <xdr:twoCellAnchor>
    <xdr:from>
      <xdr:col>1</xdr:col>
      <xdr:colOff>0</xdr:colOff>
      <xdr:row>11</xdr:row>
      <xdr:rowOff>15240</xdr:rowOff>
    </xdr:from>
    <xdr:to>
      <xdr:col>1</xdr:col>
      <xdr:colOff>167640</xdr:colOff>
      <xdr:row>15</xdr:row>
      <xdr:rowOff>15240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13360" y="4244340"/>
          <a:ext cx="167640" cy="1356360"/>
        </a:xfrm>
        <a:prstGeom prst="leftBrace">
          <a:avLst>
            <a:gd name="adj1" fmla="val 67424"/>
            <a:gd name="adj2" fmla="val 50352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11430</xdr:colOff>
      <xdr:row>25</xdr:row>
      <xdr:rowOff>133350</xdr:rowOff>
    </xdr:from>
    <xdr:to>
      <xdr:col>58</xdr:col>
      <xdr:colOff>120015</xdr:colOff>
      <xdr:row>27</xdr:row>
      <xdr:rowOff>247650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7905750" y="9833610"/>
          <a:ext cx="4589145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種目（預金種目）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１:普通、２:当座、４:貯蓄、９:別段</a:t>
          </a:r>
        </a:p>
      </xdr:txBody>
    </xdr:sp>
    <xdr:clientData/>
  </xdr:twoCellAnchor>
  <xdr:twoCellAnchor>
    <xdr:from>
      <xdr:col>22</xdr:col>
      <xdr:colOff>69123</xdr:colOff>
      <xdr:row>1</xdr:row>
      <xdr:rowOff>367938</xdr:rowOff>
    </xdr:from>
    <xdr:to>
      <xdr:col>26</xdr:col>
      <xdr:colOff>87087</xdr:colOff>
      <xdr:row>3</xdr:row>
      <xdr:rowOff>152400</xdr:rowOff>
    </xdr:to>
    <xdr:sp macro="" textlink="">
      <xdr:nvSpPr>
        <xdr:cNvPr id="8" name="円/楕円 1"/>
        <xdr:cNvSpPr/>
      </xdr:nvSpPr>
      <xdr:spPr>
        <a:xfrm>
          <a:off x="4858837" y="640081"/>
          <a:ext cx="888821" cy="579119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131717</xdr:colOff>
      <xdr:row>10</xdr:row>
      <xdr:rowOff>158388</xdr:rowOff>
    </xdr:from>
    <xdr:to>
      <xdr:col>4</xdr:col>
      <xdr:colOff>181288</xdr:colOff>
      <xdr:row>12</xdr:row>
      <xdr:rowOff>125247</xdr:rowOff>
    </xdr:to>
    <xdr:sp macro="" textlink="">
      <xdr:nvSpPr>
        <xdr:cNvPr id="9" name="円/楕円 8"/>
        <xdr:cNvSpPr/>
      </xdr:nvSpPr>
      <xdr:spPr>
        <a:xfrm>
          <a:off x="349431" y="4153445"/>
          <a:ext cx="702714" cy="489373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206829</xdr:colOff>
          <xdr:row>30</xdr:row>
          <xdr:rowOff>422</xdr:rowOff>
        </xdr:from>
        <xdr:to>
          <xdr:col>17</xdr:col>
          <xdr:colOff>195943</xdr:colOff>
          <xdr:row>31</xdr:row>
          <xdr:rowOff>0</xdr:rowOff>
        </xdr:to>
        <xdr:pic>
          <xdr:nvPicPr>
            <xdr:cNvPr id="10" name="図 9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18" spid="_x0000_s37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01686" y="10973222"/>
              <a:ext cx="1295400" cy="59829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116475</xdr:colOff>
          <xdr:row>29</xdr:row>
          <xdr:rowOff>264522</xdr:rowOff>
        </xdr:from>
        <xdr:to>
          <xdr:col>28</xdr:col>
          <xdr:colOff>185056</xdr:colOff>
          <xdr:row>31</xdr:row>
          <xdr:rowOff>10885</xdr:rowOff>
        </xdr:to>
        <xdr:pic>
          <xdr:nvPicPr>
            <xdr:cNvPr id="11" name="図 10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1" spid="_x0000_s373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341618" y="10965179"/>
              <a:ext cx="939438" cy="6172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81960</xdr:colOff>
          <xdr:row>44</xdr:row>
          <xdr:rowOff>269966</xdr:rowOff>
        </xdr:from>
        <xdr:to>
          <xdr:col>29</xdr:col>
          <xdr:colOff>76198</xdr:colOff>
          <xdr:row>45</xdr:row>
          <xdr:rowOff>593593</xdr:rowOff>
        </xdr:to>
        <xdr:pic>
          <xdr:nvPicPr>
            <xdr:cNvPr id="12" name="図 11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8" spid="_x0000_s373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307103" y="16881566"/>
              <a:ext cx="1082809" cy="5957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45</xdr:row>
          <xdr:rowOff>17930</xdr:rowOff>
        </xdr:from>
        <xdr:to>
          <xdr:col>17</xdr:col>
          <xdr:colOff>206188</xdr:colOff>
          <xdr:row>46</xdr:row>
          <xdr:rowOff>10886</xdr:rowOff>
        </xdr:to>
        <xdr:pic>
          <xdr:nvPicPr>
            <xdr:cNvPr id="13" name="図 12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5" spid="_x0000_s373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592977" y="16901673"/>
              <a:ext cx="1314354" cy="5916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190499</xdr:colOff>
          <xdr:row>40</xdr:row>
          <xdr:rowOff>0</xdr:rowOff>
        </xdr:from>
        <xdr:to>
          <xdr:col>17</xdr:col>
          <xdr:colOff>188258</xdr:colOff>
          <xdr:row>41</xdr:row>
          <xdr:rowOff>0</xdr:rowOff>
        </xdr:to>
        <xdr:pic>
          <xdr:nvPicPr>
            <xdr:cNvPr id="14" name="図 13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6" spid="_x0000_s37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2557181" y="14845553"/>
              <a:ext cx="1288677" cy="59167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67875</xdr:colOff>
          <xdr:row>40</xdr:row>
          <xdr:rowOff>31825</xdr:rowOff>
        </xdr:from>
        <xdr:to>
          <xdr:col>29</xdr:col>
          <xdr:colOff>87086</xdr:colOff>
          <xdr:row>41</xdr:row>
          <xdr:rowOff>17929</xdr:rowOff>
        </xdr:to>
        <xdr:pic>
          <xdr:nvPicPr>
            <xdr:cNvPr id="15" name="図 14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9" spid="_x0000_s373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293018" y="14945254"/>
              <a:ext cx="1107782" cy="5848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35</xdr:row>
          <xdr:rowOff>30479</xdr:rowOff>
        </xdr:from>
        <xdr:to>
          <xdr:col>18</xdr:col>
          <xdr:colOff>26894</xdr:colOff>
          <xdr:row>36</xdr:row>
          <xdr:rowOff>11611</xdr:rowOff>
        </xdr:to>
        <xdr:pic>
          <xdr:nvPicPr>
            <xdr:cNvPr id="16" name="図 15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7" spid="_x0000_s373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2592721" y="12921726"/>
              <a:ext cx="1306926" cy="57280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55709</xdr:colOff>
          <xdr:row>35</xdr:row>
          <xdr:rowOff>22859</xdr:rowOff>
        </xdr:from>
        <xdr:to>
          <xdr:col>29</xdr:col>
          <xdr:colOff>65313</xdr:colOff>
          <xdr:row>35</xdr:row>
          <xdr:rowOff>582706</xdr:rowOff>
        </xdr:to>
        <xdr:pic>
          <xdr:nvPicPr>
            <xdr:cNvPr id="17" name="図 16"/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0" spid="_x0000_s373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280852" y="12965973"/>
              <a:ext cx="1098175" cy="55984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T53"/>
  <sheetViews>
    <sheetView showGridLines="0" showRowColHeaders="0" tabSelected="1" view="pageBreakPreview" zoomScale="115" zoomScaleNormal="115" zoomScaleSheetLayoutView="115" workbookViewId="0">
      <selection activeCell="D5" sqref="D5"/>
    </sheetView>
  </sheetViews>
  <sheetFormatPr defaultRowHeight="13.2" x14ac:dyDescent="0.2"/>
  <cols>
    <col min="2" max="2" width="15.33203125" bestFit="1" customWidth="1"/>
    <col min="3" max="3" width="16.109375" style="81" bestFit="1" customWidth="1"/>
    <col min="4" max="4" width="5.5546875" bestFit="1" customWidth="1"/>
    <col min="5" max="7" width="3.77734375" customWidth="1"/>
    <col min="8" max="8" width="0.88671875" customWidth="1"/>
    <col min="9" max="10" width="3.77734375" customWidth="1"/>
    <col min="11" max="11" width="5.44140625" customWidth="1"/>
    <col min="12" max="12" width="0.88671875" customWidth="1"/>
    <col min="13" max="13" width="14.88671875" bestFit="1" customWidth="1"/>
    <col min="14" max="14" width="16.44140625" customWidth="1"/>
    <col min="15" max="15" width="54.21875" customWidth="1"/>
    <col min="19" max="19" width="15.88671875" hidden="1" customWidth="1"/>
    <col min="20" max="20" width="12.88671875" customWidth="1"/>
  </cols>
  <sheetData>
    <row r="1" spans="1:19" ht="40.799999999999997" customHeight="1" x14ac:dyDescent="0.2">
      <c r="A1" s="1"/>
      <c r="B1" s="180" t="s">
        <v>90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9" ht="10.050000000000001" customHeight="1" x14ac:dyDescent="0.2">
      <c r="A2" s="1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9" ht="115.05" customHeight="1" x14ac:dyDescent="0.2">
      <c r="A3" s="1"/>
      <c r="B3" s="188" t="s">
        <v>91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9" ht="10.050000000000001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20"/>
    </row>
    <row r="5" spans="1:19" ht="25.05" customHeight="1" thickBot="1" x14ac:dyDescent="0.25">
      <c r="A5" s="4"/>
      <c r="B5" s="5" t="s">
        <v>0</v>
      </c>
      <c r="C5" s="6" t="s">
        <v>1</v>
      </c>
      <c r="D5" s="7">
        <v>5</v>
      </c>
      <c r="E5" s="8" t="s">
        <v>2</v>
      </c>
      <c r="F5" s="7">
        <v>1</v>
      </c>
      <c r="G5" s="9" t="s">
        <v>3</v>
      </c>
      <c r="H5" s="10"/>
      <c r="I5" s="7">
        <v>10</v>
      </c>
      <c r="J5" s="11" t="s">
        <v>4</v>
      </c>
      <c r="K5" s="4"/>
      <c r="L5" s="4"/>
      <c r="M5" s="179"/>
      <c r="N5" s="179"/>
      <c r="O5" s="134" t="s">
        <v>5</v>
      </c>
    </row>
    <row r="6" spans="1:19" ht="25.05" customHeight="1" x14ac:dyDescent="0.2">
      <c r="A6" s="181" t="s">
        <v>6</v>
      </c>
      <c r="B6" s="12" t="s">
        <v>7</v>
      </c>
      <c r="C6" s="183" t="s">
        <v>111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5"/>
      <c r="O6" s="118" t="s">
        <v>8</v>
      </c>
    </row>
    <row r="7" spans="1:19" ht="25.05" customHeight="1" thickBot="1" x14ac:dyDescent="0.25">
      <c r="A7" s="182"/>
      <c r="B7" s="13" t="s">
        <v>9</v>
      </c>
      <c r="C7" s="186" t="s">
        <v>107</v>
      </c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19" t="s">
        <v>10</v>
      </c>
    </row>
    <row r="8" spans="1:19" ht="25.05" hidden="1" customHeight="1" thickBot="1" x14ac:dyDescent="0.25">
      <c r="A8" s="14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5"/>
      <c r="R8" s="16"/>
    </row>
    <row r="9" spans="1:19" ht="25.05" hidden="1" customHeight="1" thickBot="1" x14ac:dyDescent="0.25">
      <c r="A9" s="163" t="s">
        <v>11</v>
      </c>
      <c r="B9" s="164"/>
      <c r="C9" s="17"/>
      <c r="D9" s="165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8" t="s">
        <v>12</v>
      </c>
    </row>
    <row r="10" spans="1:19" ht="25.05" customHeight="1" thickBot="1" x14ac:dyDescent="0.2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</row>
    <row r="11" spans="1:19" ht="25.05" hidden="1" customHeight="1" thickBot="1" x14ac:dyDescent="0.25">
      <c r="A11" s="22"/>
      <c r="B11" s="23" t="s">
        <v>13</v>
      </c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16"/>
      <c r="S11" t="s">
        <v>14</v>
      </c>
    </row>
    <row r="12" spans="1:19" ht="25.05" customHeight="1" x14ac:dyDescent="0.2">
      <c r="A12" s="168" t="s">
        <v>89</v>
      </c>
      <c r="B12" s="27" t="s">
        <v>15</v>
      </c>
      <c r="C12" s="171" t="s">
        <v>109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21" t="s">
        <v>16</v>
      </c>
    </row>
    <row r="13" spans="1:19" ht="25.05" customHeight="1" x14ac:dyDescent="0.2">
      <c r="A13" s="169"/>
      <c r="B13" s="28" t="s">
        <v>17</v>
      </c>
      <c r="C13" s="173" t="s">
        <v>107</v>
      </c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22" t="s">
        <v>18</v>
      </c>
      <c r="R13" s="29"/>
      <c r="S13" t="s">
        <v>19</v>
      </c>
    </row>
    <row r="14" spans="1:19" ht="25.05" customHeight="1" x14ac:dyDescent="0.2">
      <c r="A14" s="169"/>
      <c r="B14" s="28" t="s">
        <v>20</v>
      </c>
      <c r="C14" s="30" t="s">
        <v>100</v>
      </c>
      <c r="D14" s="31" t="s">
        <v>21</v>
      </c>
      <c r="E14" s="138" t="s">
        <v>101</v>
      </c>
      <c r="F14" s="138"/>
      <c r="G14" s="138"/>
      <c r="H14" s="138"/>
      <c r="I14" s="139"/>
      <c r="J14" s="158"/>
      <c r="K14" s="135"/>
      <c r="L14" s="135"/>
      <c r="M14" s="135"/>
      <c r="N14" s="136"/>
      <c r="O14" s="122"/>
      <c r="S14" t="s">
        <v>22</v>
      </c>
    </row>
    <row r="15" spans="1:19" ht="25.05" customHeight="1" x14ac:dyDescent="0.2">
      <c r="A15" s="169"/>
      <c r="B15" s="28" t="s">
        <v>23</v>
      </c>
      <c r="C15" s="175" t="s">
        <v>111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22" t="s">
        <v>24</v>
      </c>
      <c r="S15" t="s">
        <v>25</v>
      </c>
    </row>
    <row r="16" spans="1:19" s="114" customFormat="1" ht="25.2" customHeight="1" x14ac:dyDescent="0.2">
      <c r="A16" s="169"/>
      <c r="B16" s="57" t="s">
        <v>26</v>
      </c>
      <c r="C16" s="111" t="s">
        <v>102</v>
      </c>
      <c r="D16" s="112" t="s">
        <v>21</v>
      </c>
      <c r="E16" s="177" t="s">
        <v>108</v>
      </c>
      <c r="F16" s="177"/>
      <c r="G16" s="177"/>
      <c r="H16" s="177"/>
      <c r="I16" s="177"/>
      <c r="J16" s="112" t="s">
        <v>21</v>
      </c>
      <c r="K16" s="177" t="s">
        <v>108</v>
      </c>
      <c r="L16" s="177"/>
      <c r="M16" s="178"/>
      <c r="N16" s="113"/>
      <c r="O16" s="123"/>
      <c r="S16" s="114" t="s">
        <v>27</v>
      </c>
    </row>
    <row r="17" spans="1:20" ht="1.5" customHeight="1" x14ac:dyDescent="0.2">
      <c r="A17" s="169"/>
      <c r="B17" s="70"/>
      <c r="C17" s="106"/>
      <c r="D17" s="34"/>
      <c r="E17" s="107"/>
      <c r="F17" s="107"/>
      <c r="G17" s="108"/>
      <c r="H17" s="107"/>
      <c r="I17" s="107"/>
      <c r="J17" s="34"/>
      <c r="K17" s="107"/>
      <c r="L17" s="108"/>
      <c r="M17" s="109"/>
      <c r="N17" s="110"/>
      <c r="O17" s="124"/>
    </row>
    <row r="18" spans="1:20" ht="25.05" customHeight="1" x14ac:dyDescent="0.2">
      <c r="A18" s="169"/>
      <c r="B18" s="147" t="s">
        <v>28</v>
      </c>
      <c r="C18" s="33" t="s">
        <v>29</v>
      </c>
      <c r="D18" s="150" t="s">
        <v>103</v>
      </c>
      <c r="E18" s="151"/>
      <c r="F18" s="151"/>
      <c r="G18" s="152"/>
      <c r="H18" s="34"/>
      <c r="I18" s="153" t="s">
        <v>30</v>
      </c>
      <c r="J18" s="153"/>
      <c r="K18" s="153"/>
      <c r="L18" s="35"/>
      <c r="M18" s="36" t="s">
        <v>31</v>
      </c>
      <c r="N18" s="37" t="s">
        <v>108</v>
      </c>
      <c r="O18" s="125" t="s">
        <v>92</v>
      </c>
    </row>
    <row r="19" spans="1:20" ht="1.05" customHeight="1" x14ac:dyDescent="0.2">
      <c r="A19" s="169"/>
      <c r="B19" s="147"/>
      <c r="C19" s="38"/>
      <c r="D19" s="39"/>
      <c r="E19" s="40"/>
      <c r="F19" s="40"/>
      <c r="G19" s="40"/>
      <c r="H19" s="40"/>
      <c r="I19" s="41"/>
      <c r="J19" s="41"/>
      <c r="K19" s="41"/>
      <c r="L19" s="42"/>
      <c r="M19" s="38"/>
      <c r="N19" s="43"/>
      <c r="O19" s="126"/>
    </row>
    <row r="20" spans="1:20" ht="1.05" customHeight="1" x14ac:dyDescent="0.2">
      <c r="A20" s="169"/>
      <c r="B20" s="147"/>
      <c r="C20" s="33"/>
      <c r="D20" s="44"/>
      <c r="E20" s="34"/>
      <c r="F20" s="34"/>
      <c r="G20" s="34"/>
      <c r="H20" s="34"/>
      <c r="I20" s="45"/>
      <c r="J20" s="45"/>
      <c r="K20" s="45"/>
      <c r="L20" s="35"/>
      <c r="M20" s="46"/>
      <c r="N20" s="47"/>
      <c r="O20" s="124"/>
    </row>
    <row r="21" spans="1:20" ht="25.05" customHeight="1" x14ac:dyDescent="0.2">
      <c r="A21" s="169"/>
      <c r="B21" s="148"/>
      <c r="C21" s="33" t="s">
        <v>32</v>
      </c>
      <c r="D21" s="150" t="s">
        <v>105</v>
      </c>
      <c r="E21" s="151"/>
      <c r="F21" s="151"/>
      <c r="G21" s="152"/>
      <c r="H21" s="48"/>
      <c r="I21" s="154" t="s">
        <v>33</v>
      </c>
      <c r="J21" s="154"/>
      <c r="K21" s="154"/>
      <c r="L21" s="49"/>
      <c r="M21" s="36" t="s">
        <v>34</v>
      </c>
      <c r="N21" s="50" t="s">
        <v>104</v>
      </c>
      <c r="O21" s="127" t="s">
        <v>98</v>
      </c>
    </row>
    <row r="22" spans="1:20" ht="1.05" customHeight="1" x14ac:dyDescent="0.2">
      <c r="A22" s="169"/>
      <c r="B22" s="148"/>
      <c r="C22" s="38"/>
      <c r="D22" s="51"/>
      <c r="E22" s="52"/>
      <c r="F22" s="52"/>
      <c r="G22" s="52"/>
      <c r="H22" s="52"/>
      <c r="I22" s="53"/>
      <c r="J22" s="53"/>
      <c r="K22" s="53"/>
      <c r="L22" s="53"/>
      <c r="M22" s="54"/>
      <c r="N22" s="55"/>
      <c r="O22" s="126"/>
    </row>
    <row r="23" spans="1:20" ht="25.05" customHeight="1" x14ac:dyDescent="0.2">
      <c r="A23" s="169"/>
      <c r="B23" s="148"/>
      <c r="C23" s="56" t="s">
        <v>35</v>
      </c>
      <c r="D23" s="155" t="s">
        <v>19</v>
      </c>
      <c r="E23" s="156"/>
      <c r="F23" s="156"/>
      <c r="G23" s="156"/>
      <c r="H23" s="156"/>
      <c r="I23" s="156"/>
      <c r="J23" s="156"/>
      <c r="K23" s="156"/>
      <c r="L23" s="157"/>
      <c r="M23" s="158"/>
      <c r="N23" s="136"/>
      <c r="O23" s="122" t="s">
        <v>36</v>
      </c>
      <c r="T23" s="29"/>
    </row>
    <row r="24" spans="1:20" ht="25.05" customHeight="1" x14ac:dyDescent="0.2">
      <c r="A24" s="169"/>
      <c r="B24" s="148"/>
      <c r="C24" s="56" t="s">
        <v>37</v>
      </c>
      <c r="D24" s="137" t="s">
        <v>106</v>
      </c>
      <c r="E24" s="138"/>
      <c r="F24" s="138"/>
      <c r="G24" s="138"/>
      <c r="H24" s="138"/>
      <c r="I24" s="138"/>
      <c r="J24" s="138"/>
      <c r="K24" s="138"/>
      <c r="L24" s="139"/>
      <c r="M24" s="140"/>
      <c r="N24" s="141"/>
      <c r="O24" s="128" t="s">
        <v>38</v>
      </c>
    </row>
    <row r="25" spans="1:20" ht="25.05" customHeight="1" x14ac:dyDescent="0.2">
      <c r="A25" s="169"/>
      <c r="B25" s="162"/>
      <c r="C25" s="58" t="s">
        <v>39</v>
      </c>
      <c r="D25" s="145" t="s">
        <v>110</v>
      </c>
      <c r="E25" s="145"/>
      <c r="F25" s="145"/>
      <c r="G25" s="145"/>
      <c r="H25" s="145"/>
      <c r="I25" s="145"/>
      <c r="J25" s="145"/>
      <c r="K25" s="145"/>
      <c r="L25" s="145"/>
      <c r="M25" s="145"/>
      <c r="N25" s="146"/>
      <c r="O25" s="129" t="s">
        <v>40</v>
      </c>
    </row>
    <row r="26" spans="1:20" ht="1.05" customHeight="1" x14ac:dyDescent="0.2">
      <c r="A26" s="169"/>
      <c r="B26" s="32"/>
      <c r="C26" s="59"/>
      <c r="D26" s="60"/>
      <c r="E26" s="61"/>
      <c r="F26" s="62"/>
      <c r="G26" s="63"/>
      <c r="H26" s="62"/>
      <c r="I26" s="60"/>
      <c r="J26" s="62"/>
      <c r="K26" s="63"/>
      <c r="L26" s="63"/>
      <c r="M26" s="64"/>
      <c r="N26" s="60"/>
      <c r="O26" s="124"/>
    </row>
    <row r="27" spans="1:20" ht="25.05" customHeight="1" x14ac:dyDescent="0.2">
      <c r="A27" s="169"/>
      <c r="B27" s="147" t="s">
        <v>41</v>
      </c>
      <c r="C27" s="33" t="s">
        <v>29</v>
      </c>
      <c r="D27" s="150"/>
      <c r="E27" s="151"/>
      <c r="F27" s="151"/>
      <c r="G27" s="152"/>
      <c r="H27" s="34"/>
      <c r="I27" s="153" t="s">
        <v>30</v>
      </c>
      <c r="J27" s="153"/>
      <c r="K27" s="153"/>
      <c r="L27" s="35"/>
      <c r="M27" s="36" t="s">
        <v>31</v>
      </c>
      <c r="N27" s="50"/>
      <c r="O27" s="127" t="s">
        <v>97</v>
      </c>
    </row>
    <row r="28" spans="1:20" ht="1.05" customHeight="1" x14ac:dyDescent="0.2">
      <c r="A28" s="169"/>
      <c r="B28" s="147"/>
      <c r="C28" s="38"/>
      <c r="D28" s="39"/>
      <c r="E28" s="40"/>
      <c r="F28" s="40"/>
      <c r="G28" s="40"/>
      <c r="H28" s="40"/>
      <c r="I28" s="41"/>
      <c r="J28" s="41"/>
      <c r="K28" s="41"/>
      <c r="L28" s="42"/>
      <c r="M28" s="38"/>
      <c r="N28" s="43"/>
      <c r="O28" s="130"/>
    </row>
    <row r="29" spans="1:20" ht="1.05" customHeight="1" x14ac:dyDescent="0.2">
      <c r="A29" s="169"/>
      <c r="B29" s="147"/>
      <c r="C29" s="46"/>
      <c r="D29" s="65"/>
      <c r="E29" s="66"/>
      <c r="F29" s="66"/>
      <c r="G29" s="66"/>
      <c r="H29" s="66"/>
      <c r="I29" s="67"/>
      <c r="J29" s="67"/>
      <c r="K29" s="67"/>
      <c r="L29" s="68"/>
      <c r="M29" s="46"/>
      <c r="N29" s="69"/>
      <c r="O29" s="131"/>
    </row>
    <row r="30" spans="1:20" ht="25.05" customHeight="1" x14ac:dyDescent="0.2">
      <c r="A30" s="169"/>
      <c r="B30" s="148"/>
      <c r="C30" s="33" t="s">
        <v>32</v>
      </c>
      <c r="D30" s="150"/>
      <c r="E30" s="151"/>
      <c r="F30" s="151"/>
      <c r="G30" s="152"/>
      <c r="H30" s="48"/>
      <c r="I30" s="154" t="s">
        <v>33</v>
      </c>
      <c r="J30" s="154"/>
      <c r="K30" s="154"/>
      <c r="L30" s="49"/>
      <c r="M30" s="36" t="s">
        <v>34</v>
      </c>
      <c r="N30" s="37"/>
      <c r="O30" s="127" t="s">
        <v>96</v>
      </c>
    </row>
    <row r="31" spans="1:20" ht="1.05" customHeight="1" x14ac:dyDescent="0.2">
      <c r="A31" s="169"/>
      <c r="B31" s="148"/>
      <c r="C31" s="38"/>
      <c r="D31" s="51"/>
      <c r="E31" s="52"/>
      <c r="F31" s="52"/>
      <c r="G31" s="52"/>
      <c r="H31" s="52"/>
      <c r="I31" s="53"/>
      <c r="J31" s="53"/>
      <c r="K31" s="53"/>
      <c r="L31" s="53"/>
      <c r="M31" s="54"/>
      <c r="N31" s="55"/>
      <c r="O31" s="126"/>
    </row>
    <row r="32" spans="1:20" ht="25.05" customHeight="1" x14ac:dyDescent="0.2">
      <c r="A32" s="169"/>
      <c r="B32" s="148"/>
      <c r="C32" s="56" t="s">
        <v>35</v>
      </c>
      <c r="D32" s="155"/>
      <c r="E32" s="156"/>
      <c r="F32" s="156"/>
      <c r="G32" s="156"/>
      <c r="H32" s="156"/>
      <c r="I32" s="156"/>
      <c r="J32" s="156"/>
      <c r="K32" s="156"/>
      <c r="L32" s="157"/>
      <c r="M32" s="158"/>
      <c r="N32" s="136"/>
      <c r="O32" s="122" t="s">
        <v>36</v>
      </c>
    </row>
    <row r="33" spans="1:15" ht="25.05" customHeight="1" x14ac:dyDescent="0.2">
      <c r="A33" s="169"/>
      <c r="B33" s="148"/>
      <c r="C33" s="56" t="s">
        <v>37</v>
      </c>
      <c r="D33" s="137"/>
      <c r="E33" s="138"/>
      <c r="F33" s="138"/>
      <c r="G33" s="138"/>
      <c r="H33" s="138"/>
      <c r="I33" s="138"/>
      <c r="J33" s="138"/>
      <c r="K33" s="138"/>
      <c r="L33" s="139"/>
      <c r="M33" s="140"/>
      <c r="N33" s="141"/>
      <c r="O33" s="128" t="s">
        <v>38</v>
      </c>
    </row>
    <row r="34" spans="1:15" ht="25.05" customHeight="1" x14ac:dyDescent="0.2">
      <c r="A34" s="169"/>
      <c r="B34" s="162"/>
      <c r="C34" s="58" t="s">
        <v>39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6"/>
      <c r="O34" s="129" t="s">
        <v>40</v>
      </c>
    </row>
    <row r="35" spans="1:15" ht="1.05" customHeight="1" x14ac:dyDescent="0.2">
      <c r="A35" s="169"/>
      <c r="B35" s="70"/>
      <c r="C35" s="71"/>
      <c r="D35" s="60"/>
      <c r="E35" s="62"/>
      <c r="F35" s="62"/>
      <c r="G35" s="63"/>
      <c r="H35" s="62"/>
      <c r="I35" s="60"/>
      <c r="J35" s="62"/>
      <c r="K35" s="63"/>
      <c r="L35" s="63"/>
      <c r="M35" s="64"/>
      <c r="N35" s="60"/>
      <c r="O35" s="124"/>
    </row>
    <row r="36" spans="1:15" ht="25.05" customHeight="1" x14ac:dyDescent="0.2">
      <c r="A36" s="169"/>
      <c r="B36" s="159" t="s">
        <v>42</v>
      </c>
      <c r="C36" s="33" t="s">
        <v>29</v>
      </c>
      <c r="D36" s="150"/>
      <c r="E36" s="151"/>
      <c r="F36" s="151"/>
      <c r="G36" s="152"/>
      <c r="H36" s="34"/>
      <c r="I36" s="153" t="s">
        <v>30</v>
      </c>
      <c r="J36" s="153"/>
      <c r="K36" s="153"/>
      <c r="L36" s="35"/>
      <c r="M36" s="36" t="s">
        <v>31</v>
      </c>
      <c r="N36" s="50"/>
      <c r="O36" s="127" t="s">
        <v>94</v>
      </c>
    </row>
    <row r="37" spans="1:15" ht="1.05" customHeight="1" x14ac:dyDescent="0.2">
      <c r="A37" s="169"/>
      <c r="B37" s="159"/>
      <c r="C37" s="38"/>
      <c r="D37" s="51"/>
      <c r="E37" s="52"/>
      <c r="F37" s="52"/>
      <c r="G37" s="52"/>
      <c r="H37" s="40"/>
      <c r="I37" s="41"/>
      <c r="J37" s="41"/>
      <c r="K37" s="41"/>
      <c r="L37" s="42"/>
      <c r="M37" s="38"/>
      <c r="N37" s="72"/>
      <c r="O37" s="130"/>
    </row>
    <row r="38" spans="1:15" ht="1.05" customHeight="1" x14ac:dyDescent="0.2">
      <c r="A38" s="169"/>
      <c r="B38" s="159"/>
      <c r="C38" s="33"/>
      <c r="D38" s="73"/>
      <c r="E38" s="48"/>
      <c r="F38" s="48"/>
      <c r="G38" s="48"/>
      <c r="H38" s="34"/>
      <c r="I38" s="45"/>
      <c r="J38" s="45"/>
      <c r="K38" s="45"/>
      <c r="L38" s="35"/>
      <c r="M38" s="46"/>
      <c r="N38" s="74"/>
      <c r="O38" s="132"/>
    </row>
    <row r="39" spans="1:15" ht="25.05" customHeight="1" x14ac:dyDescent="0.2">
      <c r="A39" s="169"/>
      <c r="B39" s="160"/>
      <c r="C39" s="33" t="s">
        <v>32</v>
      </c>
      <c r="D39" s="150"/>
      <c r="E39" s="151"/>
      <c r="F39" s="151"/>
      <c r="G39" s="152"/>
      <c r="H39" s="48"/>
      <c r="I39" s="154" t="s">
        <v>33</v>
      </c>
      <c r="J39" s="154"/>
      <c r="K39" s="154"/>
      <c r="L39" s="49"/>
      <c r="M39" s="36" t="s">
        <v>34</v>
      </c>
      <c r="N39" s="37"/>
      <c r="O39" s="127" t="s">
        <v>95</v>
      </c>
    </row>
    <row r="40" spans="1:15" ht="1.05" customHeight="1" x14ac:dyDescent="0.2">
      <c r="A40" s="169"/>
      <c r="B40" s="160"/>
      <c r="C40" s="38"/>
      <c r="D40" s="51"/>
      <c r="E40" s="52"/>
      <c r="F40" s="52"/>
      <c r="G40" s="52"/>
      <c r="H40" s="52"/>
      <c r="I40" s="53"/>
      <c r="J40" s="53"/>
      <c r="K40" s="53"/>
      <c r="L40" s="53"/>
      <c r="M40" s="75"/>
      <c r="N40" s="55"/>
      <c r="O40" s="126"/>
    </row>
    <row r="41" spans="1:15" ht="25.05" customHeight="1" x14ac:dyDescent="0.2">
      <c r="A41" s="169"/>
      <c r="B41" s="160"/>
      <c r="C41" s="56" t="s">
        <v>35</v>
      </c>
      <c r="D41" s="155"/>
      <c r="E41" s="156"/>
      <c r="F41" s="156"/>
      <c r="G41" s="156"/>
      <c r="H41" s="156"/>
      <c r="I41" s="156"/>
      <c r="J41" s="156"/>
      <c r="K41" s="156"/>
      <c r="L41" s="157"/>
      <c r="M41" s="135"/>
      <c r="N41" s="136"/>
      <c r="O41" s="122" t="s">
        <v>36</v>
      </c>
    </row>
    <row r="42" spans="1:15" ht="25.05" customHeight="1" x14ac:dyDescent="0.2">
      <c r="A42" s="169"/>
      <c r="B42" s="160"/>
      <c r="C42" s="56" t="s">
        <v>37</v>
      </c>
      <c r="D42" s="137"/>
      <c r="E42" s="138"/>
      <c r="F42" s="138"/>
      <c r="G42" s="138"/>
      <c r="H42" s="138"/>
      <c r="I42" s="138"/>
      <c r="J42" s="138"/>
      <c r="K42" s="138"/>
      <c r="L42" s="139"/>
      <c r="M42" s="144"/>
      <c r="N42" s="141"/>
      <c r="O42" s="128" t="s">
        <v>38</v>
      </c>
    </row>
    <row r="43" spans="1:15" ht="25.05" customHeight="1" x14ac:dyDescent="0.2">
      <c r="A43" s="169"/>
      <c r="B43" s="161"/>
      <c r="C43" s="58" t="s">
        <v>39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6"/>
      <c r="O43" s="129" t="s">
        <v>40</v>
      </c>
    </row>
    <row r="44" spans="1:15" ht="1.05" customHeight="1" x14ac:dyDescent="0.2">
      <c r="A44" s="169"/>
      <c r="B44" s="32"/>
      <c r="C44" s="71"/>
      <c r="D44" s="76"/>
      <c r="E44" s="61"/>
      <c r="F44" s="61"/>
      <c r="G44" s="77"/>
      <c r="H44" s="61"/>
      <c r="I44" s="76"/>
      <c r="J44" s="61"/>
      <c r="K44" s="77"/>
      <c r="L44" s="63"/>
      <c r="M44" s="64"/>
      <c r="N44" s="60"/>
      <c r="O44" s="124"/>
    </row>
    <row r="45" spans="1:15" ht="25.05" customHeight="1" x14ac:dyDescent="0.2">
      <c r="A45" s="169"/>
      <c r="B45" s="147" t="s">
        <v>43</v>
      </c>
      <c r="C45" s="33" t="s">
        <v>29</v>
      </c>
      <c r="D45" s="150"/>
      <c r="E45" s="151"/>
      <c r="F45" s="151"/>
      <c r="G45" s="152"/>
      <c r="H45" s="34"/>
      <c r="I45" s="153" t="s">
        <v>30</v>
      </c>
      <c r="J45" s="153"/>
      <c r="K45" s="153"/>
      <c r="L45" s="35"/>
      <c r="M45" s="36" t="s">
        <v>31</v>
      </c>
      <c r="N45" s="50"/>
      <c r="O45" s="127" t="s">
        <v>94</v>
      </c>
    </row>
    <row r="46" spans="1:15" ht="1.05" customHeight="1" x14ac:dyDescent="0.2">
      <c r="A46" s="169"/>
      <c r="B46" s="147"/>
      <c r="C46" s="38"/>
      <c r="D46" s="51"/>
      <c r="E46" s="52"/>
      <c r="F46" s="52"/>
      <c r="G46" s="52"/>
      <c r="H46" s="40"/>
      <c r="I46" s="78"/>
      <c r="J46" s="41"/>
      <c r="K46" s="41"/>
      <c r="L46" s="42"/>
      <c r="M46" s="38"/>
      <c r="N46" s="43"/>
      <c r="O46" s="130"/>
    </row>
    <row r="47" spans="1:15" ht="1.05" customHeight="1" x14ac:dyDescent="0.2">
      <c r="A47" s="169"/>
      <c r="B47" s="147"/>
      <c r="C47" s="33"/>
      <c r="D47" s="73"/>
      <c r="E47" s="48"/>
      <c r="F47" s="48"/>
      <c r="G47" s="48"/>
      <c r="H47" s="34"/>
      <c r="I47" s="79"/>
      <c r="J47" s="45"/>
      <c r="K47" s="45"/>
      <c r="L47" s="35"/>
      <c r="M47" s="46"/>
      <c r="N47" s="47"/>
      <c r="O47" s="132"/>
    </row>
    <row r="48" spans="1:15" ht="25.05" customHeight="1" x14ac:dyDescent="0.2">
      <c r="A48" s="169"/>
      <c r="B48" s="148"/>
      <c r="C48" s="33" t="s">
        <v>32</v>
      </c>
      <c r="D48" s="150"/>
      <c r="E48" s="151"/>
      <c r="F48" s="151"/>
      <c r="G48" s="152"/>
      <c r="H48" s="73"/>
      <c r="I48" s="154" t="s">
        <v>33</v>
      </c>
      <c r="J48" s="154"/>
      <c r="K48" s="154"/>
      <c r="L48" s="49"/>
      <c r="M48" s="36" t="s">
        <v>34</v>
      </c>
      <c r="N48" s="37"/>
      <c r="O48" s="127" t="s">
        <v>93</v>
      </c>
    </row>
    <row r="49" spans="1:15" ht="1.05" customHeight="1" x14ac:dyDescent="0.2">
      <c r="A49" s="169"/>
      <c r="B49" s="148"/>
      <c r="C49" s="38"/>
      <c r="D49" s="51"/>
      <c r="E49" s="52"/>
      <c r="F49" s="52"/>
      <c r="G49" s="52"/>
      <c r="H49" s="52"/>
      <c r="I49" s="53"/>
      <c r="J49" s="53"/>
      <c r="K49" s="53"/>
      <c r="L49" s="80"/>
      <c r="M49" s="75"/>
      <c r="N49" s="55"/>
      <c r="O49" s="126"/>
    </row>
    <row r="50" spans="1:15" ht="25.05" customHeight="1" x14ac:dyDescent="0.2">
      <c r="A50" s="169"/>
      <c r="B50" s="148"/>
      <c r="C50" s="56" t="s">
        <v>35</v>
      </c>
      <c r="D50" s="155"/>
      <c r="E50" s="156"/>
      <c r="F50" s="156"/>
      <c r="G50" s="156"/>
      <c r="H50" s="156"/>
      <c r="I50" s="156"/>
      <c r="J50" s="156"/>
      <c r="K50" s="156"/>
      <c r="L50" s="157"/>
      <c r="M50" s="135"/>
      <c r="N50" s="136"/>
      <c r="O50" s="122" t="s">
        <v>36</v>
      </c>
    </row>
    <row r="51" spans="1:15" ht="25.05" customHeight="1" x14ac:dyDescent="0.2">
      <c r="A51" s="169"/>
      <c r="B51" s="148"/>
      <c r="C51" s="56" t="s">
        <v>37</v>
      </c>
      <c r="D51" s="137"/>
      <c r="E51" s="138"/>
      <c r="F51" s="138"/>
      <c r="G51" s="138"/>
      <c r="H51" s="138"/>
      <c r="I51" s="138"/>
      <c r="J51" s="138"/>
      <c r="K51" s="138"/>
      <c r="L51" s="139"/>
      <c r="M51" s="140"/>
      <c r="N51" s="141"/>
      <c r="O51" s="128" t="s">
        <v>38</v>
      </c>
    </row>
    <row r="52" spans="1:15" ht="25.05" customHeight="1" thickBot="1" x14ac:dyDescent="0.25">
      <c r="A52" s="170"/>
      <c r="B52" s="149"/>
      <c r="C52" s="117" t="s">
        <v>39</v>
      </c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  <c r="O52" s="133" t="s">
        <v>40</v>
      </c>
    </row>
    <row r="53" spans="1:15" x14ac:dyDescent="0.2">
      <c r="M53" s="16"/>
    </row>
  </sheetData>
  <sheetProtection algorithmName="SHA-512" hashValue="q7BmfCCWndc5gzidlbqOVzuBgZC7TsYEgFGs2kmhmRVH5M4zsrEyQWPuK/J2HmiimqmkVGAxDvpS53CsOim8mw==" saltValue="MZuqQksmmv+oOQJ43mOl+A==" spinCount="100000" sheet="1" selectLockedCells="1"/>
  <dataConsolidate/>
  <mergeCells count="57">
    <mergeCell ref="B8:N8"/>
    <mergeCell ref="B1:O1"/>
    <mergeCell ref="M5:N5"/>
    <mergeCell ref="A6:A7"/>
    <mergeCell ref="C6:N6"/>
    <mergeCell ref="C7:N7"/>
    <mergeCell ref="B3:O3"/>
    <mergeCell ref="A9:B9"/>
    <mergeCell ref="D9:N9"/>
    <mergeCell ref="A12:A52"/>
    <mergeCell ref="C12:N12"/>
    <mergeCell ref="C13:N13"/>
    <mergeCell ref="E14:I14"/>
    <mergeCell ref="J14:N14"/>
    <mergeCell ref="C15:N15"/>
    <mergeCell ref="E16:I16"/>
    <mergeCell ref="K16:M16"/>
    <mergeCell ref="M23:N23"/>
    <mergeCell ref="D24:L24"/>
    <mergeCell ref="M24:N24"/>
    <mergeCell ref="D25:N25"/>
    <mergeCell ref="B27:B34"/>
    <mergeCell ref="D27:G27"/>
    <mergeCell ref="I27:K27"/>
    <mergeCell ref="D30:G30"/>
    <mergeCell ref="I30:K30"/>
    <mergeCell ref="D32:L32"/>
    <mergeCell ref="B18:B25"/>
    <mergeCell ref="D18:G18"/>
    <mergeCell ref="I18:K18"/>
    <mergeCell ref="D21:G21"/>
    <mergeCell ref="I21:K21"/>
    <mergeCell ref="D23:L23"/>
    <mergeCell ref="M32:N32"/>
    <mergeCell ref="D33:L33"/>
    <mergeCell ref="M33:N33"/>
    <mergeCell ref="D34:N34"/>
    <mergeCell ref="B36:B43"/>
    <mergeCell ref="D36:G36"/>
    <mergeCell ref="I36:K36"/>
    <mergeCell ref="D39:G39"/>
    <mergeCell ref="I39:K39"/>
    <mergeCell ref="D41:L41"/>
    <mergeCell ref="B45:B52"/>
    <mergeCell ref="D45:G45"/>
    <mergeCell ref="I45:K45"/>
    <mergeCell ref="D48:G48"/>
    <mergeCell ref="I48:K48"/>
    <mergeCell ref="D50:L50"/>
    <mergeCell ref="M50:N50"/>
    <mergeCell ref="D51:L51"/>
    <mergeCell ref="M51:N51"/>
    <mergeCell ref="D52:N52"/>
    <mergeCell ref="M41:N41"/>
    <mergeCell ref="D42:L42"/>
    <mergeCell ref="M42:N42"/>
    <mergeCell ref="D43:N43"/>
  </mergeCells>
  <phoneticPr fontId="1"/>
  <dataValidations count="19">
    <dataValidation type="list" allowBlank="1" showInputMessage="1" showErrorMessage="1" error="ドロップダウンリストから選択してください" sqref="D23:L23 D32:L32 D41:L41 D50:L50">
      <formula1>$S$12:$S$16</formula1>
    </dataValidation>
    <dataValidation type="textLength" imeMode="halfAlpha" allowBlank="1" showInputMessage="1" showErrorMessage="1" errorTitle="桁数が足りません" error="10桁または11桁のコードを入力してください。_x000a_不明な場合は、空欄にしてください。" sqref="C9">
      <formula1>10</formula1>
      <formula2>11</formula2>
    </dataValidation>
    <dataValidation imeMode="halfKatakana" allowBlank="1" showInputMessage="1" showErrorMessage="1" error="半角カタカナで入力してください" sqref="C12:N12"/>
    <dataValidation type="whole" operator="greaterThanOrEqual" allowBlank="1" showInputMessage="1" showErrorMessage="1" error="整数を入力してください" sqref="D5">
      <formula1>1</formula1>
    </dataValidation>
    <dataValidation type="textLength" imeMode="halfAlpha" allowBlank="1" showInputMessage="1" showErrorMessage="1" sqref="K16:M16">
      <formula1>4</formula1>
      <formula2>4</formula2>
    </dataValidation>
    <dataValidation type="textLength" imeMode="halfAlpha" allowBlank="1" showInputMessage="1" showErrorMessage="1" sqref="E16:I16">
      <formula1>1</formula1>
      <formula2>4</formula2>
    </dataValidation>
    <dataValidation type="textLength" imeMode="halfAlpha" allowBlank="1" showInputMessage="1" showErrorMessage="1" sqref="C16">
      <formula1>2</formula1>
      <formula2>5</formula2>
    </dataValidation>
    <dataValidation type="whole" allowBlank="1" showInputMessage="1" showErrorMessage="1" error="1～31の整数で入力してください" sqref="I5">
      <formula1>1</formula1>
      <formula2>31</formula2>
    </dataValidation>
    <dataValidation type="whole" allowBlank="1" showInputMessage="1" showErrorMessage="1" error="1～12の整数で入力してください" sqref="F5">
      <formula1>1</formula1>
      <formula2>12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「番号」の最後の「１」をとってください。_x000a_　（例）番号　　　　01234561_x000a_　　　　　　↓_x000a_　　　　　 口座番号　0123456" sqref="D51:L51 D24:L24 D33:L33 D42:L42">
      <formula1>7</formula1>
      <formula2>7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N21:N22 N30:N31 N39:N40 N48:N49">
      <formula1>3</formula1>
      <formula2>3</formula2>
    </dataValidation>
    <dataValidation type="textLength" imeMode="halfAlpha" allowBlank="1" showInputMessage="1" showErrorMessage="1" error="金融機関コード（4桁）を入力してください" sqref="N18:N20 N36:N38 N45:N47 N27:N29">
      <formula1>4</formula1>
      <formula2>4</formula2>
    </dataValidation>
    <dataValidation type="textLength" imeMode="halfAlpha" allowBlank="1" showInputMessage="1" showErrorMessage="1" error="郵便番号の後半4桁を入力してください。" sqref="E14:I14">
      <formula1>4</formula1>
      <formula2>4</formula2>
    </dataValidation>
    <dataValidation type="textLength" imeMode="halfAlpha" allowBlank="1" showInputMessage="1" showErrorMessage="1" error="郵便番号の前半3桁を入力してください。" sqref="C14">
      <formula1>3</formula1>
      <formula2>3</formula2>
    </dataValidation>
    <dataValidation type="textLength" allowBlank="1" showInputMessage="1" showErrorMessage="1" errorTitle="桁数が足りません" error="10桁または11桁のコードを入力してください。_x000a_不明な場合は、空欄にしてください。" sqref="C10:C11">
      <formula1>10</formula1>
      <formula2>11</formula2>
    </dataValidation>
    <dataValidation imeMode="halfAlpha" allowBlank="1" showInputMessage="1" showErrorMessage="1" sqref="C17 K17:M17 E17:I17"/>
    <dataValidation imeMode="halfKatakana" allowBlank="1" showInputMessage="1" showErrorMessage="1" sqref="D52:N52 D25:N26 D34:N35 D43:N44"/>
    <dataValidation type="textLength" allowBlank="1" showInputMessage="1" showErrorMessage="1" sqref="D9:D11">
      <formula1>10</formula1>
      <formula2>11</formula2>
    </dataValidation>
    <dataValidation type="textLength" allowBlank="1" showInputMessage="1" showErrorMessage="1" sqref="M24 M33 M42 M51">
      <formula1>7</formula1>
      <formula2>7</formula2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H55"/>
  <sheetViews>
    <sheetView showGridLines="0" showRowColHeaders="0" view="pageBreakPreview" zoomScale="70" zoomScaleNormal="50" zoomScaleSheetLayoutView="70" workbookViewId="0">
      <selection activeCell="BK51" sqref="BK51"/>
    </sheetView>
  </sheetViews>
  <sheetFormatPr defaultColWidth="6.109375" defaultRowHeight="21" customHeight="1" x14ac:dyDescent="0.2"/>
  <cols>
    <col min="1" max="58" width="3.109375" style="82" customWidth="1"/>
    <col min="59" max="16384" width="6.109375" style="82"/>
  </cols>
  <sheetData>
    <row r="1" spans="1:59" ht="21" customHeight="1" x14ac:dyDescent="0.2">
      <c r="A1" s="273" t="s">
        <v>44</v>
      </c>
      <c r="B1" s="273"/>
      <c r="C1" s="273"/>
      <c r="D1" s="273"/>
      <c r="E1" s="273"/>
      <c r="F1" s="273"/>
      <c r="G1" s="273"/>
    </row>
    <row r="2" spans="1:59" ht="36.6" x14ac:dyDescent="0.2">
      <c r="A2" s="83" t="s">
        <v>45</v>
      </c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5"/>
      <c r="BF2" s="85"/>
      <c r="BG2" s="86"/>
    </row>
    <row r="3" spans="1:59" ht="25.8" x14ac:dyDescent="0.2">
      <c r="A3" s="87" t="s">
        <v>46</v>
      </c>
      <c r="B3" s="87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</row>
    <row r="4" spans="1:59" s="89" customFormat="1" ht="30" customHeight="1" x14ac:dyDescent="0.2">
      <c r="A4" s="88" t="s">
        <v>47</v>
      </c>
      <c r="B4" s="88"/>
      <c r="AS4" s="274"/>
      <c r="AT4" s="274"/>
      <c r="AU4" s="274"/>
      <c r="AV4" s="274"/>
      <c r="AW4" s="275" t="str">
        <f>'支払金口座情報登録依頼書 【入力シート】'!C5&amp;'支払金口座情報登録依頼書 【入力シート】'!D5&amp;'支払金口座情報登録依頼書 【入力シート】'!E5&amp;'支払金口座情報登録依頼書 【入力シート】'!F5&amp;'支払金口座情報登録依頼書 【入力シート】'!G5&amp;'支払金口座情報登録依頼書 【入力シート】'!I5&amp;'支払金口座情報登録依頼書 【入力シート】'!J5</f>
        <v>令和5年1月10日</v>
      </c>
      <c r="AX4" s="275"/>
      <c r="AY4" s="275"/>
      <c r="AZ4" s="275"/>
      <c r="BA4" s="275"/>
      <c r="BB4" s="275"/>
      <c r="BC4" s="275"/>
      <c r="BD4" s="275"/>
      <c r="BE4" s="275"/>
      <c r="BF4" s="275"/>
      <c r="BG4" s="275"/>
    </row>
    <row r="5" spans="1:59" s="89" customFormat="1" ht="42" customHeight="1" x14ac:dyDescent="0.2">
      <c r="A5" s="90" t="s">
        <v>48</v>
      </c>
      <c r="B5" s="90"/>
    </row>
    <row r="6" spans="1:59" s="89" customFormat="1" ht="45" customHeight="1" x14ac:dyDescent="0.2">
      <c r="A6" s="88" t="s">
        <v>49</v>
      </c>
      <c r="B6" s="88"/>
      <c r="N6" s="285" t="str">
        <f>LEFTB('支払金口座情報登録依頼書 【入力シート】'!C6,160)</f>
        <v>東京都新宿区新宿２－８－１</v>
      </c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115"/>
    </row>
    <row r="7" spans="1:59" s="89" customFormat="1" ht="25.8" x14ac:dyDescent="0.2">
      <c r="A7" s="88" t="s">
        <v>50</v>
      </c>
      <c r="B7" s="88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</row>
    <row r="8" spans="1:59" s="89" customFormat="1" ht="45" customHeight="1" x14ac:dyDescent="0.2">
      <c r="A8" s="88" t="s">
        <v>51</v>
      </c>
      <c r="B8" s="88"/>
      <c r="N8" s="276" t="str">
        <f>LEFTB('支払金口座情報登録依頼書 【入力シート】'!C7,132)</f>
        <v>医療法人社団東京会</v>
      </c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Z8" s="90" t="s">
        <v>52</v>
      </c>
    </row>
    <row r="9" spans="1:59" ht="24" customHeight="1" x14ac:dyDescent="0.2">
      <c r="I9" s="92" t="s">
        <v>53</v>
      </c>
      <c r="J9" s="92"/>
    </row>
    <row r="10" spans="1:59" ht="18" customHeight="1" x14ac:dyDescent="0.2"/>
    <row r="11" spans="1:59" s="93" customFormat="1" ht="19.8" thickBot="1" x14ac:dyDescent="0.25">
      <c r="A11" s="93" t="s">
        <v>54</v>
      </c>
    </row>
    <row r="12" spans="1:59" s="94" customFormat="1" x14ac:dyDescent="0.2">
      <c r="C12" s="95" t="s">
        <v>55</v>
      </c>
      <c r="D12" s="95"/>
      <c r="E12" s="92"/>
      <c r="F12" s="92"/>
      <c r="M12" s="277" t="s">
        <v>56</v>
      </c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9"/>
    </row>
    <row r="13" spans="1:59" s="94" customFormat="1" ht="47.25" customHeight="1" thickBot="1" x14ac:dyDescent="0.25">
      <c r="C13" s="283" t="s">
        <v>57</v>
      </c>
      <c r="D13" s="283"/>
      <c r="E13" s="283"/>
      <c r="F13" s="91"/>
      <c r="M13" s="284" t="str">
        <f>MID('支払金口座情報登録依頼書 【入力シート】'!C9,1,1)</f>
        <v/>
      </c>
      <c r="N13" s="281"/>
      <c r="O13" s="280" t="str">
        <f>MID('支払金口座情報登録依頼書 【入力シート】'!C9,2,1)</f>
        <v/>
      </c>
      <c r="P13" s="281"/>
      <c r="Q13" s="280" t="str">
        <f>MID('支払金口座情報登録依頼書 【入力シート】'!C9,3,1)</f>
        <v/>
      </c>
      <c r="R13" s="281"/>
      <c r="S13" s="280" t="str">
        <f>MID('支払金口座情報登録依頼書 【入力シート】'!C9,4,1)</f>
        <v/>
      </c>
      <c r="T13" s="281"/>
      <c r="U13" s="280" t="str">
        <f>MID('支払金口座情報登録依頼書 【入力シート】'!C9,5,1)</f>
        <v/>
      </c>
      <c r="V13" s="281"/>
      <c r="W13" s="280" t="str">
        <f>MID('支払金口座情報登録依頼書 【入力シート】'!C9,6,1)</f>
        <v/>
      </c>
      <c r="X13" s="281"/>
      <c r="Y13" s="280" t="str">
        <f>MID('支払金口座情報登録依頼書 【入力シート】'!C9,7,1)</f>
        <v/>
      </c>
      <c r="Z13" s="281"/>
      <c r="AA13" s="280" t="str">
        <f>MID('支払金口座情報登録依頼書 【入力シート】'!C9,8,1)</f>
        <v/>
      </c>
      <c r="AB13" s="281"/>
      <c r="AC13" s="280" t="str">
        <f>MID('支払金口座情報登録依頼書 【入力シート】'!C9,9,1)</f>
        <v/>
      </c>
      <c r="AD13" s="281"/>
      <c r="AE13" s="280" t="str">
        <f>MID('支払金口座情報登録依頼書 【入力シート】'!C9,10,1)</f>
        <v/>
      </c>
      <c r="AF13" s="281"/>
      <c r="AG13" s="280" t="str">
        <f>MID('支払金口座情報登録依頼書 【入力シート】'!C9,11,1)</f>
        <v/>
      </c>
      <c r="AH13" s="282"/>
    </row>
    <row r="14" spans="1:59" s="94" customFormat="1" ht="18" customHeight="1" x14ac:dyDescent="0.2">
      <c r="C14" s="92" t="s">
        <v>58</v>
      </c>
      <c r="D14" s="92"/>
      <c r="E14" s="92"/>
      <c r="F14" s="92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</row>
    <row r="15" spans="1:59" s="94" customFormat="1" x14ac:dyDescent="0.2">
      <c r="C15" s="92" t="s">
        <v>59</v>
      </c>
      <c r="D15" s="92"/>
      <c r="E15" s="92"/>
      <c r="F15" s="92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</row>
    <row r="16" spans="1:59" s="94" customFormat="1" ht="18" customHeight="1" thickBot="1" x14ac:dyDescent="0.25"/>
    <row r="17" spans="1:59" s="94" customFormat="1" ht="35.25" customHeight="1" x14ac:dyDescent="0.2">
      <c r="A17" s="263" t="s">
        <v>60</v>
      </c>
      <c r="B17" s="264"/>
      <c r="C17" s="264"/>
      <c r="D17" s="264"/>
      <c r="E17" s="264"/>
      <c r="F17" s="265"/>
      <c r="G17" s="266" t="str">
        <f>MID('支払金口座情報登録依頼書 【入力シート】'!C12,1,48)</f>
        <v>ｲﾘﾖｳﾎｳｼﾞﾝｼﾔﾀﾞﾝﾄｳｷﾖｳｶｲ</v>
      </c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7"/>
    </row>
    <row r="18" spans="1:59" s="94" customFormat="1" ht="47.25" customHeight="1" thickBot="1" x14ac:dyDescent="0.25">
      <c r="A18" s="268" t="s">
        <v>61</v>
      </c>
      <c r="B18" s="269"/>
      <c r="C18" s="269"/>
      <c r="D18" s="269"/>
      <c r="E18" s="269"/>
      <c r="F18" s="270"/>
      <c r="G18" s="271" t="str">
        <f>MID('支払金口座情報登録依頼書 【入力シート】'!C13,1,1)</f>
        <v>医</v>
      </c>
      <c r="H18" s="256"/>
      <c r="I18" s="255" t="str">
        <f>MID('支払金口座情報登録依頼書 【入力シート】'!C13,2,1)</f>
        <v>療</v>
      </c>
      <c r="J18" s="256"/>
      <c r="K18" s="255" t="str">
        <f>MID('支払金口座情報登録依頼書 【入力シート】'!C13,3,1)</f>
        <v>法</v>
      </c>
      <c r="L18" s="256"/>
      <c r="M18" s="255" t="str">
        <f>MID('支払金口座情報登録依頼書 【入力シート】'!C13,4,1)</f>
        <v>人</v>
      </c>
      <c r="N18" s="256"/>
      <c r="O18" s="255" t="str">
        <f>MID('支払金口座情報登録依頼書 【入力シート】'!C13,5,1)</f>
        <v>社</v>
      </c>
      <c r="P18" s="256"/>
      <c r="Q18" s="255" t="str">
        <f>MID('支払金口座情報登録依頼書 【入力シート】'!C13,6,1)</f>
        <v>団</v>
      </c>
      <c r="R18" s="256"/>
      <c r="S18" s="255" t="str">
        <f>MID('支払金口座情報登録依頼書 【入力シート】'!C13,7,1)</f>
        <v>東</v>
      </c>
      <c r="T18" s="256"/>
      <c r="U18" s="255" t="str">
        <f>MID('支払金口座情報登録依頼書 【入力シート】'!C13,8,1)</f>
        <v>京</v>
      </c>
      <c r="V18" s="256"/>
      <c r="W18" s="255" t="str">
        <f>MID('支払金口座情報登録依頼書 【入力シート】'!C13,9,1)</f>
        <v>会</v>
      </c>
      <c r="X18" s="256"/>
      <c r="Y18" s="255" t="str">
        <f>MID('支払金口座情報登録依頼書 【入力シート】'!C13,10,1)</f>
        <v/>
      </c>
      <c r="Z18" s="256"/>
      <c r="AA18" s="255" t="str">
        <f>MID('支払金口座情報登録依頼書 【入力シート】'!C13,11,1)</f>
        <v/>
      </c>
      <c r="AB18" s="256"/>
      <c r="AC18" s="255" t="str">
        <f>MID('支払金口座情報登録依頼書 【入力シート】'!C13,12,1)</f>
        <v/>
      </c>
      <c r="AD18" s="256"/>
      <c r="AE18" s="255" t="str">
        <f>MID('支払金口座情報登録依頼書 【入力シート】'!C13,13,1)</f>
        <v/>
      </c>
      <c r="AF18" s="256"/>
      <c r="AG18" s="255" t="str">
        <f>MID('支払金口座情報登録依頼書 【入力シート】'!C13,14,1)</f>
        <v/>
      </c>
      <c r="AH18" s="256"/>
      <c r="AI18" s="255" t="str">
        <f>MID('支払金口座情報登録依頼書 【入力シート】'!C13,15,1)</f>
        <v/>
      </c>
      <c r="AJ18" s="256"/>
      <c r="AK18" s="255" t="str">
        <f>MID('支払金口座情報登録依頼書 【入力シート】'!C13,16,1)</f>
        <v/>
      </c>
      <c r="AL18" s="256"/>
      <c r="AM18" s="255" t="str">
        <f>MID('支払金口座情報登録依頼書 【入力シート】'!C13,17,1)</f>
        <v/>
      </c>
      <c r="AN18" s="256"/>
      <c r="AO18" s="255" t="str">
        <f>MID('支払金口座情報登録依頼書 【入力シート】'!C13,18,1)</f>
        <v/>
      </c>
      <c r="AP18" s="256"/>
      <c r="AQ18" s="255" t="str">
        <f>MID('支払金口座情報登録依頼書 【入力シート】'!C13,19,1)</f>
        <v/>
      </c>
      <c r="AR18" s="256"/>
      <c r="AS18" s="255" t="str">
        <f>MID('支払金口座情報登録依頼書 【入力シート】'!C13,20,1)</f>
        <v/>
      </c>
      <c r="AT18" s="256"/>
      <c r="AU18" s="255" t="str">
        <f>MID('支払金口座情報登録依頼書 【入力シート】'!C13,21,1)</f>
        <v/>
      </c>
      <c r="AV18" s="256"/>
      <c r="AW18" s="255" t="str">
        <f>MID('支払金口座情報登録依頼書 【入力シート】'!C13,22,1)</f>
        <v/>
      </c>
      <c r="AX18" s="256"/>
      <c r="AY18" s="255" t="str">
        <f>MID('支払金口座情報登録依頼書 【入力シート】'!C13,23,1)</f>
        <v/>
      </c>
      <c r="AZ18" s="256"/>
      <c r="BA18" s="255" t="str">
        <f>MID('支払金口座情報登録依頼書 【入力シート】'!C13,24,1)</f>
        <v/>
      </c>
      <c r="BB18" s="272"/>
    </row>
    <row r="19" spans="1:59" s="94" customFormat="1" ht="18" customHeight="1" thickBot="1" x14ac:dyDescent="0.25"/>
    <row r="20" spans="1:59" s="94" customFormat="1" ht="47.25" customHeight="1" thickBot="1" x14ac:dyDescent="0.25">
      <c r="A20" s="257" t="s">
        <v>62</v>
      </c>
      <c r="B20" s="258"/>
      <c r="C20" s="258"/>
      <c r="D20" s="258"/>
      <c r="E20" s="258"/>
      <c r="F20" s="259"/>
      <c r="G20" s="260" t="str">
        <f>MID('支払金口座情報登録依頼書 【入力シート】'!C14,1,1)</f>
        <v>1</v>
      </c>
      <c r="H20" s="261"/>
      <c r="I20" s="251" t="str">
        <f>MID('支払金口座情報登録依頼書 【入力シート】'!C14,2,1)</f>
        <v>6</v>
      </c>
      <c r="J20" s="261"/>
      <c r="K20" s="251" t="str">
        <f>MID('支払金口座情報登録依頼書 【入力シート】'!C14,3,1)</f>
        <v>3</v>
      </c>
      <c r="L20" s="261"/>
      <c r="M20" s="251" t="s">
        <v>63</v>
      </c>
      <c r="N20" s="261"/>
      <c r="O20" s="251" t="str">
        <f>MID('支払金口座情報登録依頼書 【入力シート】'!E14,1,1)</f>
        <v>8</v>
      </c>
      <c r="P20" s="261"/>
      <c r="Q20" s="251" t="str">
        <f>MID('支払金口座情報登録依頼書 【入力シート】'!E14,2,1)</f>
        <v>0</v>
      </c>
      <c r="R20" s="261"/>
      <c r="S20" s="251" t="str">
        <f>MID('支払金口座情報登録依頼書 【入力シート】'!E14,3,1)</f>
        <v>0</v>
      </c>
      <c r="T20" s="261"/>
      <c r="U20" s="251" t="str">
        <f>MID('支払金口座情報登録依頼書 【入力シート】'!E14,4,1)</f>
        <v>1</v>
      </c>
      <c r="V20" s="252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</row>
    <row r="21" spans="1:59" s="94" customFormat="1" ht="47.25" customHeight="1" thickBot="1" x14ac:dyDescent="0.25">
      <c r="A21" s="243" t="s">
        <v>64</v>
      </c>
      <c r="B21" s="244"/>
      <c r="C21" s="244"/>
      <c r="D21" s="244"/>
      <c r="E21" s="244"/>
      <c r="F21" s="245"/>
      <c r="G21" s="253" t="str">
        <f>MID('支払金口座情報登録依頼書 【入力シート】'!$C15,1,1)</f>
        <v>東</v>
      </c>
      <c r="H21" s="254"/>
      <c r="I21" s="262" t="str">
        <f>MID('支払金口座情報登録依頼書 【入力シート】'!$C15,2,1)</f>
        <v>京</v>
      </c>
      <c r="J21" s="254"/>
      <c r="K21" s="253" t="str">
        <f>MID('支払金口座情報登録依頼書 【入力シート】'!$C15,3,1)</f>
        <v>都</v>
      </c>
      <c r="L21" s="254"/>
      <c r="M21" s="253" t="str">
        <f>MID('支払金口座情報登録依頼書 【入力シート】'!$C15,4,1)</f>
        <v>新</v>
      </c>
      <c r="N21" s="254"/>
      <c r="O21" s="262" t="str">
        <f>MID('支払金口座情報登録依頼書 【入力シート】'!$C15,5,1)</f>
        <v>宿</v>
      </c>
      <c r="P21" s="254"/>
      <c r="Q21" s="253" t="str">
        <f>MID('支払金口座情報登録依頼書 【入力シート】'!$C15,6,1)</f>
        <v>区</v>
      </c>
      <c r="R21" s="254"/>
      <c r="S21" s="253" t="str">
        <f>MID('支払金口座情報登録依頼書 【入力シート】'!$C15,7,1)</f>
        <v>新</v>
      </c>
      <c r="T21" s="254"/>
      <c r="U21" s="253" t="str">
        <f>MID('支払金口座情報登録依頼書 【入力シート】'!$C15,8,1)</f>
        <v>宿</v>
      </c>
      <c r="V21" s="254"/>
      <c r="W21" s="253" t="str">
        <f>MID('支払金口座情報登録依頼書 【入力シート】'!$C15,9,1)</f>
        <v>２</v>
      </c>
      <c r="X21" s="254"/>
      <c r="Y21" s="253" t="str">
        <f>MID('支払金口座情報登録依頼書 【入力シート】'!$C15,10,1)</f>
        <v>－</v>
      </c>
      <c r="Z21" s="254"/>
      <c r="AA21" s="253" t="str">
        <f>MID('支払金口座情報登録依頼書 【入力シート】'!$C15,11,1)</f>
        <v>８</v>
      </c>
      <c r="AB21" s="254"/>
      <c r="AC21" s="253" t="str">
        <f>MID('支払金口座情報登録依頼書 【入力シート】'!$C15,12,1)</f>
        <v>－</v>
      </c>
      <c r="AD21" s="254"/>
      <c r="AE21" s="253" t="str">
        <f>MID('支払金口座情報登録依頼書 【入力シート】'!$C15,13,1)</f>
        <v>１</v>
      </c>
      <c r="AF21" s="254"/>
      <c r="AG21" s="253" t="str">
        <f>MID('支払金口座情報登録依頼書 【入力シート】'!$C15,14,1)</f>
        <v/>
      </c>
      <c r="AH21" s="254"/>
      <c r="AI21" s="253" t="str">
        <f>MID('支払金口座情報登録依頼書 【入力シート】'!$C15,15,1)</f>
        <v/>
      </c>
      <c r="AJ21" s="254"/>
      <c r="AK21" s="253" t="str">
        <f>MID('支払金口座情報登録依頼書 【入力シート】'!$C15,16,1)</f>
        <v/>
      </c>
      <c r="AL21" s="254"/>
      <c r="AM21" s="253" t="str">
        <f>MID('支払金口座情報登録依頼書 【入力シート】'!$C15,17,1)</f>
        <v/>
      </c>
      <c r="AN21" s="254"/>
      <c r="AO21" s="253" t="str">
        <f>MID('支払金口座情報登録依頼書 【入力シート】'!$C15,18,1)</f>
        <v/>
      </c>
      <c r="AP21" s="254"/>
      <c r="AQ21" s="253" t="str">
        <f>MID('支払金口座情報登録依頼書 【入力シート】'!$C15,19,1)</f>
        <v/>
      </c>
      <c r="AR21" s="254"/>
      <c r="AS21" s="253" t="str">
        <f>MID('支払金口座情報登録依頼書 【入力シート】'!$C15,20,1)</f>
        <v/>
      </c>
      <c r="AT21" s="254"/>
      <c r="AU21" s="253" t="str">
        <f>MID('支払金口座情報登録依頼書 【入力シート】'!$C15,21,1)</f>
        <v/>
      </c>
      <c r="AV21" s="254"/>
      <c r="AW21" s="253" t="str">
        <f>MID('支払金口座情報登録依頼書 【入力シート】'!$C15,22,1)</f>
        <v/>
      </c>
      <c r="AX21" s="254"/>
      <c r="AY21" s="251" t="str">
        <f>MID('支払金口座情報登録依頼書 【入力シート】'!$C15,23,1)</f>
        <v/>
      </c>
      <c r="AZ21" s="252"/>
    </row>
    <row r="22" spans="1:59" s="94" customFormat="1" ht="47.25" customHeight="1" thickBot="1" x14ac:dyDescent="0.25">
      <c r="A22" s="246"/>
      <c r="B22" s="247"/>
      <c r="C22" s="247"/>
      <c r="D22" s="247"/>
      <c r="E22" s="247"/>
      <c r="F22" s="248"/>
      <c r="G22" s="242" t="str">
        <f>MID('支払金口座情報登録依頼書 【入力シート】'!$C15,24,1)</f>
        <v/>
      </c>
      <c r="H22" s="209"/>
      <c r="I22" s="208" t="str">
        <f>MID('支払金口座情報登録依頼書 【入力シート】'!$C15,25,1)</f>
        <v/>
      </c>
      <c r="J22" s="209"/>
      <c r="K22" s="208" t="str">
        <f>MID('支払金口座情報登録依頼書 【入力シート】'!$C15,26,1)</f>
        <v/>
      </c>
      <c r="L22" s="209"/>
      <c r="M22" s="208" t="str">
        <f>MID('支払金口座情報登録依頼書 【入力シート】'!$C15,27,1)</f>
        <v/>
      </c>
      <c r="N22" s="209"/>
      <c r="O22" s="208" t="str">
        <f>MID('支払金口座情報登録依頼書 【入力シート】'!$C15,28,1)</f>
        <v/>
      </c>
      <c r="P22" s="209"/>
      <c r="Q22" s="208" t="str">
        <f>MID('支払金口座情報登録依頼書 【入力シート】'!$C15,29,1)</f>
        <v/>
      </c>
      <c r="R22" s="209"/>
      <c r="S22" s="208" t="str">
        <f>MID('支払金口座情報登録依頼書 【入力シート】'!$C15,30,1)</f>
        <v/>
      </c>
      <c r="T22" s="209"/>
      <c r="U22" s="208" t="str">
        <f>MID('支払金口座情報登録依頼書 【入力シート】'!$C15,31,1)</f>
        <v/>
      </c>
      <c r="V22" s="209"/>
      <c r="W22" s="208" t="str">
        <f>MID('支払金口座情報登録依頼書 【入力シート】'!$C15,32,1)</f>
        <v/>
      </c>
      <c r="X22" s="209"/>
      <c r="Y22" s="208" t="str">
        <f>MID('支払金口座情報登録依頼書 【入力シート】'!$C15,33,1)</f>
        <v/>
      </c>
      <c r="Z22" s="209"/>
      <c r="AA22" s="208" t="str">
        <f>MID('支払金口座情報登録依頼書 【入力シート】'!$C15,34,1)</f>
        <v/>
      </c>
      <c r="AB22" s="209"/>
      <c r="AC22" s="208" t="str">
        <f>MID('支払金口座情報登録依頼書 【入力シート】'!$C15,35,1)</f>
        <v/>
      </c>
      <c r="AD22" s="209"/>
      <c r="AE22" s="208" t="str">
        <f>MID('支払金口座情報登録依頼書 【入力シート】'!$C15,36,1)</f>
        <v/>
      </c>
      <c r="AF22" s="209"/>
      <c r="AG22" s="208" t="str">
        <f>MID('支払金口座情報登録依頼書 【入力シート】'!$C15,37,1)</f>
        <v/>
      </c>
      <c r="AH22" s="209"/>
      <c r="AI22" s="208" t="str">
        <f>MID('支払金口座情報登録依頼書 【入力シート】'!$C15,38,1)</f>
        <v/>
      </c>
      <c r="AJ22" s="209"/>
      <c r="AK22" s="208" t="str">
        <f>MID('支払金口座情報登録依頼書 【入力シート】'!$C15,39,1)</f>
        <v/>
      </c>
      <c r="AL22" s="209"/>
      <c r="AM22" s="208" t="str">
        <f>MID('支払金口座情報登録依頼書 【入力シート】'!$C15,40,1)</f>
        <v/>
      </c>
      <c r="AN22" s="209"/>
      <c r="AO22" s="208" t="str">
        <f>MID('支払金口座情報登録依頼書 【入力シート】'!$C15,41,1)</f>
        <v/>
      </c>
      <c r="AP22" s="209"/>
      <c r="AQ22" s="208" t="str">
        <f>MID('支払金口座情報登録依頼書 【入力シート】'!$C15,42,1)</f>
        <v/>
      </c>
      <c r="AR22" s="209"/>
      <c r="AS22" s="208" t="str">
        <f>MID('支払金口座情報登録依頼書 【入力シート】'!$C15,43,1)</f>
        <v/>
      </c>
      <c r="AT22" s="209"/>
      <c r="AU22" s="208" t="str">
        <f>MID('支払金口座情報登録依頼書 【入力シート】'!$C15,44,1)</f>
        <v/>
      </c>
      <c r="AV22" s="209"/>
      <c r="AW22" s="208" t="str">
        <f>MID('支払金口座情報登録依頼書 【入力シート】'!$C15,45,1)</f>
        <v/>
      </c>
      <c r="AX22" s="242"/>
      <c r="AY22" s="97"/>
      <c r="AZ22" s="98"/>
    </row>
    <row r="23" spans="1:59" s="94" customFormat="1" ht="18" customHeight="1" thickBot="1" x14ac:dyDescent="0.25"/>
    <row r="24" spans="1:59" s="94" customFormat="1" ht="24" customHeight="1" x14ac:dyDescent="0.2">
      <c r="A24" s="243" t="s">
        <v>65</v>
      </c>
      <c r="B24" s="244"/>
      <c r="C24" s="244"/>
      <c r="D24" s="244"/>
      <c r="E24" s="244"/>
      <c r="F24" s="245"/>
      <c r="G24" s="249" t="str">
        <f>MID('支払金口座情報登録依頼書 【入力シート】'!C16,1,1)</f>
        <v>0</v>
      </c>
      <c r="H24" s="237"/>
      <c r="I24" s="236" t="str">
        <f>MID('支払金口座情報登録依頼書 【入力シート】'!C16,2,1)</f>
        <v>3</v>
      </c>
      <c r="J24" s="237"/>
      <c r="K24" s="236" t="str">
        <f>MID('支払金口座情報登録依頼書 【入力シート】'!C16,3,1)</f>
        <v/>
      </c>
      <c r="L24" s="237"/>
      <c r="M24" s="236" t="str">
        <f>MID('支払金口座情報登録依頼書 【入力シート】'!C16,4,1)</f>
        <v/>
      </c>
      <c r="N24" s="237"/>
      <c r="O24" s="236" t="str">
        <f>MID('支払金口座情報登録依頼書 【入力シート】'!C16,5,1)</f>
        <v/>
      </c>
      <c r="P24" s="237"/>
      <c r="Q24" s="236" t="s">
        <v>66</v>
      </c>
      <c r="R24" s="237"/>
      <c r="S24" s="236" t="str">
        <f>MID('支払金口座情報登録依頼書 【入力シート】'!E16,1,1)</f>
        <v>9</v>
      </c>
      <c r="T24" s="237"/>
      <c r="U24" s="236" t="str">
        <f>MID('支払金口座情報登録依頼書 【入力シート】'!E16,2,1)</f>
        <v>9</v>
      </c>
      <c r="V24" s="237"/>
      <c r="W24" s="236" t="str">
        <f>MID('支払金口座情報登録依頼書 【入力シート】'!E16,3,1)</f>
        <v>9</v>
      </c>
      <c r="X24" s="237"/>
      <c r="Y24" s="236" t="str">
        <f>MID('支払金口座情報登録依頼書 【入力シート】'!E16,4,1)</f>
        <v>9</v>
      </c>
      <c r="Z24" s="237"/>
      <c r="AA24" s="236" t="s">
        <v>66</v>
      </c>
      <c r="AB24" s="237"/>
      <c r="AC24" s="236" t="str">
        <f>MID('支払金口座情報登録依頼書 【入力シート】'!K16,1,1)</f>
        <v>9</v>
      </c>
      <c r="AD24" s="237"/>
      <c r="AE24" s="236" t="str">
        <f>MID('支払金口座情報登録依頼書 【入力シート】'!K16,2,1)</f>
        <v>9</v>
      </c>
      <c r="AF24" s="237"/>
      <c r="AG24" s="236" t="str">
        <f>MID('支払金口座情報登録依頼書 【入力シート】'!K16,3,1)</f>
        <v>9</v>
      </c>
      <c r="AH24" s="237"/>
      <c r="AI24" s="236" t="str">
        <f>MID('支払金口座情報登録依頼書 【入力シート】'!K16,4,1)</f>
        <v>9</v>
      </c>
      <c r="AJ24" s="240"/>
      <c r="AM24" s="92"/>
    </row>
    <row r="25" spans="1:59" s="94" customFormat="1" ht="24" customHeight="1" thickBot="1" x14ac:dyDescent="0.25">
      <c r="A25" s="246"/>
      <c r="B25" s="247"/>
      <c r="C25" s="247"/>
      <c r="D25" s="247"/>
      <c r="E25" s="247"/>
      <c r="F25" s="248"/>
      <c r="G25" s="250"/>
      <c r="H25" s="239"/>
      <c r="I25" s="238"/>
      <c r="J25" s="239"/>
      <c r="K25" s="238"/>
      <c r="L25" s="239"/>
      <c r="M25" s="238"/>
      <c r="N25" s="239"/>
      <c r="O25" s="238"/>
      <c r="P25" s="239"/>
      <c r="Q25" s="238"/>
      <c r="R25" s="239"/>
      <c r="S25" s="238"/>
      <c r="T25" s="239"/>
      <c r="U25" s="238"/>
      <c r="V25" s="239"/>
      <c r="W25" s="238"/>
      <c r="X25" s="239"/>
      <c r="Y25" s="238"/>
      <c r="Z25" s="239"/>
      <c r="AA25" s="238"/>
      <c r="AB25" s="239"/>
      <c r="AC25" s="238"/>
      <c r="AD25" s="239"/>
      <c r="AE25" s="238"/>
      <c r="AF25" s="239"/>
      <c r="AG25" s="238"/>
      <c r="AH25" s="239"/>
      <c r="AI25" s="238"/>
      <c r="AJ25" s="241"/>
      <c r="AL25" s="99"/>
      <c r="AM25" s="99"/>
      <c r="AS25" s="92"/>
    </row>
    <row r="26" spans="1:59" s="94" customFormat="1" x14ac:dyDescent="0.2">
      <c r="A26" s="92" t="s">
        <v>67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C26" s="99"/>
      <c r="AD26" s="99"/>
      <c r="AO26" s="95"/>
      <c r="AS26" s="92"/>
    </row>
    <row r="27" spans="1:59" s="94" customFormat="1" x14ac:dyDescent="0.2">
      <c r="A27" s="92" t="s">
        <v>68</v>
      </c>
      <c r="AD27" s="95"/>
      <c r="AN27" s="95"/>
      <c r="AS27" s="92"/>
    </row>
    <row r="28" spans="1:59" s="94" customFormat="1" x14ac:dyDescent="0.2">
      <c r="A28" s="92"/>
      <c r="B28" s="92" t="s">
        <v>69</v>
      </c>
      <c r="AD28" s="95"/>
      <c r="AP28" s="95"/>
      <c r="AS28" s="92"/>
      <c r="AX28" s="92"/>
    </row>
    <row r="29" spans="1:59" s="94" customFormat="1" ht="10.5" customHeight="1" thickBot="1" x14ac:dyDescent="0.25">
      <c r="A29" s="92"/>
      <c r="B29" s="92"/>
      <c r="AD29" s="95"/>
      <c r="AP29" s="95"/>
      <c r="AS29" s="92"/>
      <c r="AX29" s="92"/>
    </row>
    <row r="30" spans="1:59" s="93" customFormat="1" ht="21" customHeight="1" x14ac:dyDescent="0.2">
      <c r="A30" s="228" t="s">
        <v>70</v>
      </c>
      <c r="B30" s="229"/>
      <c r="C30" s="229"/>
      <c r="D30" s="229"/>
      <c r="E30" s="232" t="s">
        <v>71</v>
      </c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33"/>
      <c r="S30" s="221" t="s">
        <v>72</v>
      </c>
      <c r="T30" s="221"/>
      <c r="U30" s="221"/>
      <c r="V30" s="221"/>
      <c r="W30" s="221"/>
      <c r="X30" s="221"/>
      <c r="Y30" s="221"/>
      <c r="Z30" s="221"/>
      <c r="AA30" s="221"/>
      <c r="AB30" s="221"/>
      <c r="AC30" s="232" t="s">
        <v>73</v>
      </c>
      <c r="AD30" s="221"/>
      <c r="AE30" s="221"/>
      <c r="AF30" s="221"/>
      <c r="AG30" s="221"/>
      <c r="AH30" s="221"/>
      <c r="AI30" s="221"/>
      <c r="AJ30" s="233"/>
      <c r="AK30" s="221" t="s">
        <v>74</v>
      </c>
      <c r="AL30" s="221"/>
      <c r="AM30" s="221"/>
      <c r="AN30" s="221"/>
      <c r="AO30" s="221"/>
      <c r="AP30" s="221"/>
      <c r="AQ30" s="232" t="s">
        <v>75</v>
      </c>
      <c r="AR30" s="233"/>
      <c r="AS30" s="221" t="s">
        <v>76</v>
      </c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2"/>
      <c r="BG30" s="100"/>
    </row>
    <row r="31" spans="1:59" s="93" customFormat="1" ht="47.25" customHeight="1" thickBot="1" x14ac:dyDescent="0.25">
      <c r="A31" s="230"/>
      <c r="B31" s="231"/>
      <c r="C31" s="231"/>
      <c r="D31" s="231"/>
      <c r="E31" s="223" t="str">
        <f>MID('支払金口座情報登録依頼書 【入力シート】'!D18,1,12)</f>
        <v>東京</v>
      </c>
      <c r="F31" s="224"/>
      <c r="G31" s="224"/>
      <c r="H31" s="224"/>
      <c r="I31" s="224"/>
      <c r="J31" s="224"/>
      <c r="K31" s="224"/>
      <c r="L31" s="224"/>
      <c r="M31" s="234"/>
      <c r="N31" s="234"/>
      <c r="O31" s="234"/>
      <c r="P31" s="234"/>
      <c r="Q31" s="234"/>
      <c r="R31" s="235"/>
      <c r="S31" s="223" t="str">
        <f>MID('支払金口座情報登録依頼書 【入力シート】'!D21,1,12)</f>
        <v>新宿</v>
      </c>
      <c r="T31" s="224"/>
      <c r="U31" s="224"/>
      <c r="V31" s="224"/>
      <c r="W31" s="224"/>
      <c r="X31" s="224"/>
      <c r="Y31" s="224"/>
      <c r="Z31" s="224"/>
      <c r="AA31" s="225"/>
      <c r="AB31" s="226"/>
      <c r="AC31" s="218" t="str">
        <f>MID('支払金口座情報登録依頼書 【入力シート】'!N18,1,1)</f>
        <v>9</v>
      </c>
      <c r="AD31" s="216"/>
      <c r="AE31" s="217" t="str">
        <f>MID('支払金口座情報登録依頼書 【入力シート】'!N18,2,1)</f>
        <v>9</v>
      </c>
      <c r="AF31" s="216"/>
      <c r="AG31" s="217" t="str">
        <f>MID('支払金口座情報登録依頼書 【入力シート】'!N18,3,1)</f>
        <v>9</v>
      </c>
      <c r="AH31" s="216"/>
      <c r="AI31" s="217" t="str">
        <f>MID('支払金口座情報登録依頼書 【入力シート】'!N18,4,1)</f>
        <v>9</v>
      </c>
      <c r="AJ31" s="219"/>
      <c r="AK31" s="215" t="str">
        <f>MID('支払金口座情報登録依頼書 【入力シート】'!N21,1,1)</f>
        <v>9</v>
      </c>
      <c r="AL31" s="216"/>
      <c r="AM31" s="217" t="str">
        <f>MID('支払金口座情報登録依頼書 【入力シート】'!N21,2,1)</f>
        <v>9</v>
      </c>
      <c r="AN31" s="216"/>
      <c r="AO31" s="217" t="str">
        <f>MID('支払金口座情報登録依頼書 【入力シート】'!N21,3,1)</f>
        <v>9</v>
      </c>
      <c r="AP31" s="215"/>
      <c r="AQ31" s="218" t="str">
        <f>MID('支払金口座情報登録依頼書 【入力シート】'!D23,1,1)</f>
        <v>１</v>
      </c>
      <c r="AR31" s="219"/>
      <c r="AS31" s="215" t="str">
        <f>MID('支払金口座情報登録依頼書 【入力シート】'!D24,1,1)</f>
        <v>9</v>
      </c>
      <c r="AT31" s="216"/>
      <c r="AU31" s="217" t="str">
        <f>MID('支払金口座情報登録依頼書 【入力シート】'!D24,2,1)</f>
        <v>9</v>
      </c>
      <c r="AV31" s="216"/>
      <c r="AW31" s="217" t="str">
        <f>MID('支払金口座情報登録依頼書 【入力シート】'!D24,3,1)</f>
        <v>9</v>
      </c>
      <c r="AX31" s="216"/>
      <c r="AY31" s="217" t="str">
        <f>MID('支払金口座情報登録依頼書 【入力シート】'!D24,4,1)</f>
        <v>9</v>
      </c>
      <c r="AZ31" s="216"/>
      <c r="BA31" s="217" t="str">
        <f>MID('支払金口座情報登録依頼書 【入力シート】'!D24,5,1)</f>
        <v>9</v>
      </c>
      <c r="BB31" s="216"/>
      <c r="BC31" s="217" t="str">
        <f>MID('支払金口座情報登録依頼書 【入力シート】'!D24,6,1)</f>
        <v>9</v>
      </c>
      <c r="BD31" s="216"/>
      <c r="BE31" s="217" t="str">
        <f>MID('支払金口座情報登録依頼書 【入力シート】'!D24,7,1)</f>
        <v>9</v>
      </c>
      <c r="BF31" s="227"/>
      <c r="BG31" s="101"/>
    </row>
    <row r="32" spans="1:59" s="93" customFormat="1" ht="21" customHeight="1" x14ac:dyDescent="0.2">
      <c r="A32" s="210" t="s">
        <v>77</v>
      </c>
      <c r="B32" s="211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3"/>
      <c r="BG32" s="214"/>
    </row>
    <row r="33" spans="1:60" s="94" customFormat="1" ht="47.25" customHeight="1" thickBot="1" x14ac:dyDescent="0.25">
      <c r="A33" s="220" t="str">
        <f>MID('支払金口座情報登録依頼書 【入力シート】'!D25,1,1)</f>
        <v>ｲ</v>
      </c>
      <c r="B33" s="209"/>
      <c r="C33" s="208" t="str">
        <f>MID('支払金口座情報登録依頼書 【入力シート】'!D25,2,1)</f>
        <v>ﾘ</v>
      </c>
      <c r="D33" s="209"/>
      <c r="E33" s="208" t="str">
        <f>MID('支払金口座情報登録依頼書 【入力シート】'!D25,3,1)</f>
        <v>ﾖ</v>
      </c>
      <c r="F33" s="209"/>
      <c r="G33" s="208" t="str">
        <f>MID('支払金口座情報登録依頼書 【入力シート】'!D25,4,1)</f>
        <v>ｳ</v>
      </c>
      <c r="H33" s="209"/>
      <c r="I33" s="208" t="str">
        <f>MID('支払金口座情報登録依頼書 【入力シート】'!D25,5,1)</f>
        <v>ﾎ</v>
      </c>
      <c r="J33" s="209"/>
      <c r="K33" s="208" t="str">
        <f>MID('支払金口座情報登録依頼書 【入力シート】'!D25,6,1)</f>
        <v>ｳ</v>
      </c>
      <c r="L33" s="209"/>
      <c r="M33" s="208" t="str">
        <f>MID('支払金口座情報登録依頼書 【入力シート】'!D25,7,1)</f>
        <v>ｼ</v>
      </c>
      <c r="N33" s="209"/>
      <c r="O33" s="208" t="str">
        <f>MID('支払金口座情報登録依頼書 【入力シート】'!D25,8,1)</f>
        <v>ﾞ</v>
      </c>
      <c r="P33" s="209"/>
      <c r="Q33" s="208" t="str">
        <f>MID('支払金口座情報登録依頼書 【入力シート】'!D25,9,1)</f>
        <v>ﾝ</v>
      </c>
      <c r="R33" s="209"/>
      <c r="S33" s="208" t="str">
        <f>MID('支払金口座情報登録依頼書 【入力シート】'!D25,10,1)</f>
        <v>ｼ</v>
      </c>
      <c r="T33" s="209"/>
      <c r="U33" s="208" t="str">
        <f>MID('支払金口座情報登録依頼書 【入力シート】'!D25,11,1)</f>
        <v>ﾔ</v>
      </c>
      <c r="V33" s="209"/>
      <c r="W33" s="208" t="str">
        <f>MID('支払金口座情報登録依頼書 【入力シート】'!D25,12,1)</f>
        <v>ﾀ</v>
      </c>
      <c r="X33" s="209"/>
      <c r="Y33" s="208" t="str">
        <f>MID('支払金口座情報登録依頼書 【入力シート】'!D25,13,1)</f>
        <v>ﾞ</v>
      </c>
      <c r="Z33" s="209"/>
      <c r="AA33" s="208" t="str">
        <f>MID('支払金口座情報登録依頼書 【入力シート】'!D25,14,1)</f>
        <v>ﾝ</v>
      </c>
      <c r="AB33" s="209"/>
      <c r="AC33" s="208" t="str">
        <f>MID('支払金口座情報登録依頼書 【入力シート】'!D25,15,1)</f>
        <v>ﾄ</v>
      </c>
      <c r="AD33" s="209"/>
      <c r="AE33" s="208" t="str">
        <f>MID('支払金口座情報登録依頼書 【入力シート】'!D25,16,1)</f>
        <v>ｳ</v>
      </c>
      <c r="AF33" s="209"/>
      <c r="AG33" s="208" t="str">
        <f>MID('支払金口座情報登録依頼書 【入力シート】'!D25,17,1)</f>
        <v>ｷ</v>
      </c>
      <c r="AH33" s="209"/>
      <c r="AI33" s="208" t="str">
        <f>MID('支払金口座情報登録依頼書 【入力シート】'!D25,18,1)</f>
        <v>ﾖ</v>
      </c>
      <c r="AJ33" s="209"/>
      <c r="AK33" s="208" t="str">
        <f>MID('支払金口座情報登録依頼書 【入力シート】'!D25,19,1)</f>
        <v>ｳ</v>
      </c>
      <c r="AL33" s="209"/>
      <c r="AM33" s="208" t="str">
        <f>MID('支払金口座情報登録依頼書 【入力シート】'!D25,20,1)</f>
        <v>ｼ</v>
      </c>
      <c r="AN33" s="209"/>
      <c r="AO33" s="208" t="str">
        <f>MID('支払金口座情報登録依頼書 【入力シート】'!D25,21,1)</f>
        <v>ﾝ</v>
      </c>
      <c r="AP33" s="209"/>
      <c r="AQ33" s="208" t="str">
        <f>MID('支払金口座情報登録依頼書 【入力シート】'!D25,22,1)</f>
        <v>ｼ</v>
      </c>
      <c r="AR33" s="209"/>
      <c r="AS33" s="208" t="str">
        <f>MID('支払金口座情報登録依頼書 【入力シート】'!D25,23,1)</f>
        <v>ﾞ</v>
      </c>
      <c r="AT33" s="209"/>
      <c r="AU33" s="208" t="str">
        <f>MID('支払金口座情報登録依頼書 【入力シート】'!D25,24,1)</f>
        <v>ﾕ</v>
      </c>
      <c r="AV33" s="209"/>
      <c r="AW33" s="208" t="str">
        <f>MID('支払金口座情報登録依頼書 【入力シート】'!D25,25,1)</f>
        <v>ｸ</v>
      </c>
      <c r="AX33" s="209"/>
      <c r="AY33" s="208" t="str">
        <f>MID('支払金口座情報登録依頼書 【入力シート】'!D25,26,1)</f>
        <v>ﾋ</v>
      </c>
      <c r="AZ33" s="209"/>
      <c r="BA33" s="208" t="str">
        <f>MID('支払金口座情報登録依頼書 【入力シート】'!D25,27,1)</f>
        <v>ﾞ</v>
      </c>
      <c r="BB33" s="209"/>
      <c r="BC33" s="208" t="str">
        <f>MID('支払金口座情報登録依頼書 【入力シート】'!D25,28,1)</f>
        <v>ﾖ</v>
      </c>
      <c r="BD33" s="209"/>
      <c r="BE33" s="208" t="str">
        <f>MID('支払金口座情報登録依頼書 【入力シート】'!D25,29,1)</f>
        <v>ｳ</v>
      </c>
      <c r="BF33" s="209"/>
      <c r="BG33" s="102" t="str">
        <f>MID('支払金口座情報登録依頼書 【入力シート】'!D25,30,1)</f>
        <v>ｲ</v>
      </c>
      <c r="BH33" s="88"/>
    </row>
    <row r="34" spans="1:60" s="94" customFormat="1" ht="18" customHeight="1" thickBot="1" x14ac:dyDescent="0.25"/>
    <row r="35" spans="1:60" s="93" customFormat="1" ht="21" customHeight="1" x14ac:dyDescent="0.2">
      <c r="A35" s="228" t="s">
        <v>78</v>
      </c>
      <c r="B35" s="229"/>
      <c r="C35" s="229"/>
      <c r="D35" s="229"/>
      <c r="E35" s="232" t="s">
        <v>71</v>
      </c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33"/>
      <c r="S35" s="221" t="s">
        <v>72</v>
      </c>
      <c r="T35" s="221"/>
      <c r="U35" s="221"/>
      <c r="V35" s="221"/>
      <c r="W35" s="221"/>
      <c r="X35" s="221"/>
      <c r="Y35" s="221"/>
      <c r="Z35" s="221"/>
      <c r="AA35" s="221"/>
      <c r="AB35" s="221"/>
      <c r="AC35" s="232" t="s">
        <v>73</v>
      </c>
      <c r="AD35" s="221"/>
      <c r="AE35" s="221"/>
      <c r="AF35" s="221"/>
      <c r="AG35" s="221"/>
      <c r="AH35" s="221"/>
      <c r="AI35" s="221"/>
      <c r="AJ35" s="233"/>
      <c r="AK35" s="221" t="s">
        <v>74</v>
      </c>
      <c r="AL35" s="221"/>
      <c r="AM35" s="221"/>
      <c r="AN35" s="221"/>
      <c r="AO35" s="221"/>
      <c r="AP35" s="221"/>
      <c r="AQ35" s="232" t="s">
        <v>75</v>
      </c>
      <c r="AR35" s="233"/>
      <c r="AS35" s="221" t="s">
        <v>76</v>
      </c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2"/>
      <c r="BG35" s="100"/>
    </row>
    <row r="36" spans="1:60" s="93" customFormat="1" ht="47.25" customHeight="1" thickBot="1" x14ac:dyDescent="0.25">
      <c r="A36" s="230"/>
      <c r="B36" s="231"/>
      <c r="C36" s="231"/>
      <c r="D36" s="231"/>
      <c r="E36" s="223" t="str">
        <f>MID('支払金口座情報登録依頼書 【入力シート】'!D27,1,12)</f>
        <v/>
      </c>
      <c r="F36" s="224"/>
      <c r="G36" s="224"/>
      <c r="H36" s="224"/>
      <c r="I36" s="224"/>
      <c r="J36" s="224"/>
      <c r="K36" s="224"/>
      <c r="L36" s="224"/>
      <c r="M36" s="225"/>
      <c r="N36" s="225"/>
      <c r="O36" s="225"/>
      <c r="P36" s="225"/>
      <c r="Q36" s="225"/>
      <c r="R36" s="226"/>
      <c r="S36" s="223" t="str">
        <f>MID('支払金口座情報登録依頼書 【入力シート】'!D30,1,12)</f>
        <v/>
      </c>
      <c r="T36" s="224"/>
      <c r="U36" s="224"/>
      <c r="V36" s="224"/>
      <c r="W36" s="224"/>
      <c r="X36" s="224"/>
      <c r="Y36" s="224"/>
      <c r="Z36" s="224"/>
      <c r="AA36" s="225"/>
      <c r="AB36" s="226"/>
      <c r="AC36" s="218" t="str">
        <f>MID('支払金口座情報登録依頼書 【入力シート】'!N27,1,1)</f>
        <v/>
      </c>
      <c r="AD36" s="216"/>
      <c r="AE36" s="217" t="str">
        <f>MID('支払金口座情報登録依頼書 【入力シート】'!N27,2,1)</f>
        <v/>
      </c>
      <c r="AF36" s="216"/>
      <c r="AG36" s="217" t="str">
        <f>MID('支払金口座情報登録依頼書 【入力シート】'!N27,3,1)</f>
        <v/>
      </c>
      <c r="AH36" s="216"/>
      <c r="AI36" s="217" t="str">
        <f>MID('支払金口座情報登録依頼書 【入力シート】'!N27,4,1)</f>
        <v/>
      </c>
      <c r="AJ36" s="219"/>
      <c r="AK36" s="215" t="str">
        <f>MID('支払金口座情報登録依頼書 【入力シート】'!N30,1,1)</f>
        <v/>
      </c>
      <c r="AL36" s="216"/>
      <c r="AM36" s="217" t="str">
        <f>MID('支払金口座情報登録依頼書 【入力シート】'!N30,2,1)</f>
        <v/>
      </c>
      <c r="AN36" s="216"/>
      <c r="AO36" s="217" t="str">
        <f>MID('支払金口座情報登録依頼書 【入力シート】'!N30,3,1)</f>
        <v/>
      </c>
      <c r="AP36" s="215"/>
      <c r="AQ36" s="218" t="str">
        <f>MID('支払金口座情報登録依頼書 【入力シート】'!D32,1,1)</f>
        <v/>
      </c>
      <c r="AR36" s="219"/>
      <c r="AS36" s="215" t="str">
        <f>MID('支払金口座情報登録依頼書 【入力シート】'!D33,1,1)</f>
        <v/>
      </c>
      <c r="AT36" s="216"/>
      <c r="AU36" s="217" t="str">
        <f>MID('支払金口座情報登録依頼書 【入力シート】'!D33,2,1)</f>
        <v/>
      </c>
      <c r="AV36" s="216"/>
      <c r="AW36" s="217" t="str">
        <f>MID('支払金口座情報登録依頼書 【入力シート】'!D33,3,1)</f>
        <v/>
      </c>
      <c r="AX36" s="216"/>
      <c r="AY36" s="217" t="str">
        <f>MID('支払金口座情報登録依頼書 【入力シート】'!D33,4,1)</f>
        <v/>
      </c>
      <c r="AZ36" s="216"/>
      <c r="BA36" s="217" t="str">
        <f>MID('支払金口座情報登録依頼書 【入力シート】'!D33,5,1)</f>
        <v/>
      </c>
      <c r="BB36" s="216"/>
      <c r="BC36" s="217" t="str">
        <f>MID('支払金口座情報登録依頼書 【入力シート】'!D33,6,1)</f>
        <v/>
      </c>
      <c r="BD36" s="216"/>
      <c r="BE36" s="217" t="str">
        <f>MID('支払金口座情報登録依頼書 【入力シート】'!D33,7,1)</f>
        <v/>
      </c>
      <c r="BF36" s="227"/>
      <c r="BG36" s="101"/>
    </row>
    <row r="37" spans="1:60" s="93" customFormat="1" ht="21" customHeight="1" x14ac:dyDescent="0.2">
      <c r="A37" s="210" t="s">
        <v>77</v>
      </c>
      <c r="B37" s="211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3"/>
      <c r="BG37" s="214"/>
    </row>
    <row r="38" spans="1:60" s="94" customFormat="1" ht="47.25" customHeight="1" thickBot="1" x14ac:dyDescent="0.25">
      <c r="A38" s="220" t="str">
        <f>MID('支払金口座情報登録依頼書 【入力シート】'!D34,1,1)</f>
        <v/>
      </c>
      <c r="B38" s="209"/>
      <c r="C38" s="208" t="str">
        <f>MID('支払金口座情報登録依頼書 【入力シート】'!D34,2,1)</f>
        <v/>
      </c>
      <c r="D38" s="209"/>
      <c r="E38" s="208" t="str">
        <f>MID('支払金口座情報登録依頼書 【入力シート】'!D34,3,1)</f>
        <v/>
      </c>
      <c r="F38" s="209"/>
      <c r="G38" s="208" t="str">
        <f>MID('支払金口座情報登録依頼書 【入力シート】'!D34,4,1)</f>
        <v/>
      </c>
      <c r="H38" s="209"/>
      <c r="I38" s="208" t="str">
        <f>MID('支払金口座情報登録依頼書 【入力シート】'!D34,5,1)</f>
        <v/>
      </c>
      <c r="J38" s="209"/>
      <c r="K38" s="208" t="str">
        <f>MID('支払金口座情報登録依頼書 【入力シート】'!D34,6,1)</f>
        <v/>
      </c>
      <c r="L38" s="209"/>
      <c r="M38" s="208" t="str">
        <f>MID('支払金口座情報登録依頼書 【入力シート】'!D34,7,1)</f>
        <v/>
      </c>
      <c r="N38" s="209"/>
      <c r="O38" s="208" t="str">
        <f>MID('支払金口座情報登録依頼書 【入力シート】'!D34,8,1)</f>
        <v/>
      </c>
      <c r="P38" s="209"/>
      <c r="Q38" s="208" t="str">
        <f>MID('支払金口座情報登録依頼書 【入力シート】'!D34,9,1)</f>
        <v/>
      </c>
      <c r="R38" s="209"/>
      <c r="S38" s="208" t="str">
        <f>MID('支払金口座情報登録依頼書 【入力シート】'!D34,10,1)</f>
        <v/>
      </c>
      <c r="T38" s="209"/>
      <c r="U38" s="208" t="str">
        <f>MID('支払金口座情報登録依頼書 【入力シート】'!D34,11,1)</f>
        <v/>
      </c>
      <c r="V38" s="209"/>
      <c r="W38" s="208" t="str">
        <f>MID('支払金口座情報登録依頼書 【入力シート】'!D34,12,1)</f>
        <v/>
      </c>
      <c r="X38" s="209"/>
      <c r="Y38" s="208" t="str">
        <f>MID('支払金口座情報登録依頼書 【入力シート】'!D34,13,1)</f>
        <v/>
      </c>
      <c r="Z38" s="209"/>
      <c r="AA38" s="208" t="str">
        <f>MID('支払金口座情報登録依頼書 【入力シート】'!D34,14,1)</f>
        <v/>
      </c>
      <c r="AB38" s="209"/>
      <c r="AC38" s="208" t="str">
        <f>MID('支払金口座情報登録依頼書 【入力シート】'!D34,15,1)</f>
        <v/>
      </c>
      <c r="AD38" s="209"/>
      <c r="AE38" s="208" t="str">
        <f>MID('支払金口座情報登録依頼書 【入力シート】'!D34,16,1)</f>
        <v/>
      </c>
      <c r="AF38" s="209"/>
      <c r="AG38" s="208" t="str">
        <f>MID('支払金口座情報登録依頼書 【入力シート】'!D34,17,1)</f>
        <v/>
      </c>
      <c r="AH38" s="209"/>
      <c r="AI38" s="208" t="str">
        <f>MID('支払金口座情報登録依頼書 【入力シート】'!D34,18,1)</f>
        <v/>
      </c>
      <c r="AJ38" s="209"/>
      <c r="AK38" s="208" t="str">
        <f>MID('支払金口座情報登録依頼書 【入力シート】'!D34,19,1)</f>
        <v/>
      </c>
      <c r="AL38" s="209"/>
      <c r="AM38" s="208" t="str">
        <f>MID('支払金口座情報登録依頼書 【入力シート】'!D34,20,1)</f>
        <v/>
      </c>
      <c r="AN38" s="209"/>
      <c r="AO38" s="208" t="str">
        <f>MID('支払金口座情報登録依頼書 【入力シート】'!D34,21,1)</f>
        <v/>
      </c>
      <c r="AP38" s="209"/>
      <c r="AQ38" s="208" t="str">
        <f>MID('支払金口座情報登録依頼書 【入力シート】'!D34,22,1)</f>
        <v/>
      </c>
      <c r="AR38" s="209"/>
      <c r="AS38" s="208" t="str">
        <f>MID('支払金口座情報登録依頼書 【入力シート】'!D34,23,1)</f>
        <v/>
      </c>
      <c r="AT38" s="209"/>
      <c r="AU38" s="208" t="str">
        <f>MID('支払金口座情報登録依頼書 【入力シート】'!D34,24,1)</f>
        <v/>
      </c>
      <c r="AV38" s="209"/>
      <c r="AW38" s="208" t="str">
        <f>MID('支払金口座情報登録依頼書 【入力シート】'!D34,25,1)</f>
        <v/>
      </c>
      <c r="AX38" s="209"/>
      <c r="AY38" s="208" t="str">
        <f>MID('支払金口座情報登録依頼書 【入力シート】'!D34,26,1)</f>
        <v/>
      </c>
      <c r="AZ38" s="209"/>
      <c r="BA38" s="208" t="str">
        <f>MID('支払金口座情報登録依頼書 【入力シート】'!D34,27,1)</f>
        <v/>
      </c>
      <c r="BB38" s="209"/>
      <c r="BC38" s="208" t="str">
        <f>MID('支払金口座情報登録依頼書 【入力シート】'!D34,28,1)</f>
        <v/>
      </c>
      <c r="BD38" s="209"/>
      <c r="BE38" s="208" t="str">
        <f>MID('支払金口座情報登録依頼書 【入力シート】'!D34,29,1)</f>
        <v/>
      </c>
      <c r="BF38" s="209"/>
      <c r="BG38" s="102" t="str">
        <f>MID('支払金口座情報登録依頼書 【入力シート】'!D34,30,1)</f>
        <v/>
      </c>
    </row>
    <row r="39" spans="1:60" s="94" customFormat="1" ht="18" customHeight="1" thickBot="1" x14ac:dyDescent="0.25"/>
    <row r="40" spans="1:60" s="93" customFormat="1" ht="21" customHeight="1" x14ac:dyDescent="0.2">
      <c r="A40" s="228" t="s">
        <v>79</v>
      </c>
      <c r="B40" s="229"/>
      <c r="C40" s="229"/>
      <c r="D40" s="229"/>
      <c r="E40" s="232" t="s">
        <v>71</v>
      </c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33"/>
      <c r="S40" s="221" t="s">
        <v>72</v>
      </c>
      <c r="T40" s="221"/>
      <c r="U40" s="221"/>
      <c r="V40" s="221"/>
      <c r="W40" s="221"/>
      <c r="X40" s="221"/>
      <c r="Y40" s="221"/>
      <c r="Z40" s="221"/>
      <c r="AA40" s="221"/>
      <c r="AB40" s="221"/>
      <c r="AC40" s="232" t="s">
        <v>73</v>
      </c>
      <c r="AD40" s="221"/>
      <c r="AE40" s="221"/>
      <c r="AF40" s="221"/>
      <c r="AG40" s="221"/>
      <c r="AH40" s="221"/>
      <c r="AI40" s="221"/>
      <c r="AJ40" s="233"/>
      <c r="AK40" s="221" t="s">
        <v>74</v>
      </c>
      <c r="AL40" s="221"/>
      <c r="AM40" s="221"/>
      <c r="AN40" s="221"/>
      <c r="AO40" s="221"/>
      <c r="AP40" s="221"/>
      <c r="AQ40" s="232" t="s">
        <v>75</v>
      </c>
      <c r="AR40" s="233"/>
      <c r="AS40" s="221" t="s">
        <v>76</v>
      </c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2"/>
      <c r="BG40" s="100"/>
    </row>
    <row r="41" spans="1:60" s="93" customFormat="1" ht="47.25" customHeight="1" thickBot="1" x14ac:dyDescent="0.25">
      <c r="A41" s="230"/>
      <c r="B41" s="231"/>
      <c r="C41" s="231"/>
      <c r="D41" s="231"/>
      <c r="E41" s="223" t="str">
        <f>MID('支払金口座情報登録依頼書 【入力シート】'!D36,1,12)</f>
        <v/>
      </c>
      <c r="F41" s="224"/>
      <c r="G41" s="224"/>
      <c r="H41" s="224"/>
      <c r="I41" s="224"/>
      <c r="J41" s="224"/>
      <c r="K41" s="224"/>
      <c r="L41" s="224"/>
      <c r="M41" s="225"/>
      <c r="N41" s="225"/>
      <c r="O41" s="225"/>
      <c r="P41" s="225"/>
      <c r="Q41" s="225"/>
      <c r="R41" s="226"/>
      <c r="S41" s="223" t="str">
        <f>MID('支払金口座情報登録依頼書 【入力シート】'!D39,1,12)</f>
        <v/>
      </c>
      <c r="T41" s="224"/>
      <c r="U41" s="224"/>
      <c r="V41" s="224"/>
      <c r="W41" s="224"/>
      <c r="X41" s="224"/>
      <c r="Y41" s="224"/>
      <c r="Z41" s="224"/>
      <c r="AA41" s="225"/>
      <c r="AB41" s="226"/>
      <c r="AC41" s="218" t="str">
        <f>MID('支払金口座情報登録依頼書 【入力シート】'!N36,1,1)</f>
        <v/>
      </c>
      <c r="AD41" s="216"/>
      <c r="AE41" s="217" t="str">
        <f>MID('支払金口座情報登録依頼書 【入力シート】'!N36,2,1)</f>
        <v/>
      </c>
      <c r="AF41" s="216"/>
      <c r="AG41" s="217" t="str">
        <f>MID('支払金口座情報登録依頼書 【入力シート】'!N36,3,1)</f>
        <v/>
      </c>
      <c r="AH41" s="216"/>
      <c r="AI41" s="217" t="str">
        <f>MID('支払金口座情報登録依頼書 【入力シート】'!N36,4,1)</f>
        <v/>
      </c>
      <c r="AJ41" s="219"/>
      <c r="AK41" s="215" t="str">
        <f>MID('支払金口座情報登録依頼書 【入力シート】'!N39,1,1)</f>
        <v/>
      </c>
      <c r="AL41" s="216"/>
      <c r="AM41" s="217" t="str">
        <f>MID('支払金口座情報登録依頼書 【入力シート】'!N39,2,1)</f>
        <v/>
      </c>
      <c r="AN41" s="216"/>
      <c r="AO41" s="217" t="str">
        <f>MID('支払金口座情報登録依頼書 【入力シート】'!N39,3,1)</f>
        <v/>
      </c>
      <c r="AP41" s="215"/>
      <c r="AQ41" s="218" t="str">
        <f>MID('支払金口座情報登録依頼書 【入力シート】'!D41,1,1)</f>
        <v/>
      </c>
      <c r="AR41" s="219"/>
      <c r="AS41" s="215" t="str">
        <f>MID('支払金口座情報登録依頼書 【入力シート】'!D42,1,1)</f>
        <v/>
      </c>
      <c r="AT41" s="216"/>
      <c r="AU41" s="217" t="str">
        <f>MID('支払金口座情報登録依頼書 【入力シート】'!D42,2,1)</f>
        <v/>
      </c>
      <c r="AV41" s="216"/>
      <c r="AW41" s="217" t="str">
        <f>MID('支払金口座情報登録依頼書 【入力シート】'!D42,3,1)</f>
        <v/>
      </c>
      <c r="AX41" s="216"/>
      <c r="AY41" s="217" t="str">
        <f>MID('支払金口座情報登録依頼書 【入力シート】'!D42,4,1)</f>
        <v/>
      </c>
      <c r="AZ41" s="216"/>
      <c r="BA41" s="217" t="str">
        <f>MID('支払金口座情報登録依頼書 【入力シート】'!D42,5,1)</f>
        <v/>
      </c>
      <c r="BB41" s="216"/>
      <c r="BC41" s="217" t="str">
        <f>MID('支払金口座情報登録依頼書 【入力シート】'!D42,6,1)</f>
        <v/>
      </c>
      <c r="BD41" s="216"/>
      <c r="BE41" s="217" t="str">
        <f>MID('支払金口座情報登録依頼書 【入力シート】'!D42,7,1)</f>
        <v/>
      </c>
      <c r="BF41" s="227"/>
      <c r="BG41" s="101"/>
    </row>
    <row r="42" spans="1:60" s="93" customFormat="1" ht="21" customHeight="1" x14ac:dyDescent="0.2">
      <c r="A42" s="210" t="s">
        <v>77</v>
      </c>
      <c r="B42" s="211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3"/>
      <c r="BG42" s="214"/>
    </row>
    <row r="43" spans="1:60" s="94" customFormat="1" ht="47.25" customHeight="1" thickBot="1" x14ac:dyDescent="0.25">
      <c r="A43" s="220" t="str">
        <f>MID('支払金口座情報登録依頼書 【入力シート】'!D43,1,1)</f>
        <v/>
      </c>
      <c r="B43" s="209"/>
      <c r="C43" s="208" t="str">
        <f>MID('支払金口座情報登録依頼書 【入力シート】'!D43,2,1)</f>
        <v/>
      </c>
      <c r="D43" s="209"/>
      <c r="E43" s="208" t="str">
        <f>MID('支払金口座情報登録依頼書 【入力シート】'!D43,3,1)</f>
        <v/>
      </c>
      <c r="F43" s="209"/>
      <c r="G43" s="208" t="str">
        <f>MID('支払金口座情報登録依頼書 【入力シート】'!D43,4,1)</f>
        <v/>
      </c>
      <c r="H43" s="209"/>
      <c r="I43" s="208" t="str">
        <f>MID('支払金口座情報登録依頼書 【入力シート】'!D43,5,1)</f>
        <v/>
      </c>
      <c r="J43" s="209"/>
      <c r="K43" s="208" t="str">
        <f>MID('支払金口座情報登録依頼書 【入力シート】'!D43,6,1)</f>
        <v/>
      </c>
      <c r="L43" s="209"/>
      <c r="M43" s="208" t="str">
        <f>MID('支払金口座情報登録依頼書 【入力シート】'!D43,7,1)</f>
        <v/>
      </c>
      <c r="N43" s="209"/>
      <c r="O43" s="208" t="str">
        <f>MID('支払金口座情報登録依頼書 【入力シート】'!D43,8,1)</f>
        <v/>
      </c>
      <c r="P43" s="209"/>
      <c r="Q43" s="208" t="str">
        <f>MID('支払金口座情報登録依頼書 【入力シート】'!D43,9,1)</f>
        <v/>
      </c>
      <c r="R43" s="209"/>
      <c r="S43" s="208" t="str">
        <f>MID('支払金口座情報登録依頼書 【入力シート】'!D43,10,1)</f>
        <v/>
      </c>
      <c r="T43" s="209"/>
      <c r="U43" s="208" t="str">
        <f>MID('支払金口座情報登録依頼書 【入力シート】'!D43,11,1)</f>
        <v/>
      </c>
      <c r="V43" s="209"/>
      <c r="W43" s="208" t="str">
        <f>MID('支払金口座情報登録依頼書 【入力シート】'!D43,12,1)</f>
        <v/>
      </c>
      <c r="X43" s="209"/>
      <c r="Y43" s="208" t="str">
        <f>MID('支払金口座情報登録依頼書 【入力シート】'!D43,13,1)</f>
        <v/>
      </c>
      <c r="Z43" s="209"/>
      <c r="AA43" s="208" t="str">
        <f>MID('支払金口座情報登録依頼書 【入力シート】'!D43,14,1)</f>
        <v/>
      </c>
      <c r="AB43" s="209"/>
      <c r="AC43" s="208" t="str">
        <f>MID('支払金口座情報登録依頼書 【入力シート】'!D43,15,1)</f>
        <v/>
      </c>
      <c r="AD43" s="209"/>
      <c r="AE43" s="208" t="str">
        <f>MID('支払金口座情報登録依頼書 【入力シート】'!D43,16,1)</f>
        <v/>
      </c>
      <c r="AF43" s="209"/>
      <c r="AG43" s="208" t="str">
        <f>MID('支払金口座情報登録依頼書 【入力シート】'!D43,17,1)</f>
        <v/>
      </c>
      <c r="AH43" s="209"/>
      <c r="AI43" s="208" t="str">
        <f>MID('支払金口座情報登録依頼書 【入力シート】'!D43,18,1)</f>
        <v/>
      </c>
      <c r="AJ43" s="209"/>
      <c r="AK43" s="208" t="str">
        <f>MID('支払金口座情報登録依頼書 【入力シート】'!D43,19,1)</f>
        <v/>
      </c>
      <c r="AL43" s="209"/>
      <c r="AM43" s="208" t="str">
        <f>MID('支払金口座情報登録依頼書 【入力シート】'!D43,20,1)</f>
        <v/>
      </c>
      <c r="AN43" s="209"/>
      <c r="AO43" s="208" t="str">
        <f>MID('支払金口座情報登録依頼書 【入力シート】'!D43,21,1)</f>
        <v/>
      </c>
      <c r="AP43" s="209"/>
      <c r="AQ43" s="208" t="str">
        <f>MID('支払金口座情報登録依頼書 【入力シート】'!D43,22,1)</f>
        <v/>
      </c>
      <c r="AR43" s="209"/>
      <c r="AS43" s="208" t="str">
        <f>MID('支払金口座情報登録依頼書 【入力シート】'!D43,23,1)</f>
        <v/>
      </c>
      <c r="AT43" s="209"/>
      <c r="AU43" s="208" t="str">
        <f>MID('支払金口座情報登録依頼書 【入力シート】'!D43,24,1)</f>
        <v/>
      </c>
      <c r="AV43" s="209"/>
      <c r="AW43" s="208" t="str">
        <f>MID('支払金口座情報登録依頼書 【入力シート】'!D43,25,1)</f>
        <v/>
      </c>
      <c r="AX43" s="209"/>
      <c r="AY43" s="208" t="str">
        <f>MID('支払金口座情報登録依頼書 【入力シート】'!D43,26,1)</f>
        <v/>
      </c>
      <c r="AZ43" s="209"/>
      <c r="BA43" s="208" t="str">
        <f>MID('支払金口座情報登録依頼書 【入力シート】'!D43,27,1)</f>
        <v/>
      </c>
      <c r="BB43" s="209"/>
      <c r="BC43" s="208" t="str">
        <f>MID('支払金口座情報登録依頼書 【入力シート】'!D43,28,1)</f>
        <v/>
      </c>
      <c r="BD43" s="209"/>
      <c r="BE43" s="208" t="str">
        <f>MID('支払金口座情報登録依頼書 【入力シート】'!D43,29,1)</f>
        <v/>
      </c>
      <c r="BF43" s="209"/>
      <c r="BG43" s="102" t="str">
        <f>MID('支払金口座情報登録依頼書 【入力シート】'!D43,30,1)</f>
        <v/>
      </c>
    </row>
    <row r="44" spans="1:60" s="94" customFormat="1" ht="18" customHeight="1" thickBot="1" x14ac:dyDescent="0.25"/>
    <row r="45" spans="1:60" s="93" customFormat="1" ht="21" customHeight="1" x14ac:dyDescent="0.2">
      <c r="A45" s="228" t="s">
        <v>80</v>
      </c>
      <c r="B45" s="229"/>
      <c r="C45" s="229"/>
      <c r="D45" s="229"/>
      <c r="E45" s="232" t="s">
        <v>71</v>
      </c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33"/>
      <c r="S45" s="221" t="s">
        <v>72</v>
      </c>
      <c r="T45" s="221"/>
      <c r="U45" s="221"/>
      <c r="V45" s="221"/>
      <c r="W45" s="221"/>
      <c r="X45" s="221"/>
      <c r="Y45" s="221"/>
      <c r="Z45" s="221"/>
      <c r="AA45" s="221"/>
      <c r="AB45" s="221"/>
      <c r="AC45" s="232" t="s">
        <v>73</v>
      </c>
      <c r="AD45" s="221"/>
      <c r="AE45" s="221"/>
      <c r="AF45" s="221"/>
      <c r="AG45" s="221"/>
      <c r="AH45" s="221"/>
      <c r="AI45" s="221"/>
      <c r="AJ45" s="233"/>
      <c r="AK45" s="221" t="s">
        <v>74</v>
      </c>
      <c r="AL45" s="221"/>
      <c r="AM45" s="221"/>
      <c r="AN45" s="221"/>
      <c r="AO45" s="221"/>
      <c r="AP45" s="221"/>
      <c r="AQ45" s="232" t="s">
        <v>75</v>
      </c>
      <c r="AR45" s="233"/>
      <c r="AS45" s="221" t="s">
        <v>76</v>
      </c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2"/>
      <c r="BG45" s="100"/>
    </row>
    <row r="46" spans="1:60" s="93" customFormat="1" ht="47.25" customHeight="1" thickBot="1" x14ac:dyDescent="0.25">
      <c r="A46" s="230"/>
      <c r="B46" s="231"/>
      <c r="C46" s="231"/>
      <c r="D46" s="231"/>
      <c r="E46" s="223" t="str">
        <f>MID('支払金口座情報登録依頼書 【入力シート】'!D45,1,12)</f>
        <v/>
      </c>
      <c r="F46" s="224"/>
      <c r="G46" s="224"/>
      <c r="H46" s="224"/>
      <c r="I46" s="224"/>
      <c r="J46" s="224"/>
      <c r="K46" s="224"/>
      <c r="L46" s="224"/>
      <c r="M46" s="225"/>
      <c r="N46" s="225"/>
      <c r="O46" s="225"/>
      <c r="P46" s="225"/>
      <c r="Q46" s="225"/>
      <c r="R46" s="226"/>
      <c r="S46" s="223" t="str">
        <f>MID('支払金口座情報登録依頼書 【入力シート】'!D48,1,12)</f>
        <v/>
      </c>
      <c r="T46" s="224"/>
      <c r="U46" s="224"/>
      <c r="V46" s="224"/>
      <c r="W46" s="224"/>
      <c r="X46" s="224"/>
      <c r="Y46" s="224"/>
      <c r="Z46" s="224"/>
      <c r="AA46" s="225"/>
      <c r="AB46" s="226"/>
      <c r="AC46" s="218" t="str">
        <f>MID('支払金口座情報登録依頼書 【入力シート】'!N45,1,1)</f>
        <v/>
      </c>
      <c r="AD46" s="216"/>
      <c r="AE46" s="217" t="str">
        <f>MID('支払金口座情報登録依頼書 【入力シート】'!N45,2,1)</f>
        <v/>
      </c>
      <c r="AF46" s="216"/>
      <c r="AG46" s="217" t="str">
        <f>MID('支払金口座情報登録依頼書 【入力シート】'!N45,3,1)</f>
        <v/>
      </c>
      <c r="AH46" s="216"/>
      <c r="AI46" s="217" t="str">
        <f>MID('支払金口座情報登録依頼書 【入力シート】'!N45,4,1)</f>
        <v/>
      </c>
      <c r="AJ46" s="219"/>
      <c r="AK46" s="215" t="str">
        <f>MID('支払金口座情報登録依頼書 【入力シート】'!N48,1,1)</f>
        <v/>
      </c>
      <c r="AL46" s="216"/>
      <c r="AM46" s="217" t="str">
        <f>MID('支払金口座情報登録依頼書 【入力シート】'!N48,2,1)</f>
        <v/>
      </c>
      <c r="AN46" s="216"/>
      <c r="AO46" s="217" t="str">
        <f>MID('支払金口座情報登録依頼書 【入力シート】'!N48,3,1)</f>
        <v/>
      </c>
      <c r="AP46" s="215"/>
      <c r="AQ46" s="218" t="str">
        <f>MID('支払金口座情報登録依頼書 【入力シート】'!D50,1,1)</f>
        <v/>
      </c>
      <c r="AR46" s="219"/>
      <c r="AS46" s="215" t="str">
        <f>MID('支払金口座情報登録依頼書 【入力シート】'!D51,1,1)</f>
        <v/>
      </c>
      <c r="AT46" s="216"/>
      <c r="AU46" s="217" t="str">
        <f>MID('支払金口座情報登録依頼書 【入力シート】'!D51,2,1)</f>
        <v/>
      </c>
      <c r="AV46" s="216"/>
      <c r="AW46" s="217" t="str">
        <f>MID('支払金口座情報登録依頼書 【入力シート】'!D51,3,1)</f>
        <v/>
      </c>
      <c r="AX46" s="216"/>
      <c r="AY46" s="217" t="str">
        <f>MID('支払金口座情報登録依頼書 【入力シート】'!D51,4,1)</f>
        <v/>
      </c>
      <c r="AZ46" s="216"/>
      <c r="BA46" s="217" t="str">
        <f>MID('支払金口座情報登録依頼書 【入力シート】'!D51,5,1)</f>
        <v/>
      </c>
      <c r="BB46" s="216"/>
      <c r="BC46" s="217" t="str">
        <f>MID('支払金口座情報登録依頼書 【入力シート】'!D51,6,1)</f>
        <v/>
      </c>
      <c r="BD46" s="216"/>
      <c r="BE46" s="217" t="str">
        <f>MID('支払金口座情報登録依頼書 【入力シート】'!D51,7,1)</f>
        <v/>
      </c>
      <c r="BF46" s="227"/>
      <c r="BG46" s="101"/>
    </row>
    <row r="47" spans="1:60" s="93" customFormat="1" ht="21" customHeight="1" x14ac:dyDescent="0.2">
      <c r="A47" s="210" t="s">
        <v>77</v>
      </c>
      <c r="B47" s="211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3"/>
      <c r="BG47" s="214"/>
    </row>
    <row r="48" spans="1:60" s="94" customFormat="1" ht="47.25" customHeight="1" thickBot="1" x14ac:dyDescent="0.25">
      <c r="A48" s="220" t="str">
        <f>MID('支払金口座情報登録依頼書 【入力シート】'!D52,1,1)</f>
        <v/>
      </c>
      <c r="B48" s="209"/>
      <c r="C48" s="208" t="str">
        <f>MID('支払金口座情報登録依頼書 【入力シート】'!D52,2,1)</f>
        <v/>
      </c>
      <c r="D48" s="209"/>
      <c r="E48" s="208" t="str">
        <f>MID('支払金口座情報登録依頼書 【入力シート】'!D52,3,1)</f>
        <v/>
      </c>
      <c r="F48" s="209"/>
      <c r="G48" s="208" t="str">
        <f>MID('支払金口座情報登録依頼書 【入力シート】'!D52,4,1)</f>
        <v/>
      </c>
      <c r="H48" s="209"/>
      <c r="I48" s="208" t="str">
        <f>MID('支払金口座情報登録依頼書 【入力シート】'!D52,5,1)</f>
        <v/>
      </c>
      <c r="J48" s="209"/>
      <c r="K48" s="208" t="str">
        <f>MID('支払金口座情報登録依頼書 【入力シート】'!D52,6,1)</f>
        <v/>
      </c>
      <c r="L48" s="209"/>
      <c r="M48" s="208" t="str">
        <f>MID('支払金口座情報登録依頼書 【入力シート】'!D52,7,1)</f>
        <v/>
      </c>
      <c r="N48" s="209"/>
      <c r="O48" s="208" t="str">
        <f>MID('支払金口座情報登録依頼書 【入力シート】'!D52,8,1)</f>
        <v/>
      </c>
      <c r="P48" s="209"/>
      <c r="Q48" s="208" t="str">
        <f>MID('支払金口座情報登録依頼書 【入力シート】'!D52,9,1)</f>
        <v/>
      </c>
      <c r="R48" s="209"/>
      <c r="S48" s="208" t="str">
        <f>MID('支払金口座情報登録依頼書 【入力シート】'!D52,10,1)</f>
        <v/>
      </c>
      <c r="T48" s="209"/>
      <c r="U48" s="208" t="str">
        <f>MID('支払金口座情報登録依頼書 【入力シート】'!D52,11,1)</f>
        <v/>
      </c>
      <c r="V48" s="209"/>
      <c r="W48" s="208" t="str">
        <f>MID('支払金口座情報登録依頼書 【入力シート】'!D52,12,1)</f>
        <v/>
      </c>
      <c r="X48" s="209"/>
      <c r="Y48" s="208" t="str">
        <f>MID('支払金口座情報登録依頼書 【入力シート】'!D52,13,1)</f>
        <v/>
      </c>
      <c r="Z48" s="209"/>
      <c r="AA48" s="208" t="str">
        <f>MID('支払金口座情報登録依頼書 【入力シート】'!D52,14,1)</f>
        <v/>
      </c>
      <c r="AB48" s="209"/>
      <c r="AC48" s="208" t="str">
        <f>MID('支払金口座情報登録依頼書 【入力シート】'!D52,15,1)</f>
        <v/>
      </c>
      <c r="AD48" s="209"/>
      <c r="AE48" s="208" t="str">
        <f>MID('支払金口座情報登録依頼書 【入力シート】'!D52,16,1)</f>
        <v/>
      </c>
      <c r="AF48" s="209"/>
      <c r="AG48" s="208" t="str">
        <f>MID('支払金口座情報登録依頼書 【入力シート】'!D52,17,1)</f>
        <v/>
      </c>
      <c r="AH48" s="209"/>
      <c r="AI48" s="208" t="str">
        <f>MID('支払金口座情報登録依頼書 【入力シート】'!D52,18,1)</f>
        <v/>
      </c>
      <c r="AJ48" s="209"/>
      <c r="AK48" s="208" t="str">
        <f>MID('支払金口座情報登録依頼書 【入力シート】'!D52,19,1)</f>
        <v/>
      </c>
      <c r="AL48" s="209"/>
      <c r="AM48" s="208" t="str">
        <f>MID('支払金口座情報登録依頼書 【入力シート】'!D52,20,1)</f>
        <v/>
      </c>
      <c r="AN48" s="209"/>
      <c r="AO48" s="208" t="str">
        <f>MID('支払金口座情報登録依頼書 【入力シート】'!D52,21,1)</f>
        <v/>
      </c>
      <c r="AP48" s="209"/>
      <c r="AQ48" s="208" t="str">
        <f>MID('支払金口座情報登録依頼書 【入力シート】'!D52,22,1)</f>
        <v/>
      </c>
      <c r="AR48" s="209"/>
      <c r="AS48" s="208" t="str">
        <f>MID('支払金口座情報登録依頼書 【入力シート】'!D52,23,1)</f>
        <v/>
      </c>
      <c r="AT48" s="209"/>
      <c r="AU48" s="208" t="str">
        <f>MID('支払金口座情報登録依頼書 【入力シート】'!D52,24,1)</f>
        <v/>
      </c>
      <c r="AV48" s="209"/>
      <c r="AW48" s="208" t="str">
        <f>MID('支払金口座情報登録依頼書 【入力シート】'!D52,25,1)</f>
        <v/>
      </c>
      <c r="AX48" s="209"/>
      <c r="AY48" s="208" t="str">
        <f>MID('支払金口座情報登録依頼書 【入力シート】'!D52,26,1)</f>
        <v/>
      </c>
      <c r="AZ48" s="209"/>
      <c r="BA48" s="208" t="str">
        <f>MID('支払金口座情報登録依頼書 【入力シート】'!D52,27,1)</f>
        <v/>
      </c>
      <c r="BB48" s="209"/>
      <c r="BC48" s="208" t="str">
        <f>MID('支払金口座情報登録依頼書 【入力シート】'!D52,28,1)</f>
        <v/>
      </c>
      <c r="BD48" s="209"/>
      <c r="BE48" s="208" t="str">
        <f>MID('支払金口座情報登録依頼書 【入力シート】'!D52,29,1)</f>
        <v/>
      </c>
      <c r="BF48" s="209"/>
      <c r="BG48" s="102" t="str">
        <f>MID('支払金口座情報登録依頼書 【入力シート】'!D52,30,1)</f>
        <v/>
      </c>
    </row>
    <row r="49" spans="1:59" s="103" customFormat="1" ht="19.5" customHeight="1" thickBot="1" x14ac:dyDescent="0.25"/>
    <row r="50" spans="1:59" s="92" customFormat="1" ht="27" customHeight="1" x14ac:dyDescent="0.2">
      <c r="A50" s="92" t="s">
        <v>81</v>
      </c>
      <c r="AQ50" s="202" t="s">
        <v>82</v>
      </c>
      <c r="AR50" s="203"/>
      <c r="AS50" s="203"/>
      <c r="AT50" s="203"/>
      <c r="AU50" s="203"/>
      <c r="AV50" s="204"/>
      <c r="AW50" s="205" t="s">
        <v>83</v>
      </c>
      <c r="AX50" s="206"/>
      <c r="AY50" s="206"/>
      <c r="AZ50" s="206"/>
      <c r="BA50" s="206"/>
      <c r="BB50" s="206"/>
      <c r="BC50" s="207" t="s">
        <v>84</v>
      </c>
      <c r="BD50" s="207"/>
      <c r="BE50" s="207"/>
      <c r="BF50" s="207"/>
      <c r="BG50" s="207"/>
    </row>
    <row r="51" spans="1:59" s="92" customFormat="1" ht="24" customHeight="1" x14ac:dyDescent="0.2">
      <c r="A51" s="192" t="s">
        <v>85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 t="s">
        <v>86</v>
      </c>
      <c r="V51" s="192"/>
      <c r="W51" s="192"/>
      <c r="X51" s="192"/>
      <c r="Y51" s="192"/>
      <c r="Z51" s="192"/>
      <c r="AA51" s="192"/>
      <c r="AB51" s="192"/>
      <c r="AC51" s="192" t="s">
        <v>87</v>
      </c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04"/>
      <c r="AQ51" s="193"/>
      <c r="AR51" s="194"/>
      <c r="AS51" s="194"/>
      <c r="AT51" s="194"/>
      <c r="AU51" s="194"/>
      <c r="AV51" s="195"/>
      <c r="AW51" s="199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</row>
    <row r="52" spans="1:59" s="103" customFormat="1" ht="53.25" customHeight="1" thickBot="1" x14ac:dyDescent="0.25">
      <c r="A52" s="201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105"/>
      <c r="AQ52" s="196"/>
      <c r="AR52" s="197"/>
      <c r="AS52" s="197"/>
      <c r="AT52" s="197"/>
      <c r="AU52" s="197"/>
      <c r="AV52" s="198"/>
      <c r="AW52" s="199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</row>
    <row r="53" spans="1:59" s="103" customFormat="1" ht="30" customHeight="1" x14ac:dyDescent="0.2">
      <c r="A53" s="92" t="s">
        <v>88</v>
      </c>
      <c r="B53" s="92"/>
    </row>
    <row r="54" spans="1:59" s="103" customFormat="1" ht="36.75" customHeight="1" x14ac:dyDescent="0.2">
      <c r="AV54" s="190" t="s">
        <v>99</v>
      </c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</row>
    <row r="55" spans="1:59" s="103" customFormat="1" ht="21" customHeight="1" x14ac:dyDescent="0.2"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</row>
  </sheetData>
  <sheetProtection algorithmName="SHA-512" hashValue="fvxz7iZdYY5hfOi4YziIHHYLtwExk7gobuB63m8EnqDaYL1pbYqGNKeuadSZGksPuc/oWrblSqpi8dx13zfiTA==" saltValue="rAc48TxL4TrhA5PsZmzqbg==" spinCount="100000" sheet="1" objects="1" scenarios="1" selectLockedCells="1" selectUnlockedCells="1"/>
  <dataConsolidate/>
  <mergeCells count="353">
    <mergeCell ref="A1:G1"/>
    <mergeCell ref="AS4:AV4"/>
    <mergeCell ref="AW4:BG4"/>
    <mergeCell ref="N8:AX8"/>
    <mergeCell ref="M12:AH12"/>
    <mergeCell ref="W13:X13"/>
    <mergeCell ref="Y13:Z13"/>
    <mergeCell ref="AA13:AB13"/>
    <mergeCell ref="AC13:AD13"/>
    <mergeCell ref="AE13:AF13"/>
    <mergeCell ref="AG13:AH13"/>
    <mergeCell ref="C13:E13"/>
    <mergeCell ref="M13:N13"/>
    <mergeCell ref="O13:P13"/>
    <mergeCell ref="Q13:R13"/>
    <mergeCell ref="S13:T13"/>
    <mergeCell ref="U13:V13"/>
    <mergeCell ref="N6:BF6"/>
    <mergeCell ref="A17:F17"/>
    <mergeCell ref="G17:BB17"/>
    <mergeCell ref="A18:F18"/>
    <mergeCell ref="G18:H18"/>
    <mergeCell ref="I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Y18:AZ18"/>
    <mergeCell ref="BA18:BB18"/>
    <mergeCell ref="AO18:AP18"/>
    <mergeCell ref="AQ18:AR18"/>
    <mergeCell ref="AG18:AH18"/>
    <mergeCell ref="AI18:AJ18"/>
    <mergeCell ref="AK18:AL18"/>
    <mergeCell ref="AM18:AN18"/>
    <mergeCell ref="U18:V18"/>
    <mergeCell ref="W18:X18"/>
    <mergeCell ref="Y18:Z18"/>
    <mergeCell ref="AA18:AB18"/>
    <mergeCell ref="AC18:AD18"/>
    <mergeCell ref="AE18:AF18"/>
    <mergeCell ref="K22:L22"/>
    <mergeCell ref="M22:N22"/>
    <mergeCell ref="O22:P22"/>
    <mergeCell ref="Q22:R22"/>
    <mergeCell ref="AO21:AP21"/>
    <mergeCell ref="A20:F20"/>
    <mergeCell ref="G20:H20"/>
    <mergeCell ref="I20:J20"/>
    <mergeCell ref="K20:L20"/>
    <mergeCell ref="M20:N20"/>
    <mergeCell ref="O20:P20"/>
    <mergeCell ref="Q20:R20"/>
    <mergeCell ref="S20:T20"/>
    <mergeCell ref="U20:V20"/>
    <mergeCell ref="O21:P21"/>
    <mergeCell ref="A21:F22"/>
    <mergeCell ref="G21:H21"/>
    <mergeCell ref="I21:J21"/>
    <mergeCell ref="K21:L21"/>
    <mergeCell ref="M21:N21"/>
    <mergeCell ref="AY21:AZ21"/>
    <mergeCell ref="AC21:AD21"/>
    <mergeCell ref="AE21:AF21"/>
    <mergeCell ref="AG21:AH21"/>
    <mergeCell ref="AI21:AJ21"/>
    <mergeCell ref="AK21:AL21"/>
    <mergeCell ref="AM21:AN21"/>
    <mergeCell ref="Q21:R21"/>
    <mergeCell ref="S21:T21"/>
    <mergeCell ref="U21:V21"/>
    <mergeCell ref="W21:X21"/>
    <mergeCell ref="Y21:Z21"/>
    <mergeCell ref="AA21:AB21"/>
    <mergeCell ref="AQ21:AR21"/>
    <mergeCell ref="AS21:AT21"/>
    <mergeCell ref="AU21:AV21"/>
    <mergeCell ref="AW21:AX21"/>
    <mergeCell ref="AQ22:AR22"/>
    <mergeCell ref="AS22:AT22"/>
    <mergeCell ref="AU22:AV22"/>
    <mergeCell ref="AW22:AX22"/>
    <mergeCell ref="A24:F25"/>
    <mergeCell ref="G24:H25"/>
    <mergeCell ref="I24:J25"/>
    <mergeCell ref="K24:L25"/>
    <mergeCell ref="M24:N25"/>
    <mergeCell ref="O24:P25"/>
    <mergeCell ref="AE22:AF22"/>
    <mergeCell ref="AG22:AH22"/>
    <mergeCell ref="AI22:AJ22"/>
    <mergeCell ref="AK22:AL22"/>
    <mergeCell ref="AM22:AN22"/>
    <mergeCell ref="AO22:AP22"/>
    <mergeCell ref="S22:T22"/>
    <mergeCell ref="U22:V22"/>
    <mergeCell ref="W22:X22"/>
    <mergeCell ref="Y22:Z22"/>
    <mergeCell ref="AA22:AB22"/>
    <mergeCell ref="AC22:AD22"/>
    <mergeCell ref="G22:H22"/>
    <mergeCell ref="I22:J22"/>
    <mergeCell ref="AC24:AD25"/>
    <mergeCell ref="AE24:AF25"/>
    <mergeCell ref="AG24:AH25"/>
    <mergeCell ref="AI24:AJ25"/>
    <mergeCell ref="A30:D31"/>
    <mergeCell ref="E30:R30"/>
    <mergeCell ref="S30:AB30"/>
    <mergeCell ref="AC30:AJ30"/>
    <mergeCell ref="AI31:AJ31"/>
    <mergeCell ref="Q24:R25"/>
    <mergeCell ref="S24:T25"/>
    <mergeCell ref="U24:V25"/>
    <mergeCell ref="W24:X25"/>
    <mergeCell ref="Y24:Z25"/>
    <mergeCell ref="AA24:AB25"/>
    <mergeCell ref="AK30:AP30"/>
    <mergeCell ref="AQ30:AR30"/>
    <mergeCell ref="AS30:BF30"/>
    <mergeCell ref="E31:L31"/>
    <mergeCell ref="M31:R31"/>
    <mergeCell ref="S31:Z31"/>
    <mergeCell ref="AA31:AB31"/>
    <mergeCell ref="AC31:AD31"/>
    <mergeCell ref="AE31:AF31"/>
    <mergeCell ref="AG31:AH31"/>
    <mergeCell ref="AW31:AX31"/>
    <mergeCell ref="AY31:AZ31"/>
    <mergeCell ref="BA31:BB31"/>
    <mergeCell ref="BC31:BD31"/>
    <mergeCell ref="BE31:BF31"/>
    <mergeCell ref="A32:BG32"/>
    <mergeCell ref="AK31:AL31"/>
    <mergeCell ref="AM31:AN31"/>
    <mergeCell ref="AO31:AP31"/>
    <mergeCell ref="AQ31:AR31"/>
    <mergeCell ref="AS31:AT31"/>
    <mergeCell ref="AU31:AV31"/>
    <mergeCell ref="Q33:R33"/>
    <mergeCell ref="S33:T33"/>
    <mergeCell ref="U33:V33"/>
    <mergeCell ref="W33:X33"/>
    <mergeCell ref="A33:B33"/>
    <mergeCell ref="C33:D33"/>
    <mergeCell ref="E33:F33"/>
    <mergeCell ref="G33:H33"/>
    <mergeCell ref="I33:J33"/>
    <mergeCell ref="K33:L33"/>
    <mergeCell ref="AW33:AX33"/>
    <mergeCell ref="AY33:AZ33"/>
    <mergeCell ref="BA33:BB33"/>
    <mergeCell ref="BC33:BD33"/>
    <mergeCell ref="BE33:BF33"/>
    <mergeCell ref="AS33:AT33"/>
    <mergeCell ref="AU33:AV33"/>
    <mergeCell ref="A35:D36"/>
    <mergeCell ref="E35:R35"/>
    <mergeCell ref="S35:AB35"/>
    <mergeCell ref="AC35:AJ35"/>
    <mergeCell ref="AK35:AP35"/>
    <mergeCell ref="AK33:AL33"/>
    <mergeCell ref="AM33:AN33"/>
    <mergeCell ref="AO33:AP33"/>
    <mergeCell ref="AQ33:AR33"/>
    <mergeCell ref="Y33:Z33"/>
    <mergeCell ref="AA33:AB33"/>
    <mergeCell ref="AC33:AD33"/>
    <mergeCell ref="AE33:AF33"/>
    <mergeCell ref="AG33:AH33"/>
    <mergeCell ref="AI33:AJ33"/>
    <mergeCell ref="M33:N33"/>
    <mergeCell ref="O33:P33"/>
    <mergeCell ref="AQ35:AR35"/>
    <mergeCell ref="AS35:BF35"/>
    <mergeCell ref="E36:L36"/>
    <mergeCell ref="M36:R36"/>
    <mergeCell ref="S36:Z36"/>
    <mergeCell ref="AA36:AB36"/>
    <mergeCell ref="AC36:AD36"/>
    <mergeCell ref="AE36:AF36"/>
    <mergeCell ref="AG36:AH36"/>
    <mergeCell ref="AI36:AJ36"/>
    <mergeCell ref="AW36:AX36"/>
    <mergeCell ref="AY36:AZ36"/>
    <mergeCell ref="BA36:BB36"/>
    <mergeCell ref="BC36:BD36"/>
    <mergeCell ref="BE36:BF36"/>
    <mergeCell ref="A37:BG37"/>
    <mergeCell ref="AK36:AL36"/>
    <mergeCell ref="AM36:AN36"/>
    <mergeCell ref="AO36:AP36"/>
    <mergeCell ref="AQ36:AR36"/>
    <mergeCell ref="AS36:AT36"/>
    <mergeCell ref="AU36:AV36"/>
    <mergeCell ref="Q38:R38"/>
    <mergeCell ref="S38:T38"/>
    <mergeCell ref="U38:V38"/>
    <mergeCell ref="W38:X38"/>
    <mergeCell ref="A38:B38"/>
    <mergeCell ref="C38:D38"/>
    <mergeCell ref="E38:F38"/>
    <mergeCell ref="G38:H38"/>
    <mergeCell ref="I38:J38"/>
    <mergeCell ref="K38:L38"/>
    <mergeCell ref="AW38:AX38"/>
    <mergeCell ref="AY38:AZ38"/>
    <mergeCell ref="BA38:BB38"/>
    <mergeCell ref="BC38:BD38"/>
    <mergeCell ref="BE38:BF38"/>
    <mergeCell ref="AS38:AT38"/>
    <mergeCell ref="AU38:AV38"/>
    <mergeCell ref="A40:D41"/>
    <mergeCell ref="E40:R40"/>
    <mergeCell ref="S40:AB40"/>
    <mergeCell ref="AC40:AJ40"/>
    <mergeCell ref="AK40:AP40"/>
    <mergeCell ref="AK38:AL38"/>
    <mergeCell ref="AM38:AN38"/>
    <mergeCell ref="AO38:AP38"/>
    <mergeCell ref="AQ38:AR38"/>
    <mergeCell ref="Y38:Z38"/>
    <mergeCell ref="AA38:AB38"/>
    <mergeCell ref="AC38:AD38"/>
    <mergeCell ref="AE38:AF38"/>
    <mergeCell ref="AG38:AH38"/>
    <mergeCell ref="AI38:AJ38"/>
    <mergeCell ref="M38:N38"/>
    <mergeCell ref="O38:P38"/>
    <mergeCell ref="AQ40:AR40"/>
    <mergeCell ref="AS40:BF40"/>
    <mergeCell ref="E41:L41"/>
    <mergeCell ref="M41:R41"/>
    <mergeCell ref="S41:Z41"/>
    <mergeCell ref="AA41:AB41"/>
    <mergeCell ref="AC41:AD41"/>
    <mergeCell ref="AE41:AF41"/>
    <mergeCell ref="AG41:AH41"/>
    <mergeCell ref="AI41:AJ41"/>
    <mergeCell ref="AW41:AX41"/>
    <mergeCell ref="AY41:AZ41"/>
    <mergeCell ref="BA41:BB41"/>
    <mergeCell ref="BC41:BD41"/>
    <mergeCell ref="BE41:BF41"/>
    <mergeCell ref="A42:BG42"/>
    <mergeCell ref="AK41:AL41"/>
    <mergeCell ref="AM41:AN41"/>
    <mergeCell ref="AO41:AP41"/>
    <mergeCell ref="AQ41:AR41"/>
    <mergeCell ref="AS41:AT41"/>
    <mergeCell ref="AU41:AV41"/>
    <mergeCell ref="Q43:R43"/>
    <mergeCell ref="S43:T43"/>
    <mergeCell ref="U43:V43"/>
    <mergeCell ref="W43:X43"/>
    <mergeCell ref="A43:B43"/>
    <mergeCell ref="C43:D43"/>
    <mergeCell ref="E43:F43"/>
    <mergeCell ref="G43:H43"/>
    <mergeCell ref="I43:J43"/>
    <mergeCell ref="K43:L43"/>
    <mergeCell ref="AW43:AX43"/>
    <mergeCell ref="AY43:AZ43"/>
    <mergeCell ref="BA43:BB43"/>
    <mergeCell ref="BC43:BD43"/>
    <mergeCell ref="BE43:BF43"/>
    <mergeCell ref="AS43:AT43"/>
    <mergeCell ref="AU43:AV43"/>
    <mergeCell ref="A45:D46"/>
    <mergeCell ref="E45:R45"/>
    <mergeCell ref="S45:AB45"/>
    <mergeCell ref="AC45:AJ45"/>
    <mergeCell ref="AK45:AP45"/>
    <mergeCell ref="AK43:AL43"/>
    <mergeCell ref="AM43:AN43"/>
    <mergeCell ref="AO43:AP43"/>
    <mergeCell ref="AQ43:AR43"/>
    <mergeCell ref="Y43:Z43"/>
    <mergeCell ref="AA43:AB43"/>
    <mergeCell ref="AC43:AD43"/>
    <mergeCell ref="AE43:AF43"/>
    <mergeCell ref="AG43:AH43"/>
    <mergeCell ref="AI43:AJ43"/>
    <mergeCell ref="M43:N43"/>
    <mergeCell ref="O43:P43"/>
    <mergeCell ref="AQ45:AR45"/>
    <mergeCell ref="AS45:BF45"/>
    <mergeCell ref="E46:L46"/>
    <mergeCell ref="M46:R46"/>
    <mergeCell ref="S46:Z46"/>
    <mergeCell ref="AA46:AB46"/>
    <mergeCell ref="AC46:AD46"/>
    <mergeCell ref="AE46:AF46"/>
    <mergeCell ref="AG46:AH46"/>
    <mergeCell ref="AI46:AJ46"/>
    <mergeCell ref="BC46:BD46"/>
    <mergeCell ref="BE46:BF46"/>
    <mergeCell ref="A47:BG47"/>
    <mergeCell ref="AK46:AL46"/>
    <mergeCell ref="AM46:AN46"/>
    <mergeCell ref="AO46:AP46"/>
    <mergeCell ref="AQ46:AR46"/>
    <mergeCell ref="AS46:AT46"/>
    <mergeCell ref="AU46:AV46"/>
    <mergeCell ref="A48:B48"/>
    <mergeCell ref="C48:D48"/>
    <mergeCell ref="E48:F48"/>
    <mergeCell ref="G48:H48"/>
    <mergeCell ref="I48:J48"/>
    <mergeCell ref="K48:L48"/>
    <mergeCell ref="AW46:AX46"/>
    <mergeCell ref="AY46:AZ46"/>
    <mergeCell ref="BA46:BB46"/>
    <mergeCell ref="Y48:Z48"/>
    <mergeCell ref="AA48:AB48"/>
    <mergeCell ref="AC48:AD48"/>
    <mergeCell ref="AE48:AF48"/>
    <mergeCell ref="AG48:AH48"/>
    <mergeCell ref="AI48:AJ48"/>
    <mergeCell ref="M48:N48"/>
    <mergeCell ref="O48:P48"/>
    <mergeCell ref="Q48:R48"/>
    <mergeCell ref="S48:T48"/>
    <mergeCell ref="U48:V48"/>
    <mergeCell ref="W48:X48"/>
    <mergeCell ref="AW48:AX48"/>
    <mergeCell ref="AY48:AZ48"/>
    <mergeCell ref="BA48:BB48"/>
    <mergeCell ref="BC48:BD48"/>
    <mergeCell ref="BE48:BF48"/>
    <mergeCell ref="AQ50:AV50"/>
    <mergeCell ref="AW50:BB50"/>
    <mergeCell ref="BC50:BG50"/>
    <mergeCell ref="AK48:AL48"/>
    <mergeCell ref="AM48:AN48"/>
    <mergeCell ref="AO48:AP48"/>
    <mergeCell ref="AQ48:AR48"/>
    <mergeCell ref="AS48:AT48"/>
    <mergeCell ref="AU48:AV48"/>
    <mergeCell ref="AV54:BG54"/>
    <mergeCell ref="A51:T51"/>
    <mergeCell ref="U51:AB51"/>
    <mergeCell ref="AC51:AO51"/>
    <mergeCell ref="AQ51:AV52"/>
    <mergeCell ref="AW51:BB52"/>
    <mergeCell ref="BC51:BG52"/>
    <mergeCell ref="A52:T52"/>
    <mergeCell ref="U52:AB52"/>
    <mergeCell ref="AC52:AO52"/>
  </mergeCells>
  <phoneticPr fontId="1"/>
  <dataValidations count="1">
    <dataValidation type="textLength" imeMode="halfKatakana" allowBlank="1" showInputMessage="1" showErrorMessage="1" sqref="G17:BB17">
      <formula1>0</formula1>
      <formula2>48</formula2>
    </dataValidation>
  </dataValidations>
  <printOptions horizontalCentered="1"/>
  <pageMargins left="0.39370078740157483" right="0.39370078740157483" top="0.48" bottom="0.46" header="0.8" footer="0.21"/>
  <pageSetup paperSize="9" scale="49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F1972A-5211-4B20-9D0D-32C46AF07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304F46-15D7-4694-AC55-36F3E324E5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6B7EB6-6479-4F67-9652-328E7AA359C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 【入力シート】</vt:lpstr>
      <vt:lpstr>１号様式 【印刷シート】※押印してご提出ください</vt:lpstr>
      <vt:lpstr>'１号様式 【印刷シート】※押印してご提出ください'!Print_Area</vt:lpstr>
      <vt:lpstr>'支払金口座情報登録依頼書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2021-11-29T05:54:30Z</cp:lastPrinted>
  <dcterms:created xsi:type="dcterms:W3CDTF">2021-11-17T02:41:23Z</dcterms:created>
  <dcterms:modified xsi:type="dcterms:W3CDTF">2022-10-06T05:44:23Z</dcterms:modified>
</cp:coreProperties>
</file>