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R02年度\【集計委託R01】\●集計委託業者とのやり取り\030217 CSV用データ\"/>
    </mc:Choice>
  </mc:AlternateContent>
  <bookViews>
    <workbookView xWindow="-12" yWindow="-12" windowWidth="10200" windowHeight="8340"/>
  </bookViews>
  <sheets>
    <sheet name="R01人口表4" sheetId="21" r:id="rId1"/>
  </sheets>
  <definedNames>
    <definedName name="_Regression_Int" localSheetId="0" hidden="1">1</definedName>
    <definedName name="_xlnm.Print_Area" localSheetId="0">'R01人口表4'!$A$1:$L$48</definedName>
    <definedName name="Print_Area_MI" localSheetId="0">'R01人口表4'!$A$1:$L$48</definedName>
  </definedNames>
  <calcPr calcId="162913"/>
</workbook>
</file>

<file path=xl/calcChain.xml><?xml version="1.0" encoding="utf-8"?>
<calcChain xmlns="http://schemas.openxmlformats.org/spreadsheetml/2006/main">
  <c r="L46" i="21" l="1"/>
  <c r="J46" i="21"/>
  <c r="G46" i="21"/>
  <c r="H46" i="21" s="1"/>
  <c r="F46" i="21"/>
  <c r="L45" i="21"/>
  <c r="J45" i="21"/>
  <c r="F45" i="21"/>
  <c r="L44" i="21"/>
  <c r="J44" i="21"/>
  <c r="G44" i="21"/>
  <c r="H44" i="21" s="1"/>
  <c r="F44" i="21"/>
  <c r="L43" i="21"/>
  <c r="J43" i="21"/>
  <c r="H43" i="21"/>
  <c r="G43" i="21"/>
  <c r="F43" i="21"/>
  <c r="L42" i="21"/>
  <c r="J42" i="21"/>
  <c r="G42" i="21"/>
  <c r="H42" i="21" s="1"/>
  <c r="F42" i="21"/>
  <c r="L41" i="21"/>
  <c r="J41" i="21"/>
  <c r="H41" i="21"/>
  <c r="G41" i="21"/>
  <c r="F41" i="21"/>
  <c r="L38" i="21"/>
  <c r="J38" i="21"/>
  <c r="G38" i="21"/>
  <c r="H38" i="21" s="1"/>
  <c r="F38" i="21"/>
  <c r="L37" i="21"/>
  <c r="J37" i="21"/>
  <c r="H37" i="21"/>
  <c r="G37" i="21"/>
  <c r="L36" i="21"/>
  <c r="J36" i="21"/>
  <c r="H36" i="21"/>
  <c r="G36" i="21"/>
  <c r="F36" i="21"/>
  <c r="L35" i="21"/>
  <c r="J35" i="21"/>
  <c r="G35" i="21"/>
  <c r="H35" i="21" s="1"/>
  <c r="F35" i="21"/>
  <c r="L34" i="21"/>
  <c r="J34" i="21"/>
  <c r="H34" i="21"/>
  <c r="G34" i="21"/>
  <c r="F34" i="21"/>
  <c r="L33" i="21"/>
  <c r="J33" i="21"/>
  <c r="G33" i="21"/>
  <c r="H33" i="21" s="1"/>
  <c r="F33" i="21"/>
  <c r="L30" i="21"/>
  <c r="J30" i="21"/>
  <c r="H30" i="21"/>
  <c r="G30" i="21"/>
  <c r="F30" i="21"/>
  <c r="L29" i="21"/>
  <c r="J29" i="21"/>
  <c r="G29" i="21"/>
  <c r="H29" i="21" s="1"/>
  <c r="F29" i="21"/>
  <c r="L28" i="21"/>
  <c r="J28" i="21"/>
  <c r="H28" i="21"/>
  <c r="G28" i="21"/>
  <c r="F28" i="21"/>
  <c r="L27" i="21"/>
  <c r="J27" i="21"/>
  <c r="G27" i="21"/>
  <c r="H27" i="21" s="1"/>
  <c r="F27" i="21"/>
  <c r="L26" i="21"/>
  <c r="J26" i="21"/>
  <c r="H26" i="21"/>
  <c r="G26" i="21"/>
  <c r="F26" i="21"/>
  <c r="L25" i="21"/>
  <c r="J25" i="21"/>
  <c r="G25" i="21"/>
  <c r="H25" i="21" s="1"/>
  <c r="F25" i="21"/>
  <c r="L22" i="21"/>
  <c r="J22" i="21"/>
  <c r="H22" i="21"/>
  <c r="G22" i="21"/>
  <c r="F22" i="21"/>
  <c r="L21" i="21"/>
  <c r="J21" i="21"/>
  <c r="G21" i="21"/>
  <c r="H21" i="21" s="1"/>
  <c r="F21" i="21"/>
  <c r="L20" i="21"/>
  <c r="J20" i="21"/>
  <c r="H20" i="21"/>
  <c r="G20" i="21"/>
  <c r="F20" i="21"/>
  <c r="L19" i="21"/>
  <c r="J19" i="21"/>
  <c r="G19" i="21"/>
  <c r="H19" i="21" s="1"/>
  <c r="F19" i="21"/>
  <c r="L18" i="21"/>
  <c r="J18" i="21"/>
  <c r="H18" i="21"/>
  <c r="G18" i="21"/>
  <c r="F18" i="21"/>
  <c r="L17" i="21"/>
  <c r="J17" i="21"/>
  <c r="G17" i="21"/>
  <c r="H17" i="21" s="1"/>
  <c r="F17" i="21"/>
  <c r="L14" i="21"/>
  <c r="J14" i="21"/>
  <c r="H14" i="21"/>
  <c r="G14" i="21"/>
  <c r="L13" i="21"/>
  <c r="J13" i="21"/>
  <c r="H13" i="21"/>
  <c r="G13" i="21"/>
  <c r="L12" i="21"/>
  <c r="J12" i="21"/>
  <c r="H12" i="21"/>
  <c r="G12" i="21"/>
  <c r="L11" i="21"/>
  <c r="J11" i="21"/>
  <c r="H11" i="21"/>
  <c r="G11" i="21"/>
  <c r="L10" i="21"/>
  <c r="J10" i="21"/>
  <c r="H10" i="21"/>
  <c r="G10" i="21"/>
  <c r="L9" i="21"/>
  <c r="J9" i="21"/>
  <c r="H9" i="21"/>
  <c r="G9" i="21"/>
</calcChain>
</file>

<file path=xl/sharedStrings.xml><?xml version="1.0" encoding="utf-8"?>
<sst xmlns="http://schemas.openxmlformats.org/spreadsheetml/2006/main" count="40" uniqueCount="29">
  <si>
    <t>人口総数</t>
  </si>
  <si>
    <t>前回同月</t>
  </si>
  <si>
    <t>人口密度</t>
  </si>
  <si>
    <t>年次</t>
  </si>
  <si>
    <t>人口</t>
  </si>
  <si>
    <t>に対する</t>
  </si>
  <si>
    <t>人口との</t>
  </si>
  <si>
    <t>世帯数</t>
  </si>
  <si>
    <t>割合(%)</t>
  </si>
  <si>
    <t>当たり）</t>
  </si>
  <si>
    <t>総    数</t>
  </si>
  <si>
    <t>平成</t>
  </si>
  <si>
    <t>区　　部</t>
  </si>
  <si>
    <t>市　　部</t>
  </si>
  <si>
    <t>郡　　部</t>
  </si>
  <si>
    <t>島　　部</t>
  </si>
  <si>
    <t>第４表　人口・世帯、地域・年次別</t>
    <rPh sb="0" eb="1">
      <t>ダイ</t>
    </rPh>
    <rPh sb="2" eb="3">
      <t>ヒョウ</t>
    </rPh>
    <phoneticPr fontId="3"/>
  </si>
  <si>
    <t>.+</t>
    <phoneticPr fontId="3"/>
  </si>
  <si>
    <t>（１k㎡</t>
    <phoneticPr fontId="3"/>
  </si>
  <si>
    <t>年</t>
    <rPh sb="0" eb="1">
      <t>ネン</t>
    </rPh>
    <phoneticPr fontId="3"/>
  </si>
  <si>
    <t>増減率
(%)</t>
    <rPh sb="1" eb="2">
      <t>ゲン</t>
    </rPh>
    <phoneticPr fontId="3"/>
  </si>
  <si>
    <t>一世帯あ
たり人員</t>
    <rPh sb="7" eb="9">
      <t>ジンイン</t>
    </rPh>
    <phoneticPr fontId="3"/>
  </si>
  <si>
    <t>性比
(女100対男)</t>
    <phoneticPr fontId="3"/>
  </si>
  <si>
    <t>面積
(k㎡)</t>
    <phoneticPr fontId="3"/>
  </si>
  <si>
    <t>増減</t>
    <phoneticPr fontId="3"/>
  </si>
  <si>
    <t xml:space="preserve"> 昭和</t>
    <phoneticPr fontId="3"/>
  </si>
  <si>
    <t>平成</t>
    <phoneticPr fontId="3"/>
  </si>
  <si>
    <t>各年10月1日現在</t>
    <phoneticPr fontId="3"/>
  </si>
  <si>
    <t>注　　各年の国勢調査報告により作成したものである。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</si>
</sst>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&quot;△ &quot;#,##0.0"/>
    <numFmt numFmtId="178" formatCode="###\ ###\ ###\ ###"/>
    <numFmt numFmtId="179" formatCode="###\ ###\ ###;&quot;△ &quot;###\ ###\ ###"/>
    <numFmt numFmtId="180" formatCode="###.00\ ###\ ###\ ###"/>
    <numFmt numFmtId="197" formatCode="###\ ###.00\ ###\ ###\ ###"/>
  </numFmts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37" fontId="0" fillId="0" borderId="0"/>
    <xf numFmtId="0" fontId="1" fillId="0" borderId="0"/>
  </cellStyleXfs>
  <cellXfs count="57">
    <xf numFmtId="37" fontId="0" fillId="0" borderId="0" xfId="0"/>
    <xf numFmtId="37" fontId="0" fillId="2" borderId="0" xfId="0" applyFont="1" applyFill="1"/>
    <xf numFmtId="37" fontId="0" fillId="2" borderId="0" xfId="0" applyFont="1" applyFill="1" applyAlignment="1" applyProtection="1">
      <alignment horizontal="left"/>
    </xf>
    <xf numFmtId="37" fontId="0" fillId="2" borderId="1" xfId="0" applyFont="1" applyFill="1" applyBorder="1"/>
    <xf numFmtId="37" fontId="0" fillId="2" borderId="1" xfId="0" applyNumberFormat="1" applyFont="1" applyFill="1" applyBorder="1" applyAlignment="1" applyProtection="1">
      <alignment horizontal="right"/>
    </xf>
    <xf numFmtId="37" fontId="0" fillId="2" borderId="2" xfId="0" applyFont="1" applyFill="1" applyBorder="1"/>
    <xf numFmtId="37" fontId="0" fillId="2" borderId="9" xfId="0" applyFont="1" applyFill="1" applyBorder="1" applyAlignment="1" applyProtection="1">
      <alignment horizontal="center" vertical="center" wrapText="1"/>
    </xf>
    <xf numFmtId="37" fontId="0" fillId="2" borderId="2" xfId="0" applyFont="1" applyFill="1" applyBorder="1" applyAlignment="1" applyProtection="1">
      <alignment horizontal="center"/>
    </xf>
    <xf numFmtId="37" fontId="0" fillId="2" borderId="0" xfId="0" applyFont="1" applyFill="1" applyAlignment="1" applyProtection="1">
      <alignment horizontal="center"/>
    </xf>
    <xf numFmtId="37" fontId="0" fillId="2" borderId="7" xfId="0" applyFont="1" applyFill="1" applyBorder="1" applyAlignment="1" applyProtection="1">
      <alignment horizontal="center" vertical="center"/>
    </xf>
    <xf numFmtId="37" fontId="0" fillId="2" borderId="7" xfId="0" applyFont="1" applyFill="1" applyBorder="1" applyAlignment="1">
      <alignment vertical="center"/>
    </xf>
    <xf numFmtId="37" fontId="0" fillId="2" borderId="4" xfId="0" applyFont="1" applyFill="1" applyBorder="1"/>
    <xf numFmtId="37" fontId="0" fillId="2" borderId="3" xfId="0" applyFont="1" applyFill="1" applyBorder="1"/>
    <xf numFmtId="37" fontId="0" fillId="2" borderId="8" xfId="0" applyFont="1" applyFill="1" applyBorder="1" applyAlignment="1" applyProtection="1">
      <alignment horizontal="center" vertical="center"/>
    </xf>
    <xf numFmtId="37" fontId="0" fillId="2" borderId="3" xfId="0" applyFont="1" applyFill="1" applyBorder="1" applyAlignment="1" applyProtection="1">
      <alignment horizontal="center"/>
    </xf>
    <xf numFmtId="37" fontId="0" fillId="2" borderId="8" xfId="0" applyFont="1" applyFill="1" applyBorder="1" applyAlignment="1">
      <alignment vertical="center"/>
    </xf>
    <xf numFmtId="37" fontId="2" fillId="2" borderId="0" xfId="0" applyFont="1" applyFill="1"/>
    <xf numFmtId="37" fontId="2" fillId="2" borderId="2" xfId="0" applyFont="1" applyFill="1" applyBorder="1"/>
    <xf numFmtId="37" fontId="4" fillId="2" borderId="0" xfId="0" applyFont="1" applyFill="1" applyAlignment="1" applyProtection="1">
      <alignment horizontal="center"/>
    </xf>
    <xf numFmtId="37" fontId="0" fillId="2" borderId="0" xfId="0" applyFont="1" applyFill="1" applyProtection="1"/>
    <xf numFmtId="37" fontId="0" fillId="2" borderId="0" xfId="0" applyFont="1" applyFill="1" applyAlignment="1">
      <alignment horizontal="center"/>
    </xf>
    <xf numFmtId="178" fontId="0" fillId="2" borderId="2" xfId="0" applyNumberFormat="1" applyFont="1" applyFill="1" applyBorder="1" applyProtection="1"/>
    <xf numFmtId="176" fontId="0" fillId="2" borderId="0" xfId="0" applyNumberFormat="1" applyFont="1" applyFill="1" applyProtection="1"/>
    <xf numFmtId="178" fontId="0" fillId="2" borderId="0" xfId="0" applyNumberFormat="1" applyFont="1" applyFill="1" applyProtection="1"/>
    <xf numFmtId="197" fontId="0" fillId="2" borderId="0" xfId="0" applyNumberFormat="1" applyFont="1" applyFill="1" applyProtection="1"/>
    <xf numFmtId="179" fontId="0" fillId="2" borderId="0" xfId="0" applyNumberFormat="1" applyFont="1" applyFill="1" applyProtection="1"/>
    <xf numFmtId="177" fontId="0" fillId="2" borderId="0" xfId="0" applyNumberFormat="1" applyFont="1" applyFill="1" applyProtection="1"/>
    <xf numFmtId="37" fontId="5" fillId="2" borderId="0" xfId="0" applyFont="1" applyFill="1"/>
    <xf numFmtId="178" fontId="5" fillId="2" borderId="2" xfId="0" applyNumberFormat="1" applyFont="1" applyFill="1" applyBorder="1"/>
    <xf numFmtId="37" fontId="5" fillId="2" borderId="0" xfId="0" applyFont="1" applyFill="1" applyBorder="1"/>
    <xf numFmtId="179" fontId="5" fillId="2" borderId="0" xfId="0" applyNumberFormat="1" applyFont="1" applyFill="1"/>
    <xf numFmtId="176" fontId="4" fillId="2" borderId="0" xfId="0" applyNumberFormat="1" applyFont="1" applyFill="1" applyAlignment="1" applyProtection="1">
      <alignment horizontal="center"/>
    </xf>
    <xf numFmtId="178" fontId="5" fillId="2" borderId="0" xfId="0" applyNumberFormat="1" applyFont="1" applyFill="1" applyBorder="1"/>
    <xf numFmtId="176" fontId="5" fillId="2" borderId="0" xfId="0" applyNumberFormat="1" applyFont="1" applyFill="1" applyProtection="1"/>
    <xf numFmtId="180" fontId="5" fillId="2" borderId="0" xfId="0" applyNumberFormat="1" applyFont="1" applyFill="1" applyBorder="1"/>
    <xf numFmtId="178" fontId="5" fillId="2" borderId="0" xfId="0" applyNumberFormat="1" applyFont="1" applyFill="1"/>
    <xf numFmtId="197" fontId="5" fillId="2" borderId="0" xfId="0" applyNumberFormat="1" applyFont="1" applyFill="1" applyProtection="1"/>
    <xf numFmtId="37" fontId="0" fillId="2" borderId="5" xfId="0" applyFont="1" applyFill="1" applyBorder="1" applyAlignment="1" applyProtection="1">
      <alignment horizontal="center"/>
    </xf>
    <xf numFmtId="37" fontId="0" fillId="2" borderId="5" xfId="0" applyFont="1" applyFill="1" applyBorder="1"/>
    <xf numFmtId="37" fontId="0" fillId="2" borderId="0" xfId="0" applyFont="1" applyFill="1" applyBorder="1"/>
    <xf numFmtId="37" fontId="0" fillId="2" borderId="0" xfId="0" applyFont="1" applyFill="1" applyBorder="1" applyProtection="1"/>
    <xf numFmtId="178" fontId="0" fillId="2" borderId="0" xfId="0" applyNumberFormat="1" applyFont="1" applyFill="1" applyBorder="1"/>
    <xf numFmtId="176" fontId="0" fillId="2" borderId="0" xfId="0" applyNumberFormat="1" applyFont="1" applyFill="1" applyBorder="1" applyProtection="1"/>
    <xf numFmtId="177" fontId="0" fillId="2" borderId="0" xfId="0" applyNumberFormat="1" applyFont="1" applyFill="1" applyBorder="1" applyProtection="1"/>
    <xf numFmtId="197" fontId="0" fillId="2" borderId="0" xfId="0" applyNumberFormat="1" applyFont="1" applyFill="1" applyBorder="1" applyProtection="1"/>
    <xf numFmtId="178" fontId="0" fillId="2" borderId="0" xfId="0" applyNumberFormat="1" applyFont="1" applyFill="1" applyBorder="1" applyProtection="1"/>
    <xf numFmtId="179" fontId="0" fillId="2" borderId="0" xfId="0" applyNumberFormat="1" applyFont="1" applyFill="1" applyBorder="1" applyProtection="1"/>
    <xf numFmtId="37" fontId="0" fillId="2" borderId="1" xfId="0" applyFont="1" applyFill="1" applyBorder="1" applyProtection="1"/>
    <xf numFmtId="37" fontId="0" fillId="2" borderId="6" xfId="0" applyFont="1" applyFill="1" applyBorder="1"/>
    <xf numFmtId="178" fontId="0" fillId="2" borderId="1" xfId="0" applyNumberFormat="1" applyFont="1" applyFill="1" applyBorder="1"/>
    <xf numFmtId="176" fontId="0" fillId="2" borderId="1" xfId="0" applyNumberFormat="1" applyFont="1" applyFill="1" applyBorder="1" applyProtection="1"/>
    <xf numFmtId="179" fontId="0" fillId="2" borderId="1" xfId="0" applyNumberFormat="1" applyFont="1" applyFill="1" applyBorder="1" applyProtection="1"/>
    <xf numFmtId="177" fontId="0" fillId="2" borderId="1" xfId="0" applyNumberFormat="1" applyFont="1" applyFill="1" applyBorder="1" applyProtection="1"/>
    <xf numFmtId="197" fontId="0" fillId="2" borderId="1" xfId="0" applyNumberFormat="1" applyFont="1" applyFill="1" applyBorder="1" applyProtection="1"/>
    <xf numFmtId="178" fontId="0" fillId="2" borderId="1" xfId="0" applyNumberFormat="1" applyFont="1" applyFill="1" applyBorder="1" applyProtection="1"/>
    <xf numFmtId="180" fontId="0" fillId="2" borderId="0" xfId="0" applyNumberFormat="1" applyFont="1" applyFill="1" applyBorder="1" applyProtection="1"/>
    <xf numFmtId="37" fontId="0" fillId="2" borderId="0" xfId="0" applyFont="1" applyFill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2:L105"/>
  <sheetViews>
    <sheetView showGridLines="0" tabSelected="1" zoomScale="75" workbookViewId="0">
      <pane ySplit="6" topLeftCell="A7" activePane="bottomLeft" state="frozen"/>
      <selection pane="bottomLeft" activeCell="H11" sqref="H11"/>
    </sheetView>
  </sheetViews>
  <sheetFormatPr defaultColWidth="11.6640625" defaultRowHeight="16.2" x14ac:dyDescent="0.2"/>
  <cols>
    <col min="1" max="1" width="5.6640625" style="1" customWidth="1"/>
    <col min="2" max="3" width="3.6640625" style="1" customWidth="1"/>
    <col min="4" max="4" width="12.6640625" style="1" customWidth="1"/>
    <col min="5" max="6" width="11.9140625" style="1" bestFit="1" customWidth="1"/>
    <col min="7" max="7" width="13.08203125" style="1" customWidth="1"/>
    <col min="8" max="8" width="11.9140625" style="1" bestFit="1" customWidth="1"/>
    <col min="9" max="9" width="19.33203125" style="1" bestFit="1" customWidth="1"/>
    <col min="10" max="10" width="11.9140625" style="1" bestFit="1" customWidth="1"/>
    <col min="11" max="11" width="15.33203125" style="1" bestFit="1" customWidth="1"/>
    <col min="12" max="12" width="11.9140625" style="1" bestFit="1" customWidth="1"/>
    <col min="13" max="16384" width="11.6640625" style="1"/>
  </cols>
  <sheetData>
    <row r="2" spans="1:12" x14ac:dyDescent="0.2">
      <c r="G2" s="2" t="s">
        <v>16</v>
      </c>
    </row>
    <row r="3" spans="1:12" ht="16.8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 t="s">
        <v>27</v>
      </c>
    </row>
    <row r="4" spans="1:12" x14ac:dyDescent="0.2">
      <c r="D4" s="5"/>
      <c r="E4" s="6" t="s">
        <v>22</v>
      </c>
      <c r="F4" s="7" t="s">
        <v>0</v>
      </c>
      <c r="G4" s="7" t="s">
        <v>1</v>
      </c>
      <c r="H4" s="6" t="s">
        <v>20</v>
      </c>
      <c r="I4" s="5"/>
      <c r="J4" s="6" t="s">
        <v>21</v>
      </c>
      <c r="K4" s="6" t="s">
        <v>23</v>
      </c>
      <c r="L4" s="7" t="s">
        <v>2</v>
      </c>
    </row>
    <row r="5" spans="1:12" x14ac:dyDescent="0.2">
      <c r="B5" s="8" t="s">
        <v>3</v>
      </c>
      <c r="D5" s="7" t="s">
        <v>4</v>
      </c>
      <c r="E5" s="9"/>
      <c r="F5" s="7" t="s">
        <v>5</v>
      </c>
      <c r="G5" s="7" t="s">
        <v>6</v>
      </c>
      <c r="H5" s="9"/>
      <c r="I5" s="7" t="s">
        <v>7</v>
      </c>
      <c r="J5" s="10"/>
      <c r="K5" s="9"/>
      <c r="L5" s="7" t="s">
        <v>18</v>
      </c>
    </row>
    <row r="6" spans="1:12" x14ac:dyDescent="0.2">
      <c r="A6" s="11"/>
      <c r="B6" s="11"/>
      <c r="C6" s="11"/>
      <c r="D6" s="12"/>
      <c r="E6" s="13"/>
      <c r="F6" s="14" t="s">
        <v>8</v>
      </c>
      <c r="G6" s="14" t="s">
        <v>24</v>
      </c>
      <c r="H6" s="13"/>
      <c r="I6" s="12"/>
      <c r="J6" s="15"/>
      <c r="K6" s="13"/>
      <c r="L6" s="14" t="s">
        <v>9</v>
      </c>
    </row>
    <row r="7" spans="1:12" s="16" customFormat="1" ht="16.95" customHeight="1" x14ac:dyDescent="0.2">
      <c r="D7" s="17"/>
      <c r="H7" s="18" t="s">
        <v>10</v>
      </c>
    </row>
    <row r="8" spans="1:12" s="16" customFormat="1" x14ac:dyDescent="0.2">
      <c r="A8" s="1" t="s">
        <v>25</v>
      </c>
      <c r="B8" s="19">
        <v>60</v>
      </c>
      <c r="C8" s="20" t="s">
        <v>19</v>
      </c>
      <c r="D8" s="21">
        <v>11829363</v>
      </c>
      <c r="E8" s="22">
        <v>101.4</v>
      </c>
      <c r="F8" s="22">
        <v>100</v>
      </c>
      <c r="G8" s="23">
        <v>211082</v>
      </c>
      <c r="H8" s="22">
        <v>1.8</v>
      </c>
      <c r="I8" s="23">
        <v>4511423</v>
      </c>
      <c r="J8" s="22">
        <v>2.6</v>
      </c>
      <c r="K8" s="24">
        <v>2162.34</v>
      </c>
      <c r="L8" s="23">
        <v>5471</v>
      </c>
    </row>
    <row r="9" spans="1:12" s="16" customFormat="1" x14ac:dyDescent="0.2">
      <c r="A9" s="8" t="s">
        <v>11</v>
      </c>
      <c r="B9" s="19">
        <v>2</v>
      </c>
      <c r="C9" s="8"/>
      <c r="D9" s="21">
        <v>11855563</v>
      </c>
      <c r="E9" s="22">
        <v>101.4</v>
      </c>
      <c r="F9" s="22">
        <v>100</v>
      </c>
      <c r="G9" s="25">
        <f t="shared" ref="G9:G13" si="0">D9-D8</f>
        <v>26200</v>
      </c>
      <c r="H9" s="22">
        <f t="shared" ref="H9:H13" si="1">ROUND(G9/D8*100,1)</f>
        <v>0.2</v>
      </c>
      <c r="I9" s="23">
        <v>4785406</v>
      </c>
      <c r="J9" s="22">
        <f t="shared" ref="J9:J13" si="2">ROUND(D9/I9,1)</f>
        <v>2.5</v>
      </c>
      <c r="K9" s="24">
        <v>2183.34</v>
      </c>
      <c r="L9" s="23">
        <f t="shared" ref="L9:L14" si="3">ROUND(D9/K9,0)</f>
        <v>5430</v>
      </c>
    </row>
    <row r="10" spans="1:12" s="16" customFormat="1" x14ac:dyDescent="0.2">
      <c r="A10" s="1"/>
      <c r="B10" s="19">
        <v>7</v>
      </c>
      <c r="C10" s="1"/>
      <c r="D10" s="21">
        <v>11773605</v>
      </c>
      <c r="E10" s="22">
        <v>100.2</v>
      </c>
      <c r="F10" s="22">
        <v>100</v>
      </c>
      <c r="G10" s="25">
        <f t="shared" si="0"/>
        <v>-81958</v>
      </c>
      <c r="H10" s="26">
        <f t="shared" si="1"/>
        <v>-0.7</v>
      </c>
      <c r="I10" s="23">
        <v>4998492</v>
      </c>
      <c r="J10" s="22">
        <f t="shared" si="2"/>
        <v>2.4</v>
      </c>
      <c r="K10" s="24">
        <v>2186.4499999999998</v>
      </c>
      <c r="L10" s="23">
        <f t="shared" si="3"/>
        <v>5385</v>
      </c>
    </row>
    <row r="11" spans="1:12" s="16" customFormat="1" x14ac:dyDescent="0.2">
      <c r="A11" s="1"/>
      <c r="B11" s="19">
        <v>12</v>
      </c>
      <c r="C11" s="1"/>
      <c r="D11" s="21">
        <v>12064101</v>
      </c>
      <c r="E11" s="22">
        <v>99.9</v>
      </c>
      <c r="F11" s="22">
        <v>100</v>
      </c>
      <c r="G11" s="25">
        <f t="shared" si="0"/>
        <v>290496</v>
      </c>
      <c r="H11" s="22">
        <f t="shared" si="1"/>
        <v>2.5</v>
      </c>
      <c r="I11" s="23">
        <v>5423551</v>
      </c>
      <c r="J11" s="22">
        <f t="shared" si="2"/>
        <v>2.2000000000000002</v>
      </c>
      <c r="K11" s="24">
        <v>2186.9</v>
      </c>
      <c r="L11" s="23">
        <f t="shared" si="3"/>
        <v>5517</v>
      </c>
    </row>
    <row r="12" spans="1:12" s="16" customFormat="1" x14ac:dyDescent="0.2">
      <c r="A12" s="1"/>
      <c r="B12" s="19">
        <v>17</v>
      </c>
      <c r="C12" s="1"/>
      <c r="D12" s="21">
        <v>12576601</v>
      </c>
      <c r="E12" s="22">
        <v>99.3</v>
      </c>
      <c r="F12" s="22">
        <v>100</v>
      </c>
      <c r="G12" s="25">
        <f t="shared" si="0"/>
        <v>512500</v>
      </c>
      <c r="H12" s="22">
        <f t="shared" si="1"/>
        <v>4.2</v>
      </c>
      <c r="I12" s="23">
        <v>5879579</v>
      </c>
      <c r="J12" s="22">
        <f t="shared" si="2"/>
        <v>2.1</v>
      </c>
      <c r="K12" s="24">
        <v>2186.96</v>
      </c>
      <c r="L12" s="23">
        <f t="shared" si="3"/>
        <v>5751</v>
      </c>
    </row>
    <row r="13" spans="1:12" s="16" customFormat="1" x14ac:dyDescent="0.2">
      <c r="A13" s="1"/>
      <c r="B13" s="19">
        <v>22</v>
      </c>
      <c r="C13" s="1"/>
      <c r="D13" s="21">
        <v>13159388</v>
      </c>
      <c r="E13" s="22">
        <v>98</v>
      </c>
      <c r="F13" s="22">
        <v>100</v>
      </c>
      <c r="G13" s="25">
        <f t="shared" si="0"/>
        <v>582787</v>
      </c>
      <c r="H13" s="22">
        <f t="shared" si="1"/>
        <v>4.5999999999999996</v>
      </c>
      <c r="I13" s="23">
        <v>6393768</v>
      </c>
      <c r="J13" s="22">
        <f t="shared" si="2"/>
        <v>2.1</v>
      </c>
      <c r="K13" s="24">
        <v>2187.65</v>
      </c>
      <c r="L13" s="23">
        <f t="shared" si="3"/>
        <v>6015</v>
      </c>
    </row>
    <row r="14" spans="1:12" s="16" customFormat="1" x14ac:dyDescent="0.2">
      <c r="A14" s="1"/>
      <c r="B14" s="19">
        <v>27</v>
      </c>
      <c r="C14" s="1"/>
      <c r="D14" s="21">
        <v>13515271</v>
      </c>
      <c r="E14" s="22">
        <v>97.344106757297595</v>
      </c>
      <c r="F14" s="22">
        <v>100</v>
      </c>
      <c r="G14" s="25">
        <f>D14-D13</f>
        <v>355883</v>
      </c>
      <c r="H14" s="22">
        <f>ROUND(G14/D13*100,1)</f>
        <v>2.7</v>
      </c>
      <c r="I14" s="23">
        <v>6701122</v>
      </c>
      <c r="J14" s="22">
        <f>ROUND(D14/I14,1)</f>
        <v>2</v>
      </c>
      <c r="K14" s="24">
        <v>2190.9299999999998</v>
      </c>
      <c r="L14" s="23">
        <f t="shared" si="3"/>
        <v>6169</v>
      </c>
    </row>
    <row r="15" spans="1:12" s="27" customFormat="1" x14ac:dyDescent="0.2">
      <c r="D15" s="28"/>
      <c r="E15" s="29"/>
      <c r="G15" s="30"/>
      <c r="H15" s="31" t="s">
        <v>12</v>
      </c>
      <c r="I15" s="32"/>
      <c r="J15" s="33"/>
      <c r="K15" s="34"/>
      <c r="L15" s="35"/>
    </row>
    <row r="16" spans="1:12" x14ac:dyDescent="0.2">
      <c r="A16" s="1" t="s">
        <v>25</v>
      </c>
      <c r="B16" s="19">
        <v>60</v>
      </c>
      <c r="C16" s="20" t="s">
        <v>19</v>
      </c>
      <c r="D16" s="21">
        <v>8354615</v>
      </c>
      <c r="E16" s="22">
        <v>100.3</v>
      </c>
      <c r="F16" s="22">
        <v>70.599999999999994</v>
      </c>
      <c r="G16" s="25">
        <v>2722</v>
      </c>
      <c r="H16" s="22">
        <v>0</v>
      </c>
      <c r="I16" s="23">
        <v>3320687</v>
      </c>
      <c r="J16" s="22">
        <v>2.5</v>
      </c>
      <c r="K16" s="24">
        <v>597.89</v>
      </c>
      <c r="L16" s="23">
        <v>13973</v>
      </c>
    </row>
    <row r="17" spans="1:12" x14ac:dyDescent="0.2">
      <c r="A17" s="8" t="s">
        <v>11</v>
      </c>
      <c r="B17" s="19">
        <v>2</v>
      </c>
      <c r="C17" s="8"/>
      <c r="D17" s="21">
        <v>8163573</v>
      </c>
      <c r="E17" s="22">
        <v>100</v>
      </c>
      <c r="F17" s="22">
        <f>ROUND(D17/D$9*100,1)</f>
        <v>68.900000000000006</v>
      </c>
      <c r="G17" s="25">
        <f t="shared" ref="G17:G21" si="4">D17-D16</f>
        <v>-191042</v>
      </c>
      <c r="H17" s="26">
        <f t="shared" ref="H17:H21" si="5">ROUND(G17/D16*100,1)</f>
        <v>-2.2999999999999998</v>
      </c>
      <c r="I17" s="23">
        <v>3424802</v>
      </c>
      <c r="J17" s="22">
        <f t="shared" ref="J17:J21" si="6">ROUND(D17/I17,1)</f>
        <v>2.4</v>
      </c>
      <c r="K17" s="24">
        <v>617.76</v>
      </c>
      <c r="L17" s="23">
        <f t="shared" ref="L17:L21" si="7">ROUND(D17/K17,0)</f>
        <v>13215</v>
      </c>
    </row>
    <row r="18" spans="1:12" x14ac:dyDescent="0.2">
      <c r="B18" s="19">
        <v>7</v>
      </c>
      <c r="D18" s="21">
        <v>7967614</v>
      </c>
      <c r="E18" s="22">
        <v>98.8</v>
      </c>
      <c r="F18" s="22">
        <f>ROUND(D18/D$10*100,1)</f>
        <v>67.7</v>
      </c>
      <c r="G18" s="25">
        <f t="shared" si="4"/>
        <v>-195959</v>
      </c>
      <c r="H18" s="26">
        <f t="shared" si="5"/>
        <v>-2.4</v>
      </c>
      <c r="I18" s="23">
        <v>3514469</v>
      </c>
      <c r="J18" s="22">
        <f t="shared" si="6"/>
        <v>2.2999999999999998</v>
      </c>
      <c r="K18" s="24">
        <v>620.84</v>
      </c>
      <c r="L18" s="23">
        <f t="shared" si="7"/>
        <v>12834</v>
      </c>
    </row>
    <row r="19" spans="1:12" x14ac:dyDescent="0.2">
      <c r="B19" s="19">
        <v>12</v>
      </c>
      <c r="D19" s="21">
        <v>8134688</v>
      </c>
      <c r="E19" s="22">
        <v>98.9</v>
      </c>
      <c r="F19" s="22">
        <f>ROUND(D19/D11*100,1)</f>
        <v>67.400000000000006</v>
      </c>
      <c r="G19" s="25">
        <f t="shared" si="4"/>
        <v>167074</v>
      </c>
      <c r="H19" s="22">
        <f t="shared" si="5"/>
        <v>2.1</v>
      </c>
      <c r="I19" s="23">
        <v>3810919</v>
      </c>
      <c r="J19" s="22">
        <f t="shared" si="6"/>
        <v>2.1</v>
      </c>
      <c r="K19" s="24">
        <v>621.29999999999995</v>
      </c>
      <c r="L19" s="23">
        <f t="shared" si="7"/>
        <v>13093</v>
      </c>
    </row>
    <row r="20" spans="1:12" x14ac:dyDescent="0.2">
      <c r="B20" s="19">
        <v>17</v>
      </c>
      <c r="D20" s="21">
        <v>8489653</v>
      </c>
      <c r="E20" s="22">
        <v>98.4</v>
      </c>
      <c r="F20" s="22">
        <f>ROUND(D20/D12*100,1)</f>
        <v>67.5</v>
      </c>
      <c r="G20" s="25">
        <f t="shared" si="4"/>
        <v>354965</v>
      </c>
      <c r="H20" s="22">
        <f t="shared" si="5"/>
        <v>4.4000000000000004</v>
      </c>
      <c r="I20" s="23">
        <v>4137110</v>
      </c>
      <c r="J20" s="22">
        <f t="shared" si="6"/>
        <v>2.1</v>
      </c>
      <c r="K20" s="24">
        <v>621.35</v>
      </c>
      <c r="L20" s="23">
        <f t="shared" si="7"/>
        <v>13663</v>
      </c>
    </row>
    <row r="21" spans="1:12" x14ac:dyDescent="0.2">
      <c r="B21" s="19">
        <v>22</v>
      </c>
      <c r="D21" s="21">
        <v>8945695</v>
      </c>
      <c r="E21" s="22">
        <v>97.3</v>
      </c>
      <c r="F21" s="22">
        <f>ROUND(D21/D13*100,1)</f>
        <v>68</v>
      </c>
      <c r="G21" s="25">
        <f t="shared" si="4"/>
        <v>456042</v>
      </c>
      <c r="H21" s="22">
        <f t="shared" si="5"/>
        <v>5.4</v>
      </c>
      <c r="I21" s="23">
        <v>4540746</v>
      </c>
      <c r="J21" s="22">
        <f t="shared" si="6"/>
        <v>2</v>
      </c>
      <c r="K21" s="24">
        <v>621.98</v>
      </c>
      <c r="L21" s="23">
        <f t="shared" si="7"/>
        <v>14383</v>
      </c>
    </row>
    <row r="22" spans="1:12" x14ac:dyDescent="0.2">
      <c r="B22" s="19">
        <v>27</v>
      </c>
      <c r="D22" s="21">
        <v>9272740</v>
      </c>
      <c r="E22" s="22">
        <v>97.062029419659098</v>
      </c>
      <c r="F22" s="22">
        <f>ROUND(D22/D14*100,1)</f>
        <v>68.599999999999994</v>
      </c>
      <c r="G22" s="25">
        <f>D22-D21</f>
        <v>327045</v>
      </c>
      <c r="H22" s="22">
        <f>ROUND(G22/D21*100,1)</f>
        <v>3.7</v>
      </c>
      <c r="I22" s="23">
        <v>4801194</v>
      </c>
      <c r="J22" s="22">
        <f>ROUND(D22/I22,1)</f>
        <v>1.9</v>
      </c>
      <c r="K22" s="24">
        <v>626.70000000000005</v>
      </c>
      <c r="L22" s="23">
        <f>ROUND(D22/K22,0)</f>
        <v>14796</v>
      </c>
    </row>
    <row r="23" spans="1:12" s="27" customFormat="1" x14ac:dyDescent="0.2">
      <c r="D23" s="28"/>
      <c r="E23" s="33"/>
      <c r="F23" s="33"/>
      <c r="G23" s="30"/>
      <c r="H23" s="31" t="s">
        <v>13</v>
      </c>
      <c r="I23" s="35"/>
      <c r="J23" s="33"/>
      <c r="K23" s="36"/>
      <c r="L23" s="35"/>
    </row>
    <row r="24" spans="1:12" x14ac:dyDescent="0.2">
      <c r="A24" s="1" t="s">
        <v>25</v>
      </c>
      <c r="B24" s="19">
        <v>60</v>
      </c>
      <c r="C24" s="20" t="s">
        <v>19</v>
      </c>
      <c r="D24" s="21">
        <v>3317059</v>
      </c>
      <c r="E24" s="22">
        <v>104</v>
      </c>
      <c r="F24" s="22">
        <v>28</v>
      </c>
      <c r="G24" s="25">
        <v>197060</v>
      </c>
      <c r="H24" s="22">
        <v>6.3</v>
      </c>
      <c r="I24" s="23">
        <v>1142041</v>
      </c>
      <c r="J24" s="22">
        <v>2.9</v>
      </c>
      <c r="K24" s="24">
        <v>724.2</v>
      </c>
      <c r="L24" s="23">
        <v>4580</v>
      </c>
    </row>
    <row r="25" spans="1:12" x14ac:dyDescent="0.2">
      <c r="A25" s="8" t="s">
        <v>26</v>
      </c>
      <c r="B25" s="19">
        <v>2</v>
      </c>
      <c r="C25" s="8"/>
      <c r="D25" s="21">
        <v>3526027</v>
      </c>
      <c r="E25" s="22">
        <v>104.7</v>
      </c>
      <c r="F25" s="22">
        <f>ROUND(D25/D$9*100,1)</f>
        <v>29.7</v>
      </c>
      <c r="G25" s="25">
        <f t="shared" ref="G25:G29" si="8">D25-D24</f>
        <v>208968</v>
      </c>
      <c r="H25" s="22">
        <f t="shared" ref="H25:H29" si="9">ROUND(G25/D24*100,1)</f>
        <v>6.3</v>
      </c>
      <c r="I25" s="23">
        <v>1306317</v>
      </c>
      <c r="J25" s="22">
        <f t="shared" ref="J25:J29" si="10">ROUND(D25/I25,1)</f>
        <v>2.7</v>
      </c>
      <c r="K25" s="24">
        <v>723.09</v>
      </c>
      <c r="L25" s="23">
        <f t="shared" ref="L25:L30" si="11">ROUND(D25/K25,0)</f>
        <v>4876</v>
      </c>
    </row>
    <row r="26" spans="1:12" x14ac:dyDescent="0.2">
      <c r="B26" s="19">
        <v>7</v>
      </c>
      <c r="D26" s="21">
        <v>3712682</v>
      </c>
      <c r="E26" s="22">
        <v>103.2</v>
      </c>
      <c r="F26" s="22">
        <f>ROUND(D26/D$10*100,1)</f>
        <v>31.5</v>
      </c>
      <c r="G26" s="25">
        <f t="shared" si="8"/>
        <v>186655</v>
      </c>
      <c r="H26" s="22">
        <f t="shared" si="9"/>
        <v>5.3</v>
      </c>
      <c r="I26" s="23">
        <v>1451804</v>
      </c>
      <c r="J26" s="22">
        <f t="shared" si="10"/>
        <v>2.6</v>
      </c>
      <c r="K26" s="24">
        <v>783.93</v>
      </c>
      <c r="L26" s="23">
        <f t="shared" si="11"/>
        <v>4736</v>
      </c>
    </row>
    <row r="27" spans="1:12" x14ac:dyDescent="0.2">
      <c r="B27" s="19">
        <v>12</v>
      </c>
      <c r="D27" s="21">
        <v>3841419</v>
      </c>
      <c r="E27" s="22">
        <v>102</v>
      </c>
      <c r="F27" s="22">
        <f>ROUND(D27/D11*100,1)</f>
        <v>31.8</v>
      </c>
      <c r="G27" s="25">
        <f t="shared" si="8"/>
        <v>128737</v>
      </c>
      <c r="H27" s="22">
        <f t="shared" si="9"/>
        <v>3.5</v>
      </c>
      <c r="I27" s="23">
        <v>1581343</v>
      </c>
      <c r="J27" s="22">
        <f t="shared" si="10"/>
        <v>2.4</v>
      </c>
      <c r="K27" s="24">
        <v>783.92</v>
      </c>
      <c r="L27" s="23">
        <f t="shared" si="11"/>
        <v>4900</v>
      </c>
    </row>
    <row r="28" spans="1:12" x14ac:dyDescent="0.2">
      <c r="B28" s="19">
        <v>17</v>
      </c>
      <c r="D28" s="21">
        <v>3998901</v>
      </c>
      <c r="E28" s="22">
        <v>101</v>
      </c>
      <c r="F28" s="22">
        <f>ROUND(D28/D12*100,1)</f>
        <v>31.8</v>
      </c>
      <c r="G28" s="25">
        <f t="shared" si="8"/>
        <v>157482</v>
      </c>
      <c r="H28" s="22">
        <f t="shared" si="9"/>
        <v>4.0999999999999996</v>
      </c>
      <c r="I28" s="23">
        <v>1708735</v>
      </c>
      <c r="J28" s="22">
        <f t="shared" si="10"/>
        <v>2.2999999999999998</v>
      </c>
      <c r="K28" s="24">
        <v>783.93</v>
      </c>
      <c r="L28" s="23">
        <f t="shared" si="11"/>
        <v>5101</v>
      </c>
    </row>
    <row r="29" spans="1:12" x14ac:dyDescent="0.2">
      <c r="B29" s="19">
        <v>22</v>
      </c>
      <c r="D29" s="21">
        <v>4127128</v>
      </c>
      <c r="E29" s="22">
        <v>99.3</v>
      </c>
      <c r="F29" s="22">
        <f>ROUND(D29/D13*100,1)</f>
        <v>31.4</v>
      </c>
      <c r="G29" s="25">
        <f t="shared" si="8"/>
        <v>128227</v>
      </c>
      <c r="H29" s="22">
        <f t="shared" si="9"/>
        <v>3.2</v>
      </c>
      <c r="I29" s="23">
        <v>1818388</v>
      </c>
      <c r="J29" s="22">
        <f t="shared" si="10"/>
        <v>2.2999999999999998</v>
      </c>
      <c r="K29" s="24">
        <v>783.93</v>
      </c>
      <c r="L29" s="23">
        <f t="shared" si="11"/>
        <v>5265</v>
      </c>
    </row>
    <row r="30" spans="1:12" x14ac:dyDescent="0.2">
      <c r="B30" s="19">
        <v>27</v>
      </c>
      <c r="D30" s="21">
        <v>4157706</v>
      </c>
      <c r="E30" s="22">
        <v>97.871234683883301</v>
      </c>
      <c r="F30" s="22">
        <f>ROUND(D30/D14*100,1)</f>
        <v>30.8</v>
      </c>
      <c r="G30" s="25">
        <f>D30-D29</f>
        <v>30578</v>
      </c>
      <c r="H30" s="22">
        <f>ROUND(G30/D29*100,1)</f>
        <v>0.7</v>
      </c>
      <c r="I30" s="23">
        <v>1864627</v>
      </c>
      <c r="J30" s="22">
        <f>ROUND(D30/I30,1)</f>
        <v>2.2000000000000002</v>
      </c>
      <c r="K30" s="24">
        <v>784.2</v>
      </c>
      <c r="L30" s="23">
        <f t="shared" si="11"/>
        <v>5302</v>
      </c>
    </row>
    <row r="31" spans="1:12" s="27" customFormat="1" x14ac:dyDescent="0.2">
      <c r="D31" s="28"/>
      <c r="E31" s="33"/>
      <c r="F31" s="33"/>
      <c r="G31" s="30"/>
      <c r="H31" s="31" t="s">
        <v>14</v>
      </c>
      <c r="I31" s="35"/>
      <c r="J31" s="33"/>
      <c r="K31" s="36"/>
      <c r="L31" s="35"/>
    </row>
    <row r="32" spans="1:12" x14ac:dyDescent="0.2">
      <c r="A32" s="1" t="s">
        <v>25</v>
      </c>
      <c r="B32" s="19">
        <v>60</v>
      </c>
      <c r="C32" s="20" t="s">
        <v>19</v>
      </c>
      <c r="D32" s="21">
        <v>124102</v>
      </c>
      <c r="E32" s="22">
        <v>105.2</v>
      </c>
      <c r="F32" s="22">
        <v>1</v>
      </c>
      <c r="G32" s="25">
        <v>11387</v>
      </c>
      <c r="H32" s="22">
        <v>10.1</v>
      </c>
      <c r="I32" s="23">
        <v>36064</v>
      </c>
      <c r="J32" s="22">
        <v>3.4</v>
      </c>
      <c r="K32" s="24">
        <v>437.1</v>
      </c>
      <c r="L32" s="23">
        <v>284</v>
      </c>
    </row>
    <row r="33" spans="1:12" x14ac:dyDescent="0.2">
      <c r="A33" s="8" t="s">
        <v>11</v>
      </c>
      <c r="B33" s="19">
        <v>2</v>
      </c>
      <c r="C33" s="8"/>
      <c r="D33" s="21">
        <v>133627</v>
      </c>
      <c r="E33" s="22">
        <v>105.1</v>
      </c>
      <c r="F33" s="22">
        <f>ROUND(D33/D$9*100,1)</f>
        <v>1.1000000000000001</v>
      </c>
      <c r="G33" s="25">
        <f t="shared" ref="G33:G37" si="12">D33-D32</f>
        <v>9525</v>
      </c>
      <c r="H33" s="22">
        <f t="shared" ref="H33:H37" si="13">ROUND(G33/D32*100,1)</f>
        <v>7.7</v>
      </c>
      <c r="I33" s="23">
        <v>41499</v>
      </c>
      <c r="J33" s="22">
        <f t="shared" ref="J33:J38" si="14">ROUND(D33/I33,1)</f>
        <v>3.2</v>
      </c>
      <c r="K33" s="24">
        <v>436.77</v>
      </c>
      <c r="L33" s="23">
        <f t="shared" ref="L33:L38" si="15">ROUND(D33/K33,0)</f>
        <v>306</v>
      </c>
    </row>
    <row r="34" spans="1:12" x14ac:dyDescent="0.2">
      <c r="B34" s="19">
        <v>7</v>
      </c>
      <c r="D34" s="21">
        <v>61232</v>
      </c>
      <c r="E34" s="22">
        <v>102.8</v>
      </c>
      <c r="F34" s="22">
        <f>ROUND(D34/D$10*100,1)</f>
        <v>0.5</v>
      </c>
      <c r="G34" s="25">
        <f t="shared" si="12"/>
        <v>-72395</v>
      </c>
      <c r="H34" s="26">
        <f t="shared" si="13"/>
        <v>-54.2</v>
      </c>
      <c r="I34" s="23">
        <v>18540</v>
      </c>
      <c r="J34" s="22">
        <f t="shared" si="14"/>
        <v>3.3</v>
      </c>
      <c r="K34" s="24">
        <v>375.96</v>
      </c>
      <c r="L34" s="23">
        <f t="shared" si="15"/>
        <v>163</v>
      </c>
    </row>
    <row r="35" spans="1:12" x14ac:dyDescent="0.2">
      <c r="B35" s="19">
        <v>12</v>
      </c>
      <c r="D35" s="21">
        <v>60354</v>
      </c>
      <c r="E35" s="22">
        <v>100.3</v>
      </c>
      <c r="F35" s="22">
        <f>ROUND(D35/D$11*100,1)</f>
        <v>0.5</v>
      </c>
      <c r="G35" s="25">
        <f t="shared" si="12"/>
        <v>-878</v>
      </c>
      <c r="H35" s="26">
        <f t="shared" si="13"/>
        <v>-1.4</v>
      </c>
      <c r="I35" s="23">
        <v>19032</v>
      </c>
      <c r="J35" s="22">
        <f t="shared" si="14"/>
        <v>3.2</v>
      </c>
      <c r="K35" s="24">
        <v>375.96</v>
      </c>
      <c r="L35" s="23">
        <f t="shared" si="15"/>
        <v>161</v>
      </c>
    </row>
    <row r="36" spans="1:12" x14ac:dyDescent="0.2">
      <c r="B36" s="19">
        <v>17</v>
      </c>
      <c r="D36" s="21">
        <v>59303</v>
      </c>
      <c r="E36" s="22">
        <v>100.1</v>
      </c>
      <c r="F36" s="22">
        <f>ROUND(D36/D$12*100,1)</f>
        <v>0.5</v>
      </c>
      <c r="G36" s="25">
        <f t="shared" si="12"/>
        <v>-1051</v>
      </c>
      <c r="H36" s="26">
        <f t="shared" si="13"/>
        <v>-1.7</v>
      </c>
      <c r="I36" s="23">
        <v>20027</v>
      </c>
      <c r="J36" s="22">
        <f t="shared" si="14"/>
        <v>3</v>
      </c>
      <c r="K36" s="24">
        <v>375.96</v>
      </c>
      <c r="L36" s="23">
        <f t="shared" si="15"/>
        <v>158</v>
      </c>
    </row>
    <row r="37" spans="1:12" x14ac:dyDescent="0.2">
      <c r="B37" s="19">
        <v>22</v>
      </c>
      <c r="D37" s="21">
        <v>58750</v>
      </c>
      <c r="E37" s="22">
        <v>99.6</v>
      </c>
      <c r="F37" s="22">
        <v>0.5</v>
      </c>
      <c r="G37" s="25">
        <f t="shared" si="12"/>
        <v>-553</v>
      </c>
      <c r="H37" s="26">
        <f t="shared" si="13"/>
        <v>-0.9</v>
      </c>
      <c r="I37" s="23">
        <v>20962</v>
      </c>
      <c r="J37" s="22">
        <f t="shared" si="14"/>
        <v>2.8</v>
      </c>
      <c r="K37" s="24">
        <v>375.96</v>
      </c>
      <c r="L37" s="23">
        <f t="shared" si="15"/>
        <v>156</v>
      </c>
    </row>
    <row r="38" spans="1:12" x14ac:dyDescent="0.2">
      <c r="B38" s="19">
        <v>27</v>
      </c>
      <c r="D38" s="21">
        <v>58334</v>
      </c>
      <c r="E38" s="22">
        <v>99.514330665572203</v>
      </c>
      <c r="F38" s="22">
        <f>ROUND(D38/D$14*100,1)</f>
        <v>0.4</v>
      </c>
      <c r="G38" s="25">
        <f>D38-D37</f>
        <v>-416</v>
      </c>
      <c r="H38" s="26">
        <f>ROUND(G38/D37*100,1)</f>
        <v>-0.7</v>
      </c>
      <c r="I38" s="23">
        <v>21876</v>
      </c>
      <c r="J38" s="22">
        <f t="shared" si="14"/>
        <v>2.7</v>
      </c>
      <c r="K38" s="24">
        <v>375.86</v>
      </c>
      <c r="L38" s="23">
        <f t="shared" si="15"/>
        <v>155</v>
      </c>
    </row>
    <row r="39" spans="1:12" s="27" customFormat="1" x14ac:dyDescent="0.2">
      <c r="D39" s="28"/>
      <c r="E39" s="33"/>
      <c r="F39" s="33"/>
      <c r="G39" s="30"/>
      <c r="H39" s="31" t="s">
        <v>15</v>
      </c>
      <c r="I39" s="35"/>
      <c r="J39" s="33"/>
      <c r="K39" s="36"/>
      <c r="L39" s="35"/>
    </row>
    <row r="40" spans="1:12" x14ac:dyDescent="0.2">
      <c r="A40" s="1" t="s">
        <v>25</v>
      </c>
      <c r="B40" s="19">
        <v>60</v>
      </c>
      <c r="C40" s="20" t="s">
        <v>19</v>
      </c>
      <c r="D40" s="21">
        <v>33587</v>
      </c>
      <c r="E40" s="22">
        <v>102.3</v>
      </c>
      <c r="F40" s="22">
        <v>0.3</v>
      </c>
      <c r="G40" s="25">
        <v>-87</v>
      </c>
      <c r="H40" s="26">
        <v>-0.3</v>
      </c>
      <c r="I40" s="23">
        <v>12631</v>
      </c>
      <c r="J40" s="22">
        <v>2.7</v>
      </c>
      <c r="K40" s="24">
        <v>403.15</v>
      </c>
      <c r="L40" s="23">
        <v>83</v>
      </c>
    </row>
    <row r="41" spans="1:12" x14ac:dyDescent="0.2">
      <c r="A41" s="8" t="s">
        <v>11</v>
      </c>
      <c r="B41" s="19">
        <v>2</v>
      </c>
      <c r="C41" s="37"/>
      <c r="D41" s="21">
        <v>32336</v>
      </c>
      <c r="E41" s="22">
        <v>103</v>
      </c>
      <c r="F41" s="22">
        <f>ROUND(D41/D$9*100,1)</f>
        <v>0.3</v>
      </c>
      <c r="G41" s="25">
        <f t="shared" ref="G41:G44" si="16">D41-D40</f>
        <v>-1251</v>
      </c>
      <c r="H41" s="26">
        <f t="shared" ref="H41:H44" si="17">ROUND(G41/D40*100,1)</f>
        <v>-3.7</v>
      </c>
      <c r="I41" s="23">
        <v>12788</v>
      </c>
      <c r="J41" s="22">
        <f t="shared" ref="J41:J46" si="18">ROUND(D41/I41,1)</f>
        <v>2.5</v>
      </c>
      <c r="K41" s="24">
        <v>405.72</v>
      </c>
      <c r="L41" s="23">
        <f t="shared" ref="L41:L46" si="19">ROUND(D41/K41,0)</f>
        <v>80</v>
      </c>
    </row>
    <row r="42" spans="1:12" x14ac:dyDescent="0.2">
      <c r="B42" s="19">
        <v>7</v>
      </c>
      <c r="C42" s="38"/>
      <c r="D42" s="21">
        <v>32077</v>
      </c>
      <c r="E42" s="22">
        <v>103.9</v>
      </c>
      <c r="F42" s="22">
        <f>ROUND(D42/D$10*100,1)</f>
        <v>0.3</v>
      </c>
      <c r="G42" s="25">
        <f t="shared" si="16"/>
        <v>-259</v>
      </c>
      <c r="H42" s="26">
        <f t="shared" si="17"/>
        <v>-0.8</v>
      </c>
      <c r="I42" s="23">
        <v>13679</v>
      </c>
      <c r="J42" s="22">
        <f t="shared" si="18"/>
        <v>2.2999999999999998</v>
      </c>
      <c r="K42" s="24">
        <v>405.72</v>
      </c>
      <c r="L42" s="23">
        <f t="shared" si="19"/>
        <v>79</v>
      </c>
    </row>
    <row r="43" spans="1:12" x14ac:dyDescent="0.2">
      <c r="A43" s="39"/>
      <c r="B43" s="40">
        <v>12</v>
      </c>
      <c r="C43" s="38"/>
      <c r="D43" s="41">
        <v>27640</v>
      </c>
      <c r="E43" s="42">
        <v>105</v>
      </c>
      <c r="F43" s="22">
        <f>ROUND(D43/D$11*100,1)</f>
        <v>0.2</v>
      </c>
      <c r="G43" s="25">
        <f t="shared" si="16"/>
        <v>-4437</v>
      </c>
      <c r="H43" s="43">
        <f t="shared" si="17"/>
        <v>-13.8</v>
      </c>
      <c r="I43" s="41">
        <v>12257</v>
      </c>
      <c r="J43" s="42">
        <f t="shared" si="18"/>
        <v>2.2999999999999998</v>
      </c>
      <c r="K43" s="44">
        <v>405.72</v>
      </c>
      <c r="L43" s="45">
        <f t="shared" si="19"/>
        <v>68</v>
      </c>
    </row>
    <row r="44" spans="1:12" s="39" customFormat="1" x14ac:dyDescent="0.2">
      <c r="B44" s="40">
        <v>17</v>
      </c>
      <c r="C44" s="38"/>
      <c r="D44" s="41">
        <v>28744</v>
      </c>
      <c r="E44" s="42">
        <v>105.4</v>
      </c>
      <c r="F44" s="42">
        <f>ROUND(D44/D$10*100,1)</f>
        <v>0.2</v>
      </c>
      <c r="G44" s="46">
        <f t="shared" si="16"/>
        <v>1104</v>
      </c>
      <c r="H44" s="43">
        <f t="shared" si="17"/>
        <v>4</v>
      </c>
      <c r="I44" s="41">
        <v>13707</v>
      </c>
      <c r="J44" s="42">
        <f t="shared" si="18"/>
        <v>2.1</v>
      </c>
      <c r="K44" s="44">
        <v>405.72</v>
      </c>
      <c r="L44" s="45">
        <f t="shared" si="19"/>
        <v>71</v>
      </c>
    </row>
    <row r="45" spans="1:12" x14ac:dyDescent="0.2">
      <c r="A45" s="39"/>
      <c r="B45" s="40">
        <v>22</v>
      </c>
      <c r="C45" s="38"/>
      <c r="D45" s="41">
        <v>27815</v>
      </c>
      <c r="E45" s="42">
        <v>107.71366399039543</v>
      </c>
      <c r="F45" s="42">
        <f>ROUND(D45/D$10*100,1)</f>
        <v>0.2</v>
      </c>
      <c r="G45" s="46">
        <v>-929</v>
      </c>
      <c r="H45" s="43">
        <v>-3.2</v>
      </c>
      <c r="I45" s="41">
        <v>13672</v>
      </c>
      <c r="J45" s="42">
        <f t="shared" si="18"/>
        <v>2</v>
      </c>
      <c r="K45" s="44">
        <v>405.78</v>
      </c>
      <c r="L45" s="45">
        <f t="shared" si="19"/>
        <v>69</v>
      </c>
    </row>
    <row r="46" spans="1:12" ht="16.8" thickBot="1" x14ac:dyDescent="0.25">
      <c r="A46" s="3"/>
      <c r="B46" s="47">
        <v>27</v>
      </c>
      <c r="C46" s="48"/>
      <c r="D46" s="49">
        <v>26491</v>
      </c>
      <c r="E46" s="50">
        <v>109.71342621912601</v>
      </c>
      <c r="F46" s="50">
        <f>ROUND(D46/D$10*100,1)</f>
        <v>0.2</v>
      </c>
      <c r="G46" s="51">
        <f>D46-D44</f>
        <v>-2253</v>
      </c>
      <c r="H46" s="52">
        <f>ROUND(G46/D44*100,1)</f>
        <v>-7.8</v>
      </c>
      <c r="I46" s="49">
        <v>13425</v>
      </c>
      <c r="J46" s="50">
        <f t="shared" si="18"/>
        <v>2</v>
      </c>
      <c r="K46" s="53">
        <v>404.16</v>
      </c>
      <c r="L46" s="54">
        <f t="shared" si="19"/>
        <v>66</v>
      </c>
    </row>
    <row r="47" spans="1:12" ht="6" customHeight="1" x14ac:dyDescent="0.2">
      <c r="A47" s="39"/>
      <c r="B47" s="40"/>
      <c r="C47" s="39"/>
      <c r="D47" s="41"/>
      <c r="E47" s="42"/>
      <c r="F47" s="42"/>
      <c r="G47" s="46"/>
      <c r="H47" s="43"/>
      <c r="I47" s="41"/>
      <c r="J47" s="42"/>
      <c r="K47" s="55"/>
      <c r="L47" s="45"/>
    </row>
    <row r="48" spans="1:12" x14ac:dyDescent="0.2">
      <c r="A48" s="56" t="s">
        <v>28</v>
      </c>
    </row>
    <row r="105" spans="6:6" x14ac:dyDescent="0.2">
      <c r="F105" s="1" t="s">
        <v>17</v>
      </c>
    </row>
  </sheetData>
  <sheetProtection selectLockedCells="1" selectUnlockedCells="1"/>
  <mergeCells count="4">
    <mergeCell ref="E4:E6"/>
    <mergeCell ref="H4:H6"/>
    <mergeCell ref="J4:J6"/>
    <mergeCell ref="K4:K6"/>
  </mergeCells>
  <phoneticPr fontId="3"/>
  <pageMargins left="0.78740157480314965" right="0.78740157480314965" top="0.78740157480314965" bottom="0.78740157480314965" header="0.51181102362204722" footer="0.51181102362204722"/>
  <pageSetup paperSize="9" scale="5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R01人口表4</vt:lpstr>
      <vt:lpstr>'R01人口表4'!Print_Area</vt:lpstr>
      <vt:lpstr>'R01人口表4'!Print_Area_MI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東京都
</cp:lastModifiedBy>
  <cp:lastPrinted>2019-01-31T02:17:53Z</cp:lastPrinted>
  <dcterms:created xsi:type="dcterms:W3CDTF">1998-10-31T02:00:29Z</dcterms:created>
  <dcterms:modified xsi:type="dcterms:W3CDTF">2021-02-18T02:00:08Z</dcterms:modified>
</cp:coreProperties>
</file>