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TMG-0d9e.edstokyotocho.onmicrosoft.com\sfs115-003\疾病対策課\◆難病認定係◆\HP\R7年度\080202_適用区分照会廃止等\"/>
    </mc:Choice>
  </mc:AlternateContent>
  <xr:revisionPtr revIDLastSave="0" documentId="13_ncr:1_{9E0AF845-E525-4914-8B7D-EB484093ABDA}" xr6:coauthVersionLast="47" xr6:coauthVersionMax="47" xr10:uidLastSave="{00000000-0000-0000-0000-000000000000}"/>
  <bookViews>
    <workbookView xWindow="-108" yWindow="-108" windowWidth="23256" windowHeight="12456" xr2:uid="{00000000-000D-0000-FFFF-FFFF00000000}"/>
  </bookViews>
  <sheets>
    <sheet name="はじめにお読みください" sheetId="7" r:id="rId1"/>
    <sheet name="入力してください" sheetId="2" r:id="rId2"/>
    <sheet name="印刷してください" sheetId="9" r:id="rId3"/>
    <sheet name="郵便番号" sheetId="6" state="hidden" r:id="rId4"/>
    <sheet name="都道府県" sheetId="4" state="hidden" r:id="rId5"/>
    <sheet name="指定難病一覧" sheetId="3" state="hidden" r:id="rId6"/>
  </sheets>
  <definedNames>
    <definedName name="_xlnm.Print_Area" localSheetId="0">はじめにお読みください!$A:$AM</definedName>
    <definedName name="_xlnm.Print_Area" localSheetId="2">印刷してください!$A:$AM</definedName>
    <definedName name="_xlnm.Print_Area" localSheetId="1">入力してください!$A:$AH</definedName>
    <definedName name="指定難病">指定難病一覧!$A$1:$A$356</definedName>
    <definedName name="都道府県">都道府県!$B$2:$B$48</definedName>
    <definedName name="郵便番号">郵便番号!$A$1:$B$98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95" i="9" l="1"/>
  <c r="Q194" i="9"/>
  <c r="J195" i="9"/>
  <c r="J194" i="9"/>
  <c r="J402" i="9"/>
  <c r="J403" i="9" l="1"/>
  <c r="J309" i="9"/>
  <c r="J216" i="9"/>
  <c r="J124" i="9"/>
  <c r="J31" i="9"/>
  <c r="Q381" i="9"/>
  <c r="J381" i="9"/>
  <c r="Q380" i="9"/>
  <c r="J380" i="9"/>
  <c r="Q288" i="9"/>
  <c r="J288" i="9"/>
  <c r="Q287" i="9"/>
  <c r="J287" i="9"/>
  <c r="Q103" i="9"/>
  <c r="J103" i="9"/>
  <c r="Q102" i="9"/>
  <c r="J102" i="9"/>
  <c r="AA19" i="9"/>
  <c r="AG21" i="9"/>
  <c r="AG19" i="9"/>
  <c r="AH392" i="9" l="1"/>
  <c r="AA392" i="9"/>
  <c r="AH390" i="9"/>
  <c r="AA390" i="9"/>
  <c r="AG206" i="9"/>
  <c r="AA206" i="9"/>
  <c r="AG204" i="9"/>
  <c r="AA204" i="9"/>
  <c r="AG114" i="9"/>
  <c r="AA114" i="9"/>
  <c r="AG112" i="9"/>
  <c r="AA112" i="9"/>
  <c r="AA21" i="9"/>
  <c r="AH299" i="9"/>
  <c r="AH297" i="9"/>
  <c r="AA297" i="9"/>
  <c r="Q10" i="9"/>
  <c r="J10" i="9"/>
  <c r="Q9" i="9"/>
  <c r="J9" i="9"/>
  <c r="AC421" i="9" l="1"/>
  <c r="P422" i="9"/>
  <c r="AI422" i="9"/>
  <c r="P423" i="9"/>
  <c r="AI423" i="9"/>
  <c r="P424" i="9"/>
  <c r="AI424" i="9"/>
  <c r="P425" i="9"/>
  <c r="AI425" i="9"/>
  <c r="P426" i="9"/>
  <c r="AI426" i="9"/>
  <c r="P427" i="9"/>
  <c r="AI427" i="9"/>
  <c r="T429" i="9"/>
  <c r="AF429" i="9"/>
  <c r="T430" i="9"/>
  <c r="AF430" i="9"/>
  <c r="T431" i="9"/>
  <c r="AF431" i="9"/>
  <c r="T432" i="9"/>
  <c r="AF432" i="9"/>
  <c r="T433" i="9"/>
  <c r="AF433" i="9"/>
  <c r="T434" i="9"/>
  <c r="AF434" i="9"/>
  <c r="T435" i="9"/>
  <c r="AF435" i="9"/>
  <c r="T436" i="9"/>
  <c r="AF436" i="9"/>
  <c r="G442" i="9"/>
  <c r="M444" i="9"/>
  <c r="M445" i="9"/>
  <c r="M446" i="9"/>
  <c r="M447" i="9"/>
  <c r="N447" i="9"/>
  <c r="M449" i="9"/>
  <c r="K452" i="9"/>
  <c r="AD452" i="9"/>
  <c r="K453" i="9"/>
  <c r="K454" i="9"/>
  <c r="K455" i="9"/>
  <c r="AE457" i="9"/>
  <c r="J463" i="9"/>
  <c r="Y463" i="9"/>
  <c r="AC328" i="9"/>
  <c r="P329" i="9"/>
  <c r="AI329" i="9"/>
  <c r="P330" i="9"/>
  <c r="AI330" i="9"/>
  <c r="P331" i="9"/>
  <c r="AI331" i="9"/>
  <c r="P332" i="9"/>
  <c r="AI332" i="9"/>
  <c r="P333" i="9"/>
  <c r="AI333" i="9"/>
  <c r="P334" i="9"/>
  <c r="AI334" i="9"/>
  <c r="T336" i="9"/>
  <c r="AF336" i="9"/>
  <c r="T337" i="9"/>
  <c r="AF337" i="9"/>
  <c r="T338" i="9"/>
  <c r="AF338" i="9"/>
  <c r="T339" i="9"/>
  <c r="AF339" i="9"/>
  <c r="T340" i="9"/>
  <c r="AF340" i="9"/>
  <c r="T341" i="9"/>
  <c r="AF341" i="9"/>
  <c r="T342" i="9"/>
  <c r="AF342" i="9"/>
  <c r="T343" i="9"/>
  <c r="AF343" i="9"/>
  <c r="G349" i="9"/>
  <c r="M351" i="9"/>
  <c r="M352" i="9"/>
  <c r="M353" i="9"/>
  <c r="M354" i="9"/>
  <c r="N354" i="9"/>
  <c r="M356" i="9"/>
  <c r="K359" i="9"/>
  <c r="AD359" i="9"/>
  <c r="K360" i="9"/>
  <c r="K361" i="9"/>
  <c r="K362" i="9"/>
  <c r="AE364" i="9"/>
  <c r="J370" i="9"/>
  <c r="Y370" i="9"/>
  <c r="AC235" i="9"/>
  <c r="P236" i="9"/>
  <c r="AI236" i="9"/>
  <c r="P237" i="9"/>
  <c r="AI237" i="9"/>
  <c r="P238" i="9"/>
  <c r="AI238" i="9"/>
  <c r="P239" i="9"/>
  <c r="AI239" i="9"/>
  <c r="P240" i="9"/>
  <c r="AI240" i="9"/>
  <c r="P241" i="9"/>
  <c r="AI241" i="9"/>
  <c r="T243" i="9"/>
  <c r="AF243" i="9"/>
  <c r="T244" i="9"/>
  <c r="AF244" i="9"/>
  <c r="T245" i="9"/>
  <c r="AF245" i="9"/>
  <c r="T246" i="9"/>
  <c r="AF246" i="9"/>
  <c r="T247" i="9"/>
  <c r="AF247" i="9"/>
  <c r="T248" i="9"/>
  <c r="AF248" i="9"/>
  <c r="T249" i="9"/>
  <c r="AF249" i="9"/>
  <c r="T250" i="9"/>
  <c r="AF250" i="9"/>
  <c r="G256" i="9"/>
  <c r="M258" i="9"/>
  <c r="M259" i="9"/>
  <c r="M260" i="9"/>
  <c r="M261" i="9"/>
  <c r="N261" i="9"/>
  <c r="M263" i="9"/>
  <c r="K266" i="9"/>
  <c r="AD266" i="9"/>
  <c r="K267" i="9"/>
  <c r="K268" i="9"/>
  <c r="K269" i="9"/>
  <c r="AE271" i="9"/>
  <c r="J277" i="9"/>
  <c r="Y277" i="9"/>
  <c r="P143" i="9" l="1"/>
  <c r="AI143" i="9"/>
  <c r="P144" i="9"/>
  <c r="AI144" i="9"/>
  <c r="P145" i="9"/>
  <c r="AI145" i="9"/>
  <c r="P146" i="9"/>
  <c r="AI146" i="9"/>
  <c r="P147" i="9"/>
  <c r="AI147" i="9"/>
  <c r="P148" i="9"/>
  <c r="AI148" i="9"/>
  <c r="T150" i="9"/>
  <c r="AF150" i="9"/>
  <c r="T151" i="9"/>
  <c r="AF151" i="9"/>
  <c r="T152" i="9"/>
  <c r="AF152" i="9"/>
  <c r="T153" i="9"/>
  <c r="AF153" i="9"/>
  <c r="T154" i="9"/>
  <c r="AF154" i="9"/>
  <c r="T155" i="9"/>
  <c r="AF155" i="9"/>
  <c r="T156" i="9"/>
  <c r="AF156" i="9"/>
  <c r="T157" i="9"/>
  <c r="AF157" i="9"/>
  <c r="G163" i="9"/>
  <c r="K173" i="9"/>
  <c r="AD173" i="9"/>
  <c r="K174" i="9"/>
  <c r="K175" i="9"/>
  <c r="K176" i="9"/>
  <c r="AE178" i="9"/>
  <c r="J184" i="9"/>
  <c r="Y184" i="9"/>
  <c r="AC50" i="9"/>
  <c r="P51" i="9"/>
  <c r="AI51" i="9"/>
  <c r="P52" i="9"/>
  <c r="AI52" i="9"/>
  <c r="P53" i="9"/>
  <c r="AI53" i="9"/>
  <c r="P54" i="9"/>
  <c r="AI54" i="9"/>
  <c r="P55" i="9"/>
  <c r="AI55" i="9"/>
  <c r="P56" i="9"/>
  <c r="AI56" i="9"/>
  <c r="T58" i="9"/>
  <c r="AF58" i="9"/>
  <c r="T59" i="9"/>
  <c r="AF59" i="9"/>
  <c r="T60" i="9"/>
  <c r="AF60" i="9"/>
  <c r="T61" i="9"/>
  <c r="AF61" i="9"/>
  <c r="T62" i="9"/>
  <c r="AF62" i="9"/>
  <c r="T63" i="9"/>
  <c r="AF63" i="9"/>
  <c r="T64" i="9"/>
  <c r="AF64" i="9"/>
  <c r="T65" i="9"/>
  <c r="AF65" i="9"/>
  <c r="G71" i="9"/>
  <c r="M73" i="9"/>
  <c r="M74" i="9"/>
  <c r="M75" i="9"/>
  <c r="M76" i="9"/>
  <c r="N76" i="9"/>
  <c r="M78" i="9"/>
  <c r="K81" i="9"/>
  <c r="AD81" i="9"/>
  <c r="K82" i="9"/>
  <c r="K83" i="9"/>
  <c r="K84" i="9"/>
  <c r="AE86" i="9"/>
  <c r="J92" i="9"/>
  <c r="Y92" i="9"/>
  <c r="V81" i="2"/>
  <c r="Z380" i="9"/>
  <c r="Z287" i="9"/>
  <c r="Z194" i="9"/>
  <c r="Z102" i="9"/>
  <c r="Z9" i="9"/>
  <c r="CE4" i="9"/>
  <c r="CB4" i="9"/>
  <c r="AF380" i="9"/>
  <c r="AF381" i="9" s="1"/>
  <c r="J382" i="9"/>
  <c r="AC382" i="9"/>
  <c r="P384" i="9"/>
  <c r="M385" i="9"/>
  <c r="AH385" i="9"/>
  <c r="M386" i="9"/>
  <c r="Z386" i="9"/>
  <c r="AF386" i="9"/>
  <c r="AK386" i="9"/>
  <c r="AA387" i="9"/>
  <c r="AF388" i="9"/>
  <c r="F391" i="9"/>
  <c r="F393" i="9"/>
  <c r="P394" i="9"/>
  <c r="J395" i="9"/>
  <c r="AC395" i="9"/>
  <c r="P397" i="9"/>
  <c r="K399" i="9"/>
  <c r="U399" i="9"/>
  <c r="AE399" i="9"/>
  <c r="K400" i="9"/>
  <c r="U400" i="9"/>
  <c r="AE400" i="9"/>
  <c r="J404" i="9"/>
  <c r="J405" i="9"/>
  <c r="J407" i="9"/>
  <c r="E410" i="9"/>
  <c r="S410" i="9"/>
  <c r="I412" i="9"/>
  <c r="AF287" i="9"/>
  <c r="AF288" i="9" s="1"/>
  <c r="J289" i="9"/>
  <c r="AC289" i="9"/>
  <c r="P291" i="9"/>
  <c r="M292" i="9"/>
  <c r="AH292" i="9"/>
  <c r="M293" i="9"/>
  <c r="Z293" i="9"/>
  <c r="AF293" i="9"/>
  <c r="AK293" i="9"/>
  <c r="AA294" i="9"/>
  <c r="AF295" i="9"/>
  <c r="F298" i="9"/>
  <c r="AA299" i="9"/>
  <c r="F300" i="9"/>
  <c r="P301" i="9"/>
  <c r="J302" i="9"/>
  <c r="AC302" i="9"/>
  <c r="P304" i="9"/>
  <c r="K306" i="9"/>
  <c r="U306" i="9"/>
  <c r="AE306" i="9"/>
  <c r="K307" i="9"/>
  <c r="U307" i="9"/>
  <c r="AE307" i="9"/>
  <c r="J310" i="9"/>
  <c r="J311" i="9"/>
  <c r="J312" i="9"/>
  <c r="J314" i="9"/>
  <c r="E317" i="9"/>
  <c r="S317" i="9"/>
  <c r="I319" i="9"/>
  <c r="AF194" i="9"/>
  <c r="AF195" i="9" s="1"/>
  <c r="J196" i="9"/>
  <c r="AC196" i="9"/>
  <c r="P198" i="9"/>
  <c r="M199" i="9"/>
  <c r="AH199" i="9"/>
  <c r="M200" i="9"/>
  <c r="Z200" i="9"/>
  <c r="AF200" i="9"/>
  <c r="AK200" i="9"/>
  <c r="AA201" i="9"/>
  <c r="AF202" i="9"/>
  <c r="F205" i="9"/>
  <c r="F207" i="9"/>
  <c r="P208" i="9"/>
  <c r="J209" i="9"/>
  <c r="AC209" i="9"/>
  <c r="P211" i="9"/>
  <c r="K213" i="9"/>
  <c r="U213" i="9"/>
  <c r="AE213" i="9"/>
  <c r="K214" i="9"/>
  <c r="U214" i="9"/>
  <c r="AE214" i="9"/>
  <c r="J217" i="9"/>
  <c r="J218" i="9"/>
  <c r="J219" i="9"/>
  <c r="J221" i="9"/>
  <c r="E224" i="9"/>
  <c r="S224" i="9"/>
  <c r="I226" i="9"/>
  <c r="I134" i="9" l="1"/>
  <c r="S132" i="9"/>
  <c r="E132" i="9"/>
  <c r="J129" i="9"/>
  <c r="J127" i="9"/>
  <c r="J126" i="9"/>
  <c r="J125" i="9"/>
  <c r="AE122" i="9"/>
  <c r="U122" i="9"/>
  <c r="K122" i="9"/>
  <c r="AE121" i="9"/>
  <c r="U121" i="9"/>
  <c r="K121" i="9"/>
  <c r="P119" i="9"/>
  <c r="AC117" i="9"/>
  <c r="J117" i="9"/>
  <c r="P116" i="9"/>
  <c r="F115" i="9"/>
  <c r="F113" i="9"/>
  <c r="AF110" i="9"/>
  <c r="AA109" i="9"/>
  <c r="AK108" i="9"/>
  <c r="AF108" i="9"/>
  <c r="Z108" i="9"/>
  <c r="M108" i="9"/>
  <c r="AH107" i="9"/>
  <c r="M107" i="9"/>
  <c r="P106" i="9"/>
  <c r="AC104" i="9"/>
  <c r="J104" i="9"/>
  <c r="AF102" i="9"/>
  <c r="AF103" i="9" s="1"/>
  <c r="I41" i="9"/>
  <c r="S39" i="9"/>
  <c r="E39" i="9"/>
  <c r="J36" i="9"/>
  <c r="J34" i="9"/>
  <c r="J33" i="9"/>
  <c r="J32" i="9"/>
  <c r="AE29" i="9"/>
  <c r="U29" i="9"/>
  <c r="K29" i="9"/>
  <c r="AE28" i="9"/>
  <c r="U28" i="9"/>
  <c r="K28" i="9"/>
  <c r="P26" i="9"/>
  <c r="AC24" i="9"/>
  <c r="J24" i="9"/>
  <c r="P23" i="9"/>
  <c r="F22" i="9"/>
  <c r="F20" i="9"/>
  <c r="AF17" i="9"/>
  <c r="AA16" i="9"/>
  <c r="AK15" i="9"/>
  <c r="AF15" i="9"/>
  <c r="Z15" i="9"/>
  <c r="M15" i="9"/>
  <c r="AH14" i="9"/>
  <c r="M14" i="9"/>
  <c r="P13" i="9"/>
  <c r="AC11" i="9"/>
  <c r="J11" i="9"/>
  <c r="AF9" i="9"/>
  <c r="AF10" i="9" s="1"/>
  <c r="V102" i="2" l="1"/>
  <c r="B102" i="2"/>
  <c r="G101" i="2"/>
  <c r="G79" i="2" l="1"/>
  <c r="G47" i="2"/>
  <c r="G18" i="2"/>
  <c r="V90" i="2"/>
  <c r="H90" i="2"/>
  <c r="J290" i="9" l="1"/>
  <c r="J303" i="9"/>
  <c r="J396" i="9"/>
  <c r="J383" i="9"/>
  <c r="J197" i="9"/>
  <c r="J210" i="9"/>
  <c r="J105" i="9"/>
  <c r="J118" i="9"/>
  <c r="J12" i="9"/>
  <c r="J25" i="9"/>
  <c r="G53" i="2" l="1"/>
  <c r="B52" i="2"/>
  <c r="C54" i="2"/>
</calcChain>
</file>

<file path=xl/sharedStrings.xml><?xml version="1.0" encoding="utf-8"?>
<sst xmlns="http://schemas.openxmlformats.org/spreadsheetml/2006/main" count="1513" uniqueCount="806">
  <si>
    <t>（このシートの黄色のセルへ、必要事項を入力してください。）</t>
    <rPh sb="7" eb="9">
      <t>キイロ</t>
    </rPh>
    <rPh sb="14" eb="16">
      <t>ヒツヨウ</t>
    </rPh>
    <rPh sb="16" eb="18">
      <t>ジコウ</t>
    </rPh>
    <rPh sb="19" eb="21">
      <t>ニュウリョク</t>
    </rPh>
    <phoneticPr fontId="2"/>
  </si>
  <si>
    <t>氏名</t>
    <rPh sb="0" eb="2">
      <t>シメイ</t>
    </rPh>
    <phoneticPr fontId="2"/>
  </si>
  <si>
    <t>フリガナ</t>
    <phoneticPr fontId="2"/>
  </si>
  <si>
    <t>生年月日</t>
  </si>
  <si>
    <t>昭和</t>
  </si>
  <si>
    <t>年</t>
  </si>
  <si>
    <t>月</t>
  </si>
  <si>
    <t>日</t>
  </si>
  <si>
    <t>　※和暦を選択し、生年月日を入力してください。</t>
  </si>
  <si>
    <t>郵便番号</t>
  </si>
  <si>
    <t>電話番号</t>
  </si>
  <si>
    <t>保険者名称</t>
  </si>
  <si>
    <t>保険者番号</t>
  </si>
  <si>
    <t>被保険者氏名</t>
  </si>
  <si>
    <t>患者からみた被保険者</t>
  </si>
  <si>
    <t>本人</t>
  </si>
  <si>
    <t>　※患者から見た関係性を入力してください。</t>
  </si>
  <si>
    <t xml:space="preserve">  1 球脊髄性筋萎縮症</t>
  </si>
  <si>
    <t xml:space="preserve">  2 筋萎縮性側索硬化症</t>
  </si>
  <si>
    <t xml:space="preserve">  3 脊髄性筋萎縮症</t>
  </si>
  <si>
    <t xml:space="preserve">  4 原発性側索硬化症</t>
  </si>
  <si>
    <t xml:space="preserve">  5 進行性核上性麻痺</t>
  </si>
  <si>
    <t xml:space="preserve">  6 パーキンソン病</t>
  </si>
  <si>
    <t xml:space="preserve">  7 大脳皮質基底核変性症</t>
  </si>
  <si>
    <t xml:space="preserve">  8 ハンチントン病</t>
  </si>
  <si>
    <t xml:space="preserve">  9 神経有棘赤血球症</t>
  </si>
  <si>
    <t xml:space="preserve"> 10 シャルコー・マリー・トゥース病</t>
  </si>
  <si>
    <t xml:space="preserve"> 11 重症筋無力症</t>
  </si>
  <si>
    <t xml:space="preserve"> 12 先天性筋無力症候群</t>
  </si>
  <si>
    <t xml:space="preserve"> 13 多発性硬化症／視神経脊髄炎</t>
  </si>
  <si>
    <t xml:space="preserve"> 14 慢性炎症性脱髄性多発神経炎／多巣性運動ニューロパチー</t>
  </si>
  <si>
    <t xml:space="preserve"> 15 封入体筋炎</t>
  </si>
  <si>
    <t xml:space="preserve"> 16 クロウ・深瀬症候群</t>
  </si>
  <si>
    <t xml:space="preserve"> 17 多系統萎縮症</t>
  </si>
  <si>
    <t xml:space="preserve"> 18 脊髄小脳変性症(多系統萎縮症を除く。)</t>
  </si>
  <si>
    <t xml:space="preserve"> 19 ライソゾーム病</t>
  </si>
  <si>
    <t xml:space="preserve"> 20 副腎白質ジストロフィー</t>
  </si>
  <si>
    <t xml:space="preserve"> 21 ミトコンドリア病</t>
  </si>
  <si>
    <t xml:space="preserve"> 22 もやもや病</t>
  </si>
  <si>
    <t xml:space="preserve"> 23 プリオン病</t>
  </si>
  <si>
    <t xml:space="preserve"> 24 亜急性硬化性全脳炎</t>
  </si>
  <si>
    <t xml:space="preserve"> 25 進行性多巣性白質脳症</t>
  </si>
  <si>
    <t xml:space="preserve"> 26 HTLV-1関連脊髄症</t>
  </si>
  <si>
    <t xml:space="preserve"> 27 特発性基底核石灰化症</t>
  </si>
  <si>
    <t xml:space="preserve"> 28 全身性アミロイドーシス</t>
  </si>
  <si>
    <t xml:space="preserve"> 29 ウルリッヒ病</t>
  </si>
  <si>
    <t xml:space="preserve"> 30 遠位型ミオパチー</t>
  </si>
  <si>
    <t xml:space="preserve"> 31 ベスレムミオパチー</t>
  </si>
  <si>
    <t xml:space="preserve"> 32 自己貪食空胞性ミオパチー</t>
  </si>
  <si>
    <t xml:space="preserve"> 33 シュワルツ・ヤンペル症候群</t>
  </si>
  <si>
    <t xml:space="preserve"> 34 神経線維腫症</t>
  </si>
  <si>
    <t xml:space="preserve"> 35 天疱瘡</t>
  </si>
  <si>
    <t xml:space="preserve"> 36 表皮水疱症</t>
  </si>
  <si>
    <t xml:space="preserve"> 37 膿疱性乾癬(汎発型)</t>
  </si>
  <si>
    <t xml:space="preserve"> 38 スティーヴンス・ジョンソン症候群</t>
  </si>
  <si>
    <t xml:space="preserve"> 39 中毒性表皮壊死症</t>
  </si>
  <si>
    <t xml:space="preserve"> 40 高安動脈炎</t>
  </si>
  <si>
    <t xml:space="preserve"> 41 巨細胞性動脈炎</t>
  </si>
  <si>
    <t xml:space="preserve"> 42 結節性多発動脈炎</t>
  </si>
  <si>
    <t xml:space="preserve"> 43 顕微鏡的多発血管炎</t>
  </si>
  <si>
    <t xml:space="preserve"> 44 多発血管炎性肉芽腫症</t>
  </si>
  <si>
    <t xml:space="preserve"> 45 好酸球性多発血管炎性肉芽腫症</t>
  </si>
  <si>
    <t xml:space="preserve"> 46 悪性関節リウマチ</t>
  </si>
  <si>
    <t xml:space="preserve"> 47 バージャー病</t>
  </si>
  <si>
    <t xml:space="preserve"> 48 原発性抗リン脂質抗体症候群</t>
  </si>
  <si>
    <t xml:space="preserve"> 49 全身性エリテマトーデス</t>
  </si>
  <si>
    <t xml:space="preserve"> 50 皮膚筋炎／多発性筋炎</t>
  </si>
  <si>
    <t xml:space="preserve"> 51 全身性強皮症</t>
  </si>
  <si>
    <t xml:space="preserve"> 52 混合性結合組織病</t>
  </si>
  <si>
    <t xml:space="preserve"> 53 シェーグレン症候群</t>
  </si>
  <si>
    <t xml:space="preserve"> 55 再発性多発軟骨炎</t>
  </si>
  <si>
    <t xml:space="preserve"> 56 ベーチェット病</t>
  </si>
  <si>
    <t xml:space="preserve"> 57 特発性拡張型心筋症</t>
  </si>
  <si>
    <t xml:space="preserve"> 58 肥大型心筋症</t>
  </si>
  <si>
    <t xml:space="preserve"> 59 拘束型心筋症</t>
  </si>
  <si>
    <t xml:space="preserve"> 60 再生不良性貧血</t>
  </si>
  <si>
    <t xml:space="preserve"> 61 自己免疫性溶血性貧血</t>
  </si>
  <si>
    <t xml:space="preserve"> 62 発作性夜間ヘモグロビン尿症</t>
  </si>
  <si>
    <t xml:space="preserve"> 64 血栓性血小板減少性紫斑病</t>
  </si>
  <si>
    <t xml:space="preserve"> 65 原発性免疫不全症候群</t>
  </si>
  <si>
    <t xml:space="preserve"> 66 IgA腎症</t>
  </si>
  <si>
    <t xml:space="preserve"> 67 多発性嚢胞腎</t>
  </si>
  <si>
    <t xml:space="preserve"> 68 黄色靱帯骨化症</t>
  </si>
  <si>
    <t xml:space="preserve"> 69 後縦靱帯骨化症</t>
  </si>
  <si>
    <t xml:space="preserve"> 70 広範脊柱管狭窄症</t>
  </si>
  <si>
    <t xml:space="preserve"> 71 特発性大腿骨頭壊死症</t>
  </si>
  <si>
    <t xml:space="preserve"> 72 下垂体性ADH分泌異常症</t>
  </si>
  <si>
    <t xml:space="preserve"> 73 下垂体性TSH分泌亢進症</t>
  </si>
  <si>
    <t xml:space="preserve"> 74 下垂体性PRL分泌亢進症</t>
  </si>
  <si>
    <t xml:space="preserve"> 75 クッシング病</t>
  </si>
  <si>
    <t xml:space="preserve"> 76 下垂体性ゴナドトロピン分泌亢進症</t>
  </si>
  <si>
    <t xml:space="preserve"> 77 下垂体性成長ホルモン分泌亢進症</t>
  </si>
  <si>
    <t xml:space="preserve"> 78 下垂体前葉機能低下症</t>
  </si>
  <si>
    <t xml:space="preserve"> 79 家族性高コレステロール血症(ホモ接合体)</t>
  </si>
  <si>
    <t xml:space="preserve"> 80 甲状腺ホルモン不応症</t>
  </si>
  <si>
    <t xml:space="preserve"> 81 先天性副腎皮質酵素欠損症</t>
  </si>
  <si>
    <t xml:space="preserve"> 82 先天性副腎低形成症</t>
  </si>
  <si>
    <t xml:space="preserve"> 83 アジソン病</t>
  </si>
  <si>
    <t xml:space="preserve"> 84 サルコイドーシス</t>
  </si>
  <si>
    <t xml:space="preserve"> 85 特発性間質性肺炎</t>
  </si>
  <si>
    <t xml:space="preserve"> 86 肺動脈性肺高血圧症</t>
  </si>
  <si>
    <t xml:space="preserve"> 87 肺静脈閉塞症／肺毛細血管腫症</t>
  </si>
  <si>
    <t xml:space="preserve"> 88 慢性血栓塞栓性肺高血圧症</t>
  </si>
  <si>
    <t xml:space="preserve"> 89 リンパ脈管筋腫症</t>
  </si>
  <si>
    <t xml:space="preserve"> 90 網膜色素変性症</t>
  </si>
  <si>
    <t xml:space="preserve"> 91 バッド・キアリ症候群</t>
  </si>
  <si>
    <t xml:space="preserve"> 92 特発性門脈圧亢進症</t>
  </si>
  <si>
    <t xml:space="preserve"> 93 原発性胆汁性胆管炎</t>
  </si>
  <si>
    <t xml:space="preserve"> 94 原発性硬化性胆管炎</t>
  </si>
  <si>
    <t xml:space="preserve"> 95 自己免疫性肝炎</t>
  </si>
  <si>
    <t xml:space="preserve"> 96 クローン病</t>
  </si>
  <si>
    <t xml:space="preserve"> 97 潰瘍性大腸炎</t>
  </si>
  <si>
    <t xml:space="preserve"> 98 好酸球性消化管疾患</t>
  </si>
  <si>
    <t xml:space="preserve"> 99 慢性特発性偽性腸閉塞症</t>
  </si>
  <si>
    <t>100 巨大膀胱短小結腸腸管蠕動不全症</t>
  </si>
  <si>
    <t>101 腸管神経節細胞僅少症</t>
  </si>
  <si>
    <t>102 ルビンシュタイン・テイビ症候群</t>
  </si>
  <si>
    <t>103 CFC症候群</t>
  </si>
  <si>
    <t>104 コステロ症候群</t>
  </si>
  <si>
    <t>105 チャージ症候群</t>
  </si>
  <si>
    <t>106 クリオピリン関連周期熱症候群</t>
  </si>
  <si>
    <t>107 若年性特発性関節炎</t>
  </si>
  <si>
    <t>108 TNF受容体関連周期性症候群</t>
  </si>
  <si>
    <t>109 非典型溶血性尿毒症症候群</t>
  </si>
  <si>
    <t>110 ブラウ症候群</t>
  </si>
  <si>
    <t>111 先天性ミオパチー</t>
  </si>
  <si>
    <t>112 マリネスコ・シェーグレン症候群</t>
  </si>
  <si>
    <t>113 筋ジストロフィー</t>
  </si>
  <si>
    <t>114 非ジストロフィー性ミオトニー症候群</t>
  </si>
  <si>
    <t>115 遺伝性周期性四肢麻痺</t>
  </si>
  <si>
    <t>116 アトピー性脊髄炎</t>
  </si>
  <si>
    <t>117 脊髄空洞症</t>
  </si>
  <si>
    <t>118 脊髄髄膜瘤</t>
  </si>
  <si>
    <t>119 アイザックス症候群</t>
  </si>
  <si>
    <t>120 遺伝性ジストニア</t>
  </si>
  <si>
    <t>122 脳表ヘモジデリン沈着症</t>
  </si>
  <si>
    <t>124 皮質下梗塞と白質脳症を伴う常染色体優性脳動脈症</t>
  </si>
  <si>
    <t>125 神経軸索スフェロイド形成を伴う遺伝性びまん性白質脳症</t>
  </si>
  <si>
    <t>127 前頭側頭葉変性症</t>
  </si>
  <si>
    <t>128 ビッカースタッフ脳幹脳炎</t>
  </si>
  <si>
    <t>129 痙攣重積型(二相性)急性脳症</t>
  </si>
  <si>
    <t>130 先天性無痛無汗症</t>
  </si>
  <si>
    <t>131 アレキサンダー病</t>
  </si>
  <si>
    <t>132 先天性核上性球麻痺</t>
  </si>
  <si>
    <t>133 メビウス症候群</t>
  </si>
  <si>
    <t>134 中隔視神経形成異常症／ドモルシア症候群</t>
  </si>
  <si>
    <t>135 アイカルディ症候群</t>
  </si>
  <si>
    <t>136 片側巨脳症</t>
  </si>
  <si>
    <t>137 限局性皮質異形成</t>
  </si>
  <si>
    <t>138 神経細胞移動異常症</t>
  </si>
  <si>
    <t>139 先天性大脳白質形成不全症</t>
  </si>
  <si>
    <t>140 ドラベ症候群</t>
  </si>
  <si>
    <t>141 海馬硬化を伴う内側側頭葉てんかん</t>
  </si>
  <si>
    <t>142 ミオクロニー欠神てんかん</t>
  </si>
  <si>
    <t>143 ミオクロニー脱力発作を伴うてんかん</t>
  </si>
  <si>
    <t>144 レノックス・ガストー症候群</t>
  </si>
  <si>
    <t>145 ウエスト症候群</t>
  </si>
  <si>
    <t>146 大田原症候群</t>
  </si>
  <si>
    <t>147 早期ミオクロニー脳症</t>
  </si>
  <si>
    <t>148 遊走性焦点発作を伴う乳児てんかん</t>
  </si>
  <si>
    <t>149 片側痙攣・片麻痺・てんかん症候群</t>
  </si>
  <si>
    <t>150 環状20番染色体症候群</t>
  </si>
  <si>
    <t>151 ラスムッセン脳炎</t>
  </si>
  <si>
    <t>152 PCDH19関連症候群</t>
  </si>
  <si>
    <t>153 難治頻回部分発作重積型急性脳炎</t>
  </si>
  <si>
    <t>155 ランドウ・クレフナー症候群</t>
  </si>
  <si>
    <t>156 レット症候群</t>
  </si>
  <si>
    <t>157 スタージ・ウェーバー症候群</t>
  </si>
  <si>
    <t>158 結節性硬化症</t>
  </si>
  <si>
    <t>159 色素性乾皮症</t>
  </si>
  <si>
    <t>160 先天性魚鱗癬</t>
  </si>
  <si>
    <t>161 家族性良性慢性天疱瘡</t>
  </si>
  <si>
    <t>162 類天疱瘡(後天性表皮水疱症を含む。)</t>
  </si>
  <si>
    <t>163 特発性後天性全身性無汗症</t>
  </si>
  <si>
    <t>164 眼皮膚白皮症</t>
  </si>
  <si>
    <t>165 肥厚性皮膚骨膜症</t>
  </si>
  <si>
    <t>166 弾性線維性仮性黄色腫</t>
  </si>
  <si>
    <t>168 エーラス・ダンロス症候群</t>
  </si>
  <si>
    <t>169 メンケス病</t>
  </si>
  <si>
    <t>170 オクシピタル・ホーン症候群</t>
  </si>
  <si>
    <t>171 ウィルソン病</t>
  </si>
  <si>
    <t>172 低ホスファターゼ症</t>
  </si>
  <si>
    <t>173 VATER症候群</t>
  </si>
  <si>
    <t>174 那須・ハコラ病</t>
  </si>
  <si>
    <t>175 ウィーバー症候群</t>
  </si>
  <si>
    <t>176 コフィン・ローリー症候群</t>
  </si>
  <si>
    <t>177 ジュベール症候群関連疾患</t>
  </si>
  <si>
    <t>178 モワット・ウィルソン症候群</t>
  </si>
  <si>
    <t>179 ウィリアムズ症候群</t>
  </si>
  <si>
    <t>180 ATR-X症候群</t>
  </si>
  <si>
    <t>181 クルーゾン症候群</t>
  </si>
  <si>
    <t>182 アペール症候群</t>
  </si>
  <si>
    <t>183 ファイファー症候群</t>
  </si>
  <si>
    <t>184 アントレー・ビクスラー症候群</t>
  </si>
  <si>
    <t>185 コフィン・シリス症候群</t>
  </si>
  <si>
    <t>186 ロスムンド・トムソン症候群</t>
  </si>
  <si>
    <t>187 歌舞伎症候群</t>
  </si>
  <si>
    <t>188 多脾症候群</t>
  </si>
  <si>
    <t>189 無脾症候群</t>
  </si>
  <si>
    <t>190 鰓耳腎症候群</t>
  </si>
  <si>
    <t>191 ウェルナー症候群</t>
  </si>
  <si>
    <t>192 コケイン症候群</t>
  </si>
  <si>
    <t>193 プラダー・ウィリ症候群</t>
  </si>
  <si>
    <t>194 ソトス症候群</t>
  </si>
  <si>
    <t>195 ヌーナン症候群</t>
  </si>
  <si>
    <t>196 ヤング・シンプソン症候群</t>
  </si>
  <si>
    <t>197 1p36欠失症候群</t>
  </si>
  <si>
    <t>198 4p欠失症候群</t>
  </si>
  <si>
    <t>199 5p欠失症候群</t>
  </si>
  <si>
    <t>200 第14番染色体父親性ダイソミー症候群</t>
  </si>
  <si>
    <t>201 アンジェルマン症候群</t>
  </si>
  <si>
    <t>202 スミス・マギニス症候群</t>
  </si>
  <si>
    <t>203 22q11.2欠失症候群</t>
  </si>
  <si>
    <t>204 エマヌエル症候群</t>
  </si>
  <si>
    <t>205 脆弱X症候群関連疾患</t>
  </si>
  <si>
    <t>206 脆弱X症候群</t>
  </si>
  <si>
    <t>207 総動脈幹遺残症</t>
  </si>
  <si>
    <t>208 修正大血管転位症</t>
  </si>
  <si>
    <t>209 完全大血管転位症</t>
  </si>
  <si>
    <t>210 単心室症</t>
  </si>
  <si>
    <t>211 左心低形成症候群</t>
  </si>
  <si>
    <t>212 三尖弁閉鎖症</t>
  </si>
  <si>
    <t>213 心室中隔欠損を伴わない肺動脈閉鎖症</t>
  </si>
  <si>
    <t>214 心室中隔欠損を伴う肺動脈閉鎖症</t>
  </si>
  <si>
    <t>215 ファロー四徴症</t>
  </si>
  <si>
    <t>216 両大血管右室起始症</t>
  </si>
  <si>
    <t>217 エプスタイン病</t>
  </si>
  <si>
    <t>218 アルポート症候群</t>
  </si>
  <si>
    <t>219 ギャロウェイ・モワト症候群</t>
  </si>
  <si>
    <t>220 急速進行性糸球体腎炎</t>
  </si>
  <si>
    <t>221 抗糸球体基底膜腎炎</t>
  </si>
  <si>
    <t>222 一次性ネフローゼ症候群</t>
  </si>
  <si>
    <t>223 一次性膜性増殖性糸球体腎炎</t>
  </si>
  <si>
    <t>224 紫斑病性腎炎</t>
  </si>
  <si>
    <t>225 先天性腎性尿崩症</t>
  </si>
  <si>
    <t>226 間質性膀胱炎(ハンナ型)</t>
  </si>
  <si>
    <t>227 オスラー病</t>
  </si>
  <si>
    <t>228 閉塞性細気管支炎</t>
  </si>
  <si>
    <t>229 肺胞蛋白症(自己免疫性又は先天性)</t>
  </si>
  <si>
    <t>230 肺胞低換気症候群</t>
  </si>
  <si>
    <t>231 α1-アンチトリプシン欠乏症</t>
  </si>
  <si>
    <t>232 カーニー複合</t>
  </si>
  <si>
    <t>233 ウォルフラム症候群</t>
  </si>
  <si>
    <t>234 ペルオキシソーム病(副腎白質ジストロフィーを除く。)</t>
  </si>
  <si>
    <t>235 副甲状腺機能低下症</t>
  </si>
  <si>
    <t>236 偽性副甲状腺機能低下症</t>
  </si>
  <si>
    <t>237 副腎皮質刺激ホルモン不応症</t>
  </si>
  <si>
    <t>238 ビタミンＤ抵抗性くる病／骨軟化症</t>
  </si>
  <si>
    <t>239 ビタミンＤ依存性くる病／骨軟化症</t>
  </si>
  <si>
    <t>240 フェニルケトン尿症</t>
  </si>
  <si>
    <t>241 高チロシン血症１型</t>
  </si>
  <si>
    <t>242 高チロシン血症２型</t>
  </si>
  <si>
    <t>243 高チロシン血症３型</t>
  </si>
  <si>
    <t>244 メープルシロップ尿症</t>
  </si>
  <si>
    <t>245 プロピオン酸血症</t>
  </si>
  <si>
    <t>246 メチルマロン酸血症</t>
  </si>
  <si>
    <t>247 イソ吉草酸血症</t>
  </si>
  <si>
    <t>248 グルコーストランスポーター１欠損症</t>
  </si>
  <si>
    <t>249 グルタル酸血症１型</t>
  </si>
  <si>
    <t>250 グルタル酸血症２型</t>
  </si>
  <si>
    <t>251 尿素サイクル異常症</t>
  </si>
  <si>
    <t>252 リジン尿性蛋白不耐症</t>
  </si>
  <si>
    <t>253 先天性葉酸吸収不全</t>
  </si>
  <si>
    <t>254 ポルフィリン症</t>
  </si>
  <si>
    <t>255 複合カルボキシラーゼ欠損症</t>
  </si>
  <si>
    <t>256 筋型糖原病</t>
  </si>
  <si>
    <t>257 肝型糖原病</t>
  </si>
  <si>
    <t>258 ガラクトース-1-リン酸ウリジルトランスフェラーゼ欠損症</t>
  </si>
  <si>
    <t>259 レシチンコレステロールアシルトランスフェラーゼ欠損症</t>
  </si>
  <si>
    <t>260 シトステロール血症</t>
  </si>
  <si>
    <t>261 タンジール病</t>
  </si>
  <si>
    <t>262 原発性高カイロミクロン血症</t>
  </si>
  <si>
    <t>263 脳腱黄色腫症</t>
  </si>
  <si>
    <t>264 無βリポタンパク血症</t>
  </si>
  <si>
    <t>265 脂肪萎縮症</t>
  </si>
  <si>
    <t>266 家族性地中海熱</t>
  </si>
  <si>
    <t>267 高IgD症候群</t>
  </si>
  <si>
    <t>268 中條・西村症候群</t>
  </si>
  <si>
    <t>269 化膿性無菌性関節炎・壊疽性膿皮症・アクネ症候群</t>
  </si>
  <si>
    <t>270 慢性再発性多発性骨髄炎</t>
  </si>
  <si>
    <t>271 強直性脊椎炎</t>
  </si>
  <si>
    <t>272 進行性骨化性線維異形成症</t>
  </si>
  <si>
    <t>273 肋骨異常を伴う先天性側弯症</t>
  </si>
  <si>
    <t>274 骨形成不全症</t>
  </si>
  <si>
    <t>275 タナトフォリック骨異形成症</t>
  </si>
  <si>
    <t>276 軟骨無形成症</t>
  </si>
  <si>
    <t>277 リンパ管腫症／ゴーハム病</t>
  </si>
  <si>
    <t>278 巨大リンパ管奇形(頚部顔面病変)</t>
  </si>
  <si>
    <t>279 巨大静脈奇形(頚部口腔咽頭びまん性病変)</t>
  </si>
  <si>
    <t>280 巨大動静脈奇形(頚部顔面又は四肢病変)</t>
  </si>
  <si>
    <t>281 クリッペル・トレノネー・ウェーバー症候群</t>
  </si>
  <si>
    <t>282 先天性赤血球形成異常性貧血</t>
  </si>
  <si>
    <t>283 後天性赤芽球癆</t>
  </si>
  <si>
    <t>284 ダイアモンド・ブラックファン貧血</t>
  </si>
  <si>
    <t>285 ファンコニ貧血</t>
  </si>
  <si>
    <t>286 遺伝性鉄芽球性貧血</t>
  </si>
  <si>
    <t>287 エプスタイン症候群</t>
  </si>
  <si>
    <t>288 自己免疫性後天性凝固因子欠乏症</t>
  </si>
  <si>
    <t>289 クロンカイト・カナダ症候群</t>
  </si>
  <si>
    <t>290 非特異性多発性小腸潰瘍症</t>
  </si>
  <si>
    <t>291 ヒルシュスプルング病(全結腸型又は小腸型)</t>
  </si>
  <si>
    <t>292 総排泄腔外反症</t>
  </si>
  <si>
    <t>293 総排泄腔遺残</t>
  </si>
  <si>
    <t>294 先天性横隔膜ヘルニア</t>
  </si>
  <si>
    <t>295 乳幼児肝巨大血管腫</t>
  </si>
  <si>
    <t>296 胆道閉鎖症</t>
  </si>
  <si>
    <t>297 アラジール症候群</t>
  </si>
  <si>
    <t>298 遺伝性膵炎</t>
  </si>
  <si>
    <t>299 嚢胞性線維症</t>
  </si>
  <si>
    <t>300 IgG4関連疾患</t>
  </si>
  <si>
    <t>301 黄斑ジストロフィー</t>
  </si>
  <si>
    <t>302 レーベル遺伝性視神経症</t>
  </si>
  <si>
    <t>303 アッシャー症候群</t>
  </si>
  <si>
    <t>304 若年発症型両側性感音難聴</t>
  </si>
  <si>
    <t>305 遅発性内リンパ水腫</t>
  </si>
  <si>
    <t>306 好酸球性副鼻腔炎</t>
  </si>
  <si>
    <t>307 カナバン病</t>
  </si>
  <si>
    <t>308 進行性白質脳症</t>
  </si>
  <si>
    <t>309 進行性ミオクローヌスてんかん</t>
  </si>
  <si>
    <t>310 先天異常症候群</t>
  </si>
  <si>
    <t>311 先天性三尖弁狭窄症</t>
  </si>
  <si>
    <t>312 先天性僧帽弁狭窄症</t>
  </si>
  <si>
    <t>313 先天性肺静脈狭窄症</t>
  </si>
  <si>
    <t>314 左肺動脈右肺動脈起始症</t>
  </si>
  <si>
    <t>315 ネイルパテラ症候群(爪膝蓋骨症候群)／LMX1B関連腎症</t>
  </si>
  <si>
    <t>316 カルニチン回路異常症</t>
  </si>
  <si>
    <t>317 三頭酵素欠損症</t>
  </si>
  <si>
    <t>318 シトリン欠損症</t>
  </si>
  <si>
    <t>319 セピアプテリン還元酵素(SR)欠損症</t>
  </si>
  <si>
    <t>320 先天性グリコシルホスファチジルイノシトール(GPI)欠損症</t>
  </si>
  <si>
    <t>321 非ケトーシス型高グリシン血症</t>
  </si>
  <si>
    <t>322 β-ケトチオラーゼ欠損症</t>
  </si>
  <si>
    <t>323 芳香族L-アミノ酸脱炭酸酵素欠損症</t>
  </si>
  <si>
    <t>324 メチルグルタコン酸尿症</t>
  </si>
  <si>
    <t>325 遺伝性自己炎症疾患</t>
  </si>
  <si>
    <t>326 大理石骨病</t>
  </si>
  <si>
    <t>327 特発性血栓症(遺伝性血栓性素因によるものに限る。)</t>
  </si>
  <si>
    <t>328 前眼部形成異常</t>
  </si>
  <si>
    <t>329 無虹彩症</t>
  </si>
  <si>
    <t>330 先天性気管狭窄症／先天性声門下狭窄症</t>
  </si>
  <si>
    <t>331 特発性多中心性キャッスルマン病</t>
  </si>
  <si>
    <t>332 膠様滴状角膜ジストロフィー</t>
  </si>
  <si>
    <t>333 ハッチンソン・ギルフォード症候群</t>
  </si>
  <si>
    <t>334 脳クレアチン欠乏症候群</t>
  </si>
  <si>
    <t>335 ネフロン癆</t>
  </si>
  <si>
    <t>336 家族性低βリポタンパク血症1(ホモ接合体)</t>
  </si>
  <si>
    <t>337 ホモシスチン尿症</t>
  </si>
  <si>
    <t>338 進行性家族性肝内胆汁うっ滞症</t>
  </si>
  <si>
    <t>都80 原発性骨髄線維症</t>
    <rPh sb="0" eb="1">
      <t>ト</t>
    </rPh>
    <rPh sb="4" eb="7">
      <t>ゲンパツセイ</t>
    </rPh>
    <rPh sb="7" eb="9">
      <t>コツズイ</t>
    </rPh>
    <rPh sb="9" eb="11">
      <t>センイ</t>
    </rPh>
    <rPh sb="11" eb="12">
      <t>ショウ</t>
    </rPh>
    <phoneticPr fontId="2"/>
  </si>
  <si>
    <t>都77 悪性高血圧</t>
    <rPh sb="0" eb="1">
      <t>ト</t>
    </rPh>
    <rPh sb="4" eb="6">
      <t>アクセイ</t>
    </rPh>
    <rPh sb="6" eb="9">
      <t>コウケツアツ</t>
    </rPh>
    <phoneticPr fontId="2"/>
  </si>
  <si>
    <t>都83 母斑症</t>
    <rPh sb="0" eb="1">
      <t>ト</t>
    </rPh>
    <rPh sb="4" eb="6">
      <t>ボハン</t>
    </rPh>
    <rPh sb="6" eb="7">
      <t>ショウ</t>
    </rPh>
    <phoneticPr fontId="2"/>
  </si>
  <si>
    <t>都866 肝内結石症</t>
    <rPh sb="0" eb="1">
      <t>ト</t>
    </rPh>
    <rPh sb="5" eb="6">
      <t>キモ</t>
    </rPh>
    <rPh sb="6" eb="7">
      <t>ナイ</t>
    </rPh>
    <rPh sb="7" eb="9">
      <t>ケッセキ</t>
    </rPh>
    <rPh sb="9" eb="10">
      <t>ショウ</t>
    </rPh>
    <phoneticPr fontId="2"/>
  </si>
  <si>
    <t>都88 古典的突発性好酸球増多症候群</t>
    <rPh sb="0" eb="1">
      <t>ト</t>
    </rPh>
    <rPh sb="4" eb="7">
      <t>コテンテキ</t>
    </rPh>
    <rPh sb="7" eb="10">
      <t>トッパツセイ</t>
    </rPh>
    <rPh sb="10" eb="13">
      <t>コウサンキュウ</t>
    </rPh>
    <rPh sb="13" eb="15">
      <t>ゾウタ</t>
    </rPh>
    <rPh sb="15" eb="18">
      <t>ショウコウグン</t>
    </rPh>
    <phoneticPr fontId="2"/>
  </si>
  <si>
    <t>都91 びまん性汎細気管支炎</t>
    <rPh sb="0" eb="1">
      <t>ト</t>
    </rPh>
    <rPh sb="7" eb="8">
      <t>セイ</t>
    </rPh>
    <rPh sb="8" eb="9">
      <t>ハン</t>
    </rPh>
    <rPh sb="9" eb="14">
      <t>サイキカンシエン</t>
    </rPh>
    <phoneticPr fontId="2"/>
  </si>
  <si>
    <t>都95 遺伝性QT延長症候群</t>
    <rPh sb="0" eb="1">
      <t>ト</t>
    </rPh>
    <rPh sb="4" eb="7">
      <t>イデンセイ</t>
    </rPh>
    <rPh sb="9" eb="11">
      <t>エンチョウ</t>
    </rPh>
    <rPh sb="11" eb="14">
      <t>ショウコウグン</t>
    </rPh>
    <phoneticPr fontId="2"/>
  </si>
  <si>
    <t>都97 網膜脈絡膜萎縮症</t>
    <rPh sb="0" eb="1">
      <t>ト</t>
    </rPh>
    <rPh sb="4" eb="6">
      <t>モウマク</t>
    </rPh>
    <rPh sb="6" eb="8">
      <t>ミャクラク</t>
    </rPh>
    <rPh sb="8" eb="9">
      <t>マク</t>
    </rPh>
    <rPh sb="9" eb="11">
      <t>イシュク</t>
    </rPh>
    <rPh sb="11" eb="12">
      <t>ショウ</t>
    </rPh>
    <phoneticPr fontId="2"/>
  </si>
  <si>
    <t>①</t>
    <phoneticPr fontId="2"/>
  </si>
  <si>
    <t>②</t>
    <phoneticPr fontId="2"/>
  </si>
  <si>
    <t>③</t>
    <phoneticPr fontId="2"/>
  </si>
  <si>
    <t>加入医療保険等</t>
    <rPh sb="0" eb="2">
      <t>カニュウ</t>
    </rPh>
    <rPh sb="6" eb="7">
      <t>トウ</t>
    </rPh>
    <phoneticPr fontId="2"/>
  </si>
  <si>
    <t>種類</t>
    <rPh sb="0" eb="2">
      <t>シュルイ</t>
    </rPh>
    <phoneticPr fontId="2"/>
  </si>
  <si>
    <t>記号</t>
    <rPh sb="0" eb="2">
      <t>キゴウ</t>
    </rPh>
    <phoneticPr fontId="2"/>
  </si>
  <si>
    <t>番号</t>
    <rPh sb="0" eb="2">
      <t>バンゴウ</t>
    </rPh>
    <phoneticPr fontId="2"/>
  </si>
  <si>
    <t>枝番</t>
    <rPh sb="0" eb="2">
      <t>エダバン</t>
    </rPh>
    <phoneticPr fontId="2"/>
  </si>
  <si>
    <t>住所</t>
    <rPh sb="0" eb="2">
      <t>ジュウショ</t>
    </rPh>
    <phoneticPr fontId="2"/>
  </si>
  <si>
    <t>明治</t>
    <rPh sb="0" eb="2">
      <t>メイジ</t>
    </rPh>
    <phoneticPr fontId="2"/>
  </si>
  <si>
    <t>大正</t>
    <rPh sb="0" eb="2">
      <t>タイショウ</t>
    </rPh>
    <phoneticPr fontId="2"/>
  </si>
  <si>
    <t>昭和</t>
    <rPh sb="0" eb="2">
      <t>ショウワ</t>
    </rPh>
    <phoneticPr fontId="2"/>
  </si>
  <si>
    <t>平成</t>
    <rPh sb="0" eb="2">
      <t>ヘイセイ</t>
    </rPh>
    <phoneticPr fontId="2"/>
  </si>
  <si>
    <t>令和</t>
    <rPh sb="0" eb="2">
      <t>レイワ</t>
    </rPh>
    <phoneticPr fontId="2"/>
  </si>
  <si>
    <t>生活保護</t>
    <rPh sb="0" eb="2">
      <t>セイカツ</t>
    </rPh>
    <rPh sb="2" eb="4">
      <t>ホゴ</t>
    </rPh>
    <phoneticPr fontId="2"/>
  </si>
  <si>
    <t>協会</t>
    <rPh sb="0" eb="2">
      <t>キョウカイ</t>
    </rPh>
    <phoneticPr fontId="2"/>
  </si>
  <si>
    <t>船員</t>
    <rPh sb="0" eb="2">
      <t>センイン</t>
    </rPh>
    <phoneticPr fontId="2"/>
  </si>
  <si>
    <t>日雇</t>
    <rPh sb="0" eb="2">
      <t>ヒヤトイ</t>
    </rPh>
    <phoneticPr fontId="2"/>
  </si>
  <si>
    <t>組合</t>
    <rPh sb="0" eb="2">
      <t>クミアイ</t>
    </rPh>
    <phoneticPr fontId="2"/>
  </si>
  <si>
    <t>共済</t>
    <rPh sb="0" eb="2">
      <t>キョウサイ</t>
    </rPh>
    <phoneticPr fontId="2"/>
  </si>
  <si>
    <t>国保(退職被保険者)</t>
    <rPh sb="0" eb="2">
      <t>コクホ</t>
    </rPh>
    <rPh sb="3" eb="5">
      <t>タイショク</t>
    </rPh>
    <rPh sb="5" eb="9">
      <t>ヒホケンシャ</t>
    </rPh>
    <phoneticPr fontId="2"/>
  </si>
  <si>
    <t>後期高齢</t>
    <rPh sb="0" eb="2">
      <t>コウキ</t>
    </rPh>
    <rPh sb="2" eb="4">
      <t>コウレイ</t>
    </rPh>
    <phoneticPr fontId="2"/>
  </si>
  <si>
    <t>家族</t>
    <rPh sb="0" eb="2">
      <t>カゾク</t>
    </rPh>
    <phoneticPr fontId="2"/>
  </si>
  <si>
    <t>(マンション名等)</t>
    <rPh sb="6" eb="7">
      <t>メイ</t>
    </rPh>
    <rPh sb="7" eb="8">
      <t>トウ</t>
    </rPh>
    <phoneticPr fontId="2"/>
  </si>
  <si>
    <t>1割</t>
    <rPh sb="1" eb="2">
      <t>ワリ</t>
    </rPh>
    <phoneticPr fontId="2"/>
  </si>
  <si>
    <t>2割</t>
    <rPh sb="1" eb="2">
      <t>ワリ</t>
    </rPh>
    <phoneticPr fontId="2"/>
  </si>
  <si>
    <t>3割</t>
    <rPh sb="1" eb="2">
      <t>ワリ</t>
    </rPh>
    <phoneticPr fontId="2"/>
  </si>
  <si>
    <t>該当する</t>
    <rPh sb="0" eb="2">
      <t>ガイトウ</t>
    </rPh>
    <phoneticPr fontId="2"/>
  </si>
  <si>
    <t>該当しない</t>
    <rPh sb="0" eb="2">
      <t>ガイトウ</t>
    </rPh>
    <phoneticPr fontId="2"/>
  </si>
  <si>
    <t>病名等の情報</t>
    <rPh sb="0" eb="2">
      <t>ビョウメイ</t>
    </rPh>
    <rPh sb="2" eb="3">
      <t>トウ</t>
    </rPh>
    <rPh sb="4" eb="6">
      <t>ジョウホウ</t>
    </rPh>
    <phoneticPr fontId="2"/>
  </si>
  <si>
    <t>病名</t>
    <rPh sb="0" eb="2">
      <t>ビョウメイ</t>
    </rPh>
    <phoneticPr fontId="2"/>
  </si>
  <si>
    <t>使用している</t>
    <rPh sb="0" eb="2">
      <t>シヨウ</t>
    </rPh>
    <phoneticPr fontId="2"/>
  </si>
  <si>
    <t>使用していない</t>
    <rPh sb="0" eb="2">
      <t>シヨウ</t>
    </rPh>
    <phoneticPr fontId="2"/>
  </si>
  <si>
    <t>受けている</t>
    <rPh sb="0" eb="1">
      <t>ウ</t>
    </rPh>
    <phoneticPr fontId="2"/>
  </si>
  <si>
    <t>受けていない</t>
    <rPh sb="0" eb="1">
      <t>ウ</t>
    </rPh>
    <phoneticPr fontId="2"/>
  </si>
  <si>
    <t>患者</t>
    <rPh sb="0" eb="2">
      <t>カンジャ</t>
    </rPh>
    <phoneticPr fontId="2"/>
  </si>
  <si>
    <t>　体外式補助人工心臓を使用していますか？</t>
    <rPh sb="1" eb="3">
      <t>タイガイ</t>
    </rPh>
    <rPh sb="3" eb="4">
      <t>シキ</t>
    </rPh>
    <rPh sb="4" eb="6">
      <t>ホジョ</t>
    </rPh>
    <rPh sb="6" eb="8">
      <t>ジンコウ</t>
    </rPh>
    <rPh sb="8" eb="10">
      <t>シンゾウ</t>
    </rPh>
    <rPh sb="11" eb="13">
      <t>シヨウ</t>
    </rPh>
    <phoneticPr fontId="2"/>
  </si>
  <si>
    <t>　小児慢性特定疾病の医療費助成も受けていますか？</t>
    <rPh sb="1" eb="3">
      <t>ショウニ</t>
    </rPh>
    <rPh sb="3" eb="5">
      <t>マンセイ</t>
    </rPh>
    <rPh sb="5" eb="7">
      <t>トクテイ</t>
    </rPh>
    <rPh sb="7" eb="9">
      <t>シッペイ</t>
    </rPh>
    <rPh sb="10" eb="13">
      <t>イリョウヒ</t>
    </rPh>
    <rPh sb="13" eb="15">
      <t>ジョセイ</t>
    </rPh>
    <rPh sb="16" eb="17">
      <t>ウ</t>
    </rPh>
    <phoneticPr fontId="2"/>
  </si>
  <si>
    <t xml:space="preserve"> 「高額かつ長期」に該当しますか？</t>
    <rPh sb="2" eb="4">
      <t>コウガク</t>
    </rPh>
    <rPh sb="6" eb="8">
      <t>チョウキ</t>
    </rPh>
    <rPh sb="10" eb="12">
      <t>ガイトウ</t>
    </rPh>
    <phoneticPr fontId="2"/>
  </si>
  <si>
    <t>　人口呼吸器を使用していますか？</t>
    <rPh sb="1" eb="3">
      <t>ジンコウ</t>
    </rPh>
    <rPh sb="3" eb="6">
      <t>コキュウキ</t>
    </rPh>
    <rPh sb="7" eb="9">
      <t>シヨウ</t>
    </rPh>
    <phoneticPr fontId="2"/>
  </si>
  <si>
    <t>同じ</t>
    <rPh sb="0" eb="1">
      <t>オナ</t>
    </rPh>
    <phoneticPr fontId="2"/>
  </si>
  <si>
    <t>異なる</t>
    <rPh sb="0" eb="1">
      <t>コト</t>
    </rPh>
    <phoneticPr fontId="2"/>
  </si>
  <si>
    <t>患者との続柄</t>
    <rPh sb="0" eb="2">
      <t>カンジャ</t>
    </rPh>
    <rPh sb="4" eb="5">
      <t>ツヅ</t>
    </rPh>
    <rPh sb="5" eb="6">
      <t>ガラ</t>
    </rPh>
    <phoneticPr fontId="2"/>
  </si>
  <si>
    <t>その他の場合</t>
    <rPh sb="2" eb="3">
      <t>タ</t>
    </rPh>
    <rPh sb="4" eb="6">
      <t>バアイ</t>
    </rPh>
    <phoneticPr fontId="2"/>
  </si>
  <si>
    <t xml:space="preserve"> 患者さんの情報を入力してください。</t>
    <phoneticPr fontId="2"/>
  </si>
  <si>
    <t>父</t>
    <rPh sb="0" eb="1">
      <t>チチ</t>
    </rPh>
    <phoneticPr fontId="2"/>
  </si>
  <si>
    <t>母</t>
    <rPh sb="0" eb="1">
      <t>ハハ</t>
    </rPh>
    <phoneticPr fontId="2"/>
  </si>
  <si>
    <t>子</t>
    <rPh sb="0" eb="1">
      <t>コ</t>
    </rPh>
    <phoneticPr fontId="2"/>
  </si>
  <si>
    <t>兄弟姉妹</t>
    <rPh sb="0" eb="2">
      <t>キョウダイ</t>
    </rPh>
    <rPh sb="2" eb="4">
      <t>シマイ</t>
    </rPh>
    <phoneticPr fontId="2"/>
  </si>
  <si>
    <t>祖父母</t>
    <rPh sb="0" eb="3">
      <t>ソフボ</t>
    </rPh>
    <phoneticPr fontId="2"/>
  </si>
  <si>
    <t>その他</t>
    <rPh sb="2" eb="3">
      <t>タ</t>
    </rPh>
    <phoneticPr fontId="2"/>
  </si>
  <si>
    <t>min1</t>
  </si>
  <si>
    <t>県</t>
  </si>
  <si>
    <t>北海道</t>
  </si>
  <si>
    <t>秋田県</t>
  </si>
  <si>
    <t>青森県</t>
  </si>
  <si>
    <t>岩手県</t>
  </si>
  <si>
    <t>東京都</t>
  </si>
  <si>
    <t>神奈川県</t>
  </si>
  <si>
    <t>千葉県</t>
  </si>
  <si>
    <t>茨城県</t>
  </si>
  <si>
    <t>栃木県</t>
  </si>
  <si>
    <t>埼玉県</t>
  </si>
  <si>
    <t>群馬県</t>
  </si>
  <si>
    <t>長野県</t>
  </si>
  <si>
    <t>新潟県</t>
  </si>
  <si>
    <t>山梨県</t>
  </si>
  <si>
    <t>静岡県</t>
  </si>
  <si>
    <t>愛知県</t>
  </si>
  <si>
    <t>三重県</t>
  </si>
  <si>
    <t>岐阜県</t>
  </si>
  <si>
    <t>滋賀県</t>
  </si>
  <si>
    <t>京都府</t>
  </si>
  <si>
    <t>大阪府</t>
  </si>
  <si>
    <t>兵庫県</t>
  </si>
  <si>
    <t>奈良県</t>
  </si>
  <si>
    <t>和歌山県</t>
  </si>
  <si>
    <t>鳥取県</t>
  </si>
  <si>
    <t>島根県</t>
  </si>
  <si>
    <t>岡山県</t>
  </si>
  <si>
    <t>広島県</t>
  </si>
  <si>
    <t>山口県</t>
  </si>
  <si>
    <t>香川県</t>
  </si>
  <si>
    <t>徳島県</t>
  </si>
  <si>
    <t>高知県</t>
  </si>
  <si>
    <t>愛媛県</t>
  </si>
  <si>
    <t>福岡県</t>
  </si>
  <si>
    <t>長崎県</t>
  </si>
  <si>
    <t>大分県</t>
  </si>
  <si>
    <t>佐賀県</t>
  </si>
  <si>
    <t>熊本県</t>
  </si>
  <si>
    <t>宮崎県</t>
  </si>
  <si>
    <t>鹿児島県</t>
  </si>
  <si>
    <t>沖縄県</t>
  </si>
  <si>
    <t>福井県</t>
  </si>
  <si>
    <t>石川県</t>
  </si>
  <si>
    <t>富山県</t>
  </si>
  <si>
    <t>福島県</t>
  </si>
  <si>
    <t>宮城県</t>
  </si>
  <si>
    <t>山形県</t>
  </si>
  <si>
    <t xml:space="preserve"> 世帯に関する情報を入力してください。</t>
    <rPh sb="1" eb="3">
      <t>セタイ</t>
    </rPh>
    <rPh sb="4" eb="5">
      <t>カン</t>
    </rPh>
    <rPh sb="7" eb="9">
      <t>ジョウホウ</t>
    </rPh>
    <rPh sb="10" eb="12">
      <t>ニュウリョク</t>
    </rPh>
    <phoneticPr fontId="2"/>
  </si>
  <si>
    <t>上記の者で難病の医療費助成を受けている者</t>
    <rPh sb="0" eb="2">
      <t>ジョウキ</t>
    </rPh>
    <rPh sb="3" eb="4">
      <t>モノ</t>
    </rPh>
    <rPh sb="5" eb="7">
      <t>ナンビョウ</t>
    </rPh>
    <rPh sb="8" eb="11">
      <t>イリョウヒ</t>
    </rPh>
    <rPh sb="11" eb="13">
      <t>ジョセイ</t>
    </rPh>
    <rPh sb="14" eb="15">
      <t>ウ</t>
    </rPh>
    <rPh sb="19" eb="20">
      <t>モノ</t>
    </rPh>
    <phoneticPr fontId="2"/>
  </si>
  <si>
    <t>生年月日</t>
    <rPh sb="0" eb="2">
      <t>セイネン</t>
    </rPh>
    <rPh sb="2" eb="4">
      <t>ガッピ</t>
    </rPh>
    <phoneticPr fontId="2"/>
  </si>
  <si>
    <t>受給者番号</t>
    <rPh sb="0" eb="3">
      <t>ジュキュウシャ</t>
    </rPh>
    <rPh sb="3" eb="5">
      <t>バンゴウ</t>
    </rPh>
    <phoneticPr fontId="2"/>
  </si>
  <si>
    <t>上記の者及び患者本人のうち小児慢性特定疾病の医療費助成を受けている者</t>
    <rPh sb="0" eb="2">
      <t>ジョウキ</t>
    </rPh>
    <rPh sb="3" eb="4">
      <t>モノ</t>
    </rPh>
    <rPh sb="4" eb="5">
      <t>オヨ</t>
    </rPh>
    <rPh sb="6" eb="8">
      <t>カンジャ</t>
    </rPh>
    <rPh sb="8" eb="10">
      <t>ホンニン</t>
    </rPh>
    <rPh sb="13" eb="15">
      <t>ショウニ</t>
    </rPh>
    <rPh sb="15" eb="17">
      <t>マンセイ</t>
    </rPh>
    <rPh sb="17" eb="19">
      <t>トクテイ</t>
    </rPh>
    <rPh sb="19" eb="21">
      <t>シッペイ</t>
    </rPh>
    <rPh sb="22" eb="25">
      <t>イリョウヒ</t>
    </rPh>
    <rPh sb="25" eb="27">
      <t>ジョセイ</t>
    </rPh>
    <rPh sb="28" eb="29">
      <t>ウ</t>
    </rPh>
    <rPh sb="33" eb="34">
      <t>モノ</t>
    </rPh>
    <phoneticPr fontId="2"/>
  </si>
  <si>
    <t>世帯に関する情報</t>
    <rPh sb="0" eb="2">
      <t>セタイ</t>
    </rPh>
    <rPh sb="3" eb="4">
      <t>カン</t>
    </rPh>
    <rPh sb="6" eb="8">
      <t>ジョウホウ</t>
    </rPh>
    <phoneticPr fontId="2"/>
  </si>
  <si>
    <t>診断年月日</t>
    <rPh sb="0" eb="2">
      <t>シンダン</t>
    </rPh>
    <rPh sb="2" eb="5">
      <t>ネンガッピ</t>
    </rPh>
    <phoneticPr fontId="2"/>
  </si>
  <si>
    <t>時間を要した理由</t>
    <rPh sb="0" eb="2">
      <t>ジカン</t>
    </rPh>
    <rPh sb="3" eb="4">
      <t>ヨウ</t>
    </rPh>
    <rPh sb="6" eb="8">
      <t>リユウ</t>
    </rPh>
    <phoneticPr fontId="2"/>
  </si>
  <si>
    <t xml:space="preserve"> 臨床調査個人票記載の診断年月日を入力してください。</t>
    <rPh sb="1" eb="3">
      <t>リンショウ</t>
    </rPh>
    <rPh sb="3" eb="5">
      <t>チョウサ</t>
    </rPh>
    <rPh sb="5" eb="8">
      <t>コジンヒョウ</t>
    </rPh>
    <rPh sb="8" eb="10">
      <t>キサイ</t>
    </rPh>
    <rPh sb="11" eb="13">
      <t>シンダン</t>
    </rPh>
    <rPh sb="13" eb="16">
      <t>ネンガッピ</t>
    </rPh>
    <rPh sb="17" eb="19">
      <t>ニュウリョク</t>
    </rPh>
    <phoneticPr fontId="2"/>
  </si>
  <si>
    <t>臨床調査個人票の受領に時間を要したため</t>
    <rPh sb="0" eb="2">
      <t>リンショウ</t>
    </rPh>
    <rPh sb="2" eb="4">
      <t>チョウサ</t>
    </rPh>
    <rPh sb="4" eb="7">
      <t>コジンヒョウ</t>
    </rPh>
    <rPh sb="8" eb="10">
      <t>ジュリョウ</t>
    </rPh>
    <rPh sb="11" eb="13">
      <t>ジカン</t>
    </rPh>
    <rPh sb="14" eb="15">
      <t>ヨウ</t>
    </rPh>
    <phoneticPr fontId="2"/>
  </si>
  <si>
    <t>症状の悪化等により、申請書類の準備や提出に時間を要したため</t>
    <rPh sb="0" eb="2">
      <t>ショウジョウ</t>
    </rPh>
    <rPh sb="3" eb="5">
      <t>アッカ</t>
    </rPh>
    <rPh sb="5" eb="6">
      <t>トウ</t>
    </rPh>
    <rPh sb="10" eb="12">
      <t>シンセイ</t>
    </rPh>
    <rPh sb="12" eb="14">
      <t>ショルイ</t>
    </rPh>
    <rPh sb="15" eb="17">
      <t>ジュンビ</t>
    </rPh>
    <rPh sb="18" eb="20">
      <t>テイシュツ</t>
    </rPh>
    <rPh sb="21" eb="23">
      <t>ジカン</t>
    </rPh>
    <rPh sb="24" eb="25">
      <t>ヨウ</t>
    </rPh>
    <phoneticPr fontId="2"/>
  </si>
  <si>
    <t>大規模災害に被災したこと等により、申請書類の提出に時間を要したため</t>
    <rPh sb="0" eb="3">
      <t>ダイキボ</t>
    </rPh>
    <rPh sb="3" eb="5">
      <t>サイガイ</t>
    </rPh>
    <rPh sb="6" eb="8">
      <t>ヒサイ</t>
    </rPh>
    <rPh sb="12" eb="13">
      <t>トウ</t>
    </rPh>
    <rPh sb="17" eb="19">
      <t>シンセイ</t>
    </rPh>
    <rPh sb="19" eb="21">
      <t>ショルイ</t>
    </rPh>
    <rPh sb="22" eb="24">
      <t>テイシュツ</t>
    </rPh>
    <rPh sb="25" eb="27">
      <t>ジカン</t>
    </rPh>
    <rPh sb="28" eb="29">
      <t>ヨウ</t>
    </rPh>
    <phoneticPr fontId="2"/>
  </si>
  <si>
    <t>特段の理由なし</t>
    <rPh sb="0" eb="2">
      <t>トクダン</t>
    </rPh>
    <rPh sb="3" eb="5">
      <t>リユウ</t>
    </rPh>
    <phoneticPr fontId="2"/>
  </si>
  <si>
    <t xml:space="preserve"> 申請する日付と患者さんの署名をします。</t>
    <rPh sb="1" eb="3">
      <t>シンセイ</t>
    </rPh>
    <rPh sb="5" eb="7">
      <t>ヒヅケ</t>
    </rPh>
    <rPh sb="8" eb="10">
      <t>カンジャ</t>
    </rPh>
    <rPh sb="13" eb="15">
      <t>ショメイ</t>
    </rPh>
    <phoneticPr fontId="2"/>
  </si>
  <si>
    <t>日付</t>
    <rPh sb="0" eb="2">
      <t>ヒヅケ</t>
    </rPh>
    <phoneticPr fontId="2"/>
  </si>
  <si>
    <t>　※該当する場合、氏名をリストから選択し、</t>
    <rPh sb="2" eb="4">
      <t>ガイトウ</t>
    </rPh>
    <rPh sb="6" eb="8">
      <t>バアイ</t>
    </rPh>
    <rPh sb="9" eb="11">
      <t>シメイ</t>
    </rPh>
    <rPh sb="17" eb="19">
      <t>センタク</t>
    </rPh>
    <phoneticPr fontId="2"/>
  </si>
  <si>
    <t>　　フリガナ、生年月日、受給者番号を入力してください。</t>
    <phoneticPr fontId="2"/>
  </si>
  <si>
    <t>　※診断年月日が、申請日の1か月以上前の場合、時間を要した理由を選択してください。</t>
    <rPh sb="2" eb="4">
      <t>シンダン</t>
    </rPh>
    <rPh sb="4" eb="7">
      <t>ネンガッピ</t>
    </rPh>
    <rPh sb="9" eb="11">
      <t>シンセイ</t>
    </rPh>
    <rPh sb="11" eb="12">
      <t>ビ</t>
    </rPh>
    <rPh sb="15" eb="16">
      <t>ゲツ</t>
    </rPh>
    <rPh sb="16" eb="18">
      <t>イジョウ</t>
    </rPh>
    <rPh sb="18" eb="19">
      <t>マエ</t>
    </rPh>
    <rPh sb="20" eb="22">
      <t>バアイ</t>
    </rPh>
    <rPh sb="23" eb="25">
      <t>ジカン</t>
    </rPh>
    <rPh sb="26" eb="27">
      <t>ヨウ</t>
    </rPh>
    <rPh sb="29" eb="31">
      <t>リユウ</t>
    </rPh>
    <rPh sb="32" eb="34">
      <t>センタク</t>
    </rPh>
    <phoneticPr fontId="2"/>
  </si>
  <si>
    <t>　※このシートを作成した日付を入力してください。</t>
    <rPh sb="8" eb="10">
      <t>サクセイ</t>
    </rPh>
    <rPh sb="12" eb="14">
      <t>ヒヅケ</t>
    </rPh>
    <rPh sb="15" eb="17">
      <t>ニュウリョク</t>
    </rPh>
    <phoneticPr fontId="2"/>
  </si>
  <si>
    <t>入力お疲れ様でした。入力漏れがないか、今一度、ご確認ください。</t>
    <rPh sb="0" eb="2">
      <t>ニュウリョク</t>
    </rPh>
    <rPh sb="3" eb="4">
      <t>ツカ</t>
    </rPh>
    <rPh sb="5" eb="6">
      <t>サマ</t>
    </rPh>
    <rPh sb="10" eb="12">
      <t>ニュウリョク</t>
    </rPh>
    <rPh sb="12" eb="13">
      <t>モ</t>
    </rPh>
    <rPh sb="19" eb="22">
      <t>イマイチド</t>
    </rPh>
    <rPh sb="24" eb="26">
      <t>カクニン</t>
    </rPh>
    <phoneticPr fontId="2"/>
  </si>
  <si>
    <t>よろしければ、プリンタにA4用紙をご用意いただき、「印刷してください」というシートを</t>
    <rPh sb="14" eb="16">
      <t>ヨウシ</t>
    </rPh>
    <rPh sb="18" eb="20">
      <t>ヨウイ</t>
    </rPh>
    <rPh sb="26" eb="28">
      <t>インサツ</t>
    </rPh>
    <phoneticPr fontId="2"/>
  </si>
  <si>
    <t>　※病名を選択してください。都制度の対象疾病は、</t>
    <rPh sb="2" eb="4">
      <t>ビョウメイ</t>
    </rPh>
    <rPh sb="5" eb="7">
      <t>センタク</t>
    </rPh>
    <rPh sb="14" eb="15">
      <t>ト</t>
    </rPh>
    <rPh sb="15" eb="17">
      <t>セイド</t>
    </rPh>
    <rPh sb="18" eb="20">
      <t>タイショウ</t>
    </rPh>
    <rPh sb="20" eb="22">
      <t>シッペイ</t>
    </rPh>
    <phoneticPr fontId="2"/>
  </si>
  <si>
    <t>　　リストの一番下にあります。</t>
    <phoneticPr fontId="2"/>
  </si>
  <si>
    <t>郵便番号</t>
    <rPh sb="0" eb="4">
      <t>ユウビンバンゴウ</t>
    </rPh>
    <phoneticPr fontId="2"/>
  </si>
  <si>
    <t>（年齢）</t>
    <rPh sb="1" eb="3">
      <t>ネンレイ</t>
    </rPh>
    <phoneticPr fontId="2"/>
  </si>
  <si>
    <t>加入
医療保険等</t>
    <rPh sb="0" eb="2">
      <t>カニュウ</t>
    </rPh>
    <rPh sb="3" eb="5">
      <t>イリョウ</t>
    </rPh>
    <rPh sb="5" eb="7">
      <t>ホケン</t>
    </rPh>
    <rPh sb="7" eb="8">
      <t>トウ</t>
    </rPh>
    <phoneticPr fontId="2"/>
  </si>
  <si>
    <t>保険者番号</t>
    <rPh sb="0" eb="3">
      <t>ホケンシャ</t>
    </rPh>
    <rPh sb="3" eb="5">
      <t>バンゴウ</t>
    </rPh>
    <phoneticPr fontId="2"/>
  </si>
  <si>
    <t>電話番号</t>
    <rPh sb="0" eb="2">
      <t>デンワ</t>
    </rPh>
    <rPh sb="2" eb="4">
      <t>バンゴウ</t>
    </rPh>
    <phoneticPr fontId="2"/>
  </si>
  <si>
    <t>（マンション名等）</t>
    <rPh sb="6" eb="7">
      <t>メイ</t>
    </rPh>
    <rPh sb="7" eb="8">
      <t>トウ</t>
    </rPh>
    <phoneticPr fontId="2"/>
  </si>
  <si>
    <t>後期高齢者医療被保険者証又は高齢受給者証を所持している場合の負担割合</t>
    <rPh sb="0" eb="2">
      <t>コウキ</t>
    </rPh>
    <rPh sb="2" eb="5">
      <t>コウレイシャ</t>
    </rPh>
    <rPh sb="5" eb="7">
      <t>イリョウ</t>
    </rPh>
    <rPh sb="7" eb="11">
      <t>ヒホケンシャ</t>
    </rPh>
    <rPh sb="11" eb="12">
      <t>ショウ</t>
    </rPh>
    <rPh sb="12" eb="13">
      <t>マタ</t>
    </rPh>
    <rPh sb="14" eb="16">
      <t>コウレイ</t>
    </rPh>
    <rPh sb="16" eb="19">
      <t>ジュキュウシャ</t>
    </rPh>
    <rPh sb="19" eb="20">
      <t>ショウ</t>
    </rPh>
    <rPh sb="21" eb="23">
      <t>ショジ</t>
    </rPh>
    <rPh sb="27" eb="29">
      <t>バアイ</t>
    </rPh>
    <rPh sb="30" eb="32">
      <t>フタン</t>
    </rPh>
    <rPh sb="32" eb="34">
      <t>ワリアイ</t>
    </rPh>
    <phoneticPr fontId="2"/>
  </si>
  <si>
    <t xml:space="preserve"> □　情報連携しない</t>
    <rPh sb="3" eb="5">
      <t>ジョウホウ</t>
    </rPh>
    <rPh sb="5" eb="7">
      <t>レンケイ</t>
    </rPh>
    <phoneticPr fontId="2"/>
  </si>
  <si>
    <t xml:space="preserve"> □　調書なし</t>
    <rPh sb="3" eb="5">
      <t>チョウショ</t>
    </rPh>
    <phoneticPr fontId="2"/>
  </si>
  <si>
    <t>↓　患者本人が18歳未満の場合は、保護者の情報を記載してください。</t>
    <rPh sb="2" eb="4">
      <t>カンジャ</t>
    </rPh>
    <rPh sb="4" eb="6">
      <t>ホンニン</t>
    </rPh>
    <rPh sb="9" eb="10">
      <t>サイ</t>
    </rPh>
    <rPh sb="10" eb="12">
      <t>ミマン</t>
    </rPh>
    <rPh sb="13" eb="15">
      <t>バアイ</t>
    </rPh>
    <rPh sb="17" eb="20">
      <t>ホゴシャ</t>
    </rPh>
    <rPh sb="21" eb="23">
      <t>ジョウホウ</t>
    </rPh>
    <rPh sb="24" eb="26">
      <t>キサイ</t>
    </rPh>
    <phoneticPr fontId="2"/>
  </si>
  <si>
    <t>以下に該当する場合は、□に印をつけてください。</t>
    <rPh sb="0" eb="2">
      <t>イカ</t>
    </rPh>
    <rPh sb="3" eb="5">
      <t>ガイトウ</t>
    </rPh>
    <rPh sb="7" eb="9">
      <t>バアイ</t>
    </rPh>
    <rPh sb="13" eb="14">
      <t>シルシ</t>
    </rPh>
    <phoneticPr fontId="2"/>
  </si>
  <si>
    <t>患者氏名と同じ</t>
    <rPh sb="0" eb="2">
      <t>カンジャ</t>
    </rPh>
    <rPh sb="2" eb="4">
      <t>シメイ</t>
    </rPh>
    <rPh sb="5" eb="6">
      <t>オナ</t>
    </rPh>
    <phoneticPr fontId="2"/>
  </si>
  <si>
    <t>患者住所・電話番号と同じ</t>
    <rPh sb="0" eb="2">
      <t>カンジャ</t>
    </rPh>
    <rPh sb="2" eb="4">
      <t>ジュウショ</t>
    </rPh>
    <rPh sb="5" eb="7">
      <t>デンワ</t>
    </rPh>
    <rPh sb="7" eb="9">
      <t>バンゴウ</t>
    </rPh>
    <rPh sb="10" eb="11">
      <t>オナ</t>
    </rPh>
    <phoneticPr fontId="2"/>
  </si>
  <si>
    <t>患者との続柄</t>
    <rPh sb="0" eb="2">
      <t>カンジャ</t>
    </rPh>
    <rPh sb="4" eb="6">
      <t>ゾクガラ</t>
    </rPh>
    <phoneticPr fontId="2"/>
  </si>
  <si>
    <t>(医療受給者証の送付先)
申　　請　　者　</t>
    <rPh sb="1" eb="3">
      <t>イリョウ</t>
    </rPh>
    <rPh sb="3" eb="6">
      <t>ジュキュウシャ</t>
    </rPh>
    <rPh sb="6" eb="7">
      <t>ショウ</t>
    </rPh>
    <rPh sb="8" eb="11">
      <t>ソウフサキ</t>
    </rPh>
    <rPh sb="13" eb="14">
      <t>シン</t>
    </rPh>
    <rPh sb="16" eb="17">
      <t>ショウ</t>
    </rPh>
    <rPh sb="19" eb="20">
      <t>モノ</t>
    </rPh>
    <phoneticPr fontId="2"/>
  </si>
  <si>
    <t>↓　申請時に既に難病委医療費助成を受けている場合は、当該医療費助成に係る受給者証又は医療券の写しを添付してください。</t>
    <rPh sb="2" eb="5">
      <t>シンセイジ</t>
    </rPh>
    <rPh sb="6" eb="7">
      <t>スデ</t>
    </rPh>
    <rPh sb="8" eb="10">
      <t>ナンビョウ</t>
    </rPh>
    <rPh sb="10" eb="11">
      <t>イ</t>
    </rPh>
    <rPh sb="11" eb="14">
      <t>イリョウヒ</t>
    </rPh>
    <rPh sb="14" eb="16">
      <t>ジョセイ</t>
    </rPh>
    <rPh sb="17" eb="18">
      <t>ウ</t>
    </rPh>
    <rPh sb="22" eb="24">
      <t>バアイ</t>
    </rPh>
    <rPh sb="26" eb="28">
      <t>トウガイ</t>
    </rPh>
    <rPh sb="28" eb="31">
      <t>イリョウヒ</t>
    </rPh>
    <rPh sb="31" eb="33">
      <t>ジョセイ</t>
    </rPh>
    <rPh sb="34" eb="35">
      <t>カカ</t>
    </rPh>
    <rPh sb="36" eb="39">
      <t>ジュキュウシャ</t>
    </rPh>
    <rPh sb="39" eb="40">
      <t>ショウ</t>
    </rPh>
    <rPh sb="40" eb="41">
      <t>マタ</t>
    </rPh>
    <rPh sb="42" eb="44">
      <t>イリョウ</t>
    </rPh>
    <rPh sb="44" eb="45">
      <t>ケン</t>
    </rPh>
    <rPh sb="46" eb="47">
      <t>ウツ</t>
    </rPh>
    <rPh sb="49" eb="51">
      <t>テンプ</t>
    </rPh>
    <phoneticPr fontId="2"/>
  </si>
  <si>
    <t>人工呼吸器を使用している。</t>
    <phoneticPr fontId="2"/>
  </si>
  <si>
    <t>体外式補助人工心臓を使用している。</t>
    <phoneticPr fontId="2"/>
  </si>
  <si>
    <t>申請日の属する月以前の12か月の間に、上記の難病に関する月ごとの医療費総額が50,000円を超える月が6回以上あった。
※対象となるのは、上記指定難病又は小児慢性特定疾病の助成開始日以降の医療費です。自己負担上限額管理票の写し又は別に定める医療機関の療養証明等を添付してください。小児慢性特定疾病の医療費助成を受けている場合は、当該医療費助成に係る受給者証の写しを添付してください。</t>
    <phoneticPr fontId="2"/>
  </si>
  <si>
    <t>その他
申請情報
該当する場合は□に印をつけてください。</t>
    <rPh sb="2" eb="3">
      <t>タ</t>
    </rPh>
    <rPh sb="4" eb="6">
      <t>シンセイ</t>
    </rPh>
    <rPh sb="6" eb="8">
      <t>ジョウホウ</t>
    </rPh>
    <rPh sb="10" eb="12">
      <t>ガイトウ</t>
    </rPh>
    <rPh sb="14" eb="16">
      <t>バアイ</t>
    </rPh>
    <rPh sb="19" eb="20">
      <t>シルシ</t>
    </rPh>
    <phoneticPr fontId="2"/>
  </si>
  <si>
    <t>　本申請書の内容及び本申請書に添付された診断書(臨床調査個人票)の研究等への利用についての同意をされる方は、以下に署名をお願いいたします。</t>
    <phoneticPr fontId="2"/>
  </si>
  <si>
    <t>患者と同じ医療保険に加入している者※医療保険の種類が、協会、船員、日雇、組合又は共済の場合は、被保険者のみ記載してください。</t>
  </si>
  <si>
    <t>氏名</t>
    <phoneticPr fontId="2"/>
  </si>
  <si>
    <t>患者との続柄</t>
    <phoneticPr fontId="2"/>
  </si>
  <si>
    <t>上記の者及び患者本人のうち右に該当している者</t>
  </si>
  <si>
    <t>難病の医療費助成を受けている者（都疾病を含む。）</t>
  </si>
  <si>
    <t>小児慢性特定疾病の医療費助成を受けている者</t>
  </si>
  <si>
    <t>受給者番号</t>
  </si>
  <si>
    <t>世帯に関する情報</t>
  </si>
  <si>
    <t>受給者番号</t>
    <phoneticPr fontId="2"/>
  </si>
  <si>
    <t>↑患者と同じ医療保険に加入している者で、該当しているものを全員記載してください。</t>
  </si>
  <si>
    <t>↓  所在地欄の都道府県名は必ず記載してください。</t>
  </si>
  <si>
    <t>医療機関名</t>
  </si>
  <si>
    <t>所在地</t>
    <phoneticPr fontId="2"/>
  </si>
  <si>
    <t>臨床調査個人票の受領に時間を要したため</t>
  </si>
  <si>
    <t>症状の悪化等により、申請書類の準備や提出に時間を要したため</t>
  </si>
  <si>
    <t>大規模災害に被災したこと等により、申請書類の提出に時間を要したため</t>
  </si>
  <si>
    <t>臨床調査個人票記載の診断年月日</t>
  </si>
  <si>
    <t>その他</t>
  </si>
  <si>
    <t>介護認定</t>
  </si>
  <si>
    <t>医療処置</t>
  </si>
  <si>
    <t>生活・療養の
状況</t>
    <phoneticPr fontId="2"/>
  </si>
  <si>
    <t>身体障害者手帳</t>
  </si>
  <si>
    <t>本申請書に記載のとおり申請します。</t>
  </si>
  <si>
    <t>申請者氏名</t>
  </si>
  <si>
    <t xml:space="preserve"> 生活・療養の状況等を入力してください。</t>
    <rPh sb="1" eb="3">
      <t>セイカツ</t>
    </rPh>
    <rPh sb="4" eb="6">
      <t>リョウヨウ</t>
    </rPh>
    <rPh sb="7" eb="9">
      <t>ジョウキョウ</t>
    </rPh>
    <rPh sb="9" eb="10">
      <t>トウ</t>
    </rPh>
    <rPh sb="11" eb="13">
      <t>ニュウリョク</t>
    </rPh>
    <phoneticPr fontId="2"/>
  </si>
  <si>
    <t>介護認定</t>
    <rPh sb="0" eb="2">
      <t>カイゴ</t>
    </rPh>
    <rPh sb="2" eb="4">
      <t>ニンテイ</t>
    </rPh>
    <phoneticPr fontId="2"/>
  </si>
  <si>
    <t>身体障害者手帳</t>
    <phoneticPr fontId="2"/>
  </si>
  <si>
    <t>医療処置</t>
    <phoneticPr fontId="2"/>
  </si>
  <si>
    <t>生活・療養の
状況</t>
    <rPh sb="0" eb="2">
      <t>セイカツ</t>
    </rPh>
    <rPh sb="3" eb="5">
      <t>リョウヨウ</t>
    </rPh>
    <rPh sb="7" eb="9">
      <t>ジョウキョウ</t>
    </rPh>
    <phoneticPr fontId="2"/>
  </si>
  <si>
    <t>無</t>
  </si>
  <si>
    <t>要支援 1</t>
  </si>
  <si>
    <t>要支援 2</t>
  </si>
  <si>
    <t>要介護 1</t>
  </si>
  <si>
    <t>要介護 2</t>
  </si>
  <si>
    <t>要介護 3</t>
  </si>
  <si>
    <t>要介護 4</t>
  </si>
  <si>
    <t>要介護 5</t>
  </si>
  <si>
    <t>無</t>
    <rPh sb="0" eb="1">
      <t>ム</t>
    </rPh>
    <phoneticPr fontId="2"/>
  </si>
  <si>
    <t>有( 1 級)</t>
    <rPh sb="0" eb="1">
      <t>アリ</t>
    </rPh>
    <rPh sb="5" eb="6">
      <t>キュウ</t>
    </rPh>
    <phoneticPr fontId="2"/>
  </si>
  <si>
    <t>有( 2 級)</t>
    <rPh sb="0" eb="1">
      <t>アリ</t>
    </rPh>
    <rPh sb="5" eb="6">
      <t>キュウ</t>
    </rPh>
    <phoneticPr fontId="2"/>
  </si>
  <si>
    <t>有( 3 級)</t>
    <rPh sb="0" eb="1">
      <t>アリ</t>
    </rPh>
    <rPh sb="5" eb="6">
      <t>キュウ</t>
    </rPh>
    <phoneticPr fontId="2"/>
  </si>
  <si>
    <t>有( 4 級)</t>
    <rPh sb="0" eb="1">
      <t>アリ</t>
    </rPh>
    <rPh sb="5" eb="6">
      <t>キュウ</t>
    </rPh>
    <phoneticPr fontId="2"/>
  </si>
  <si>
    <t>有( 5 級)</t>
    <rPh sb="0" eb="1">
      <t>アリ</t>
    </rPh>
    <rPh sb="5" eb="6">
      <t>キュウ</t>
    </rPh>
    <phoneticPr fontId="2"/>
  </si>
  <si>
    <t>有( 6 級)</t>
    <rPh sb="0" eb="1">
      <t>アリ</t>
    </rPh>
    <rPh sb="5" eb="6">
      <t>キュウ</t>
    </rPh>
    <phoneticPr fontId="2"/>
  </si>
  <si>
    <t>有( 7 級)</t>
    <rPh sb="0" eb="1">
      <t>アリ</t>
    </rPh>
    <rPh sb="5" eb="6">
      <t>キュウ</t>
    </rPh>
    <phoneticPr fontId="2"/>
  </si>
  <si>
    <t>有(人工呼吸器)</t>
  </si>
  <si>
    <t>有(吸引器)</t>
  </si>
  <si>
    <t>有(気管切開)</t>
  </si>
  <si>
    <t>有(酸素)</t>
  </si>
  <si>
    <t>有(胃ろう)</t>
  </si>
  <si>
    <t>有(経管栄養)</t>
  </si>
  <si>
    <t>3．介助不要</t>
  </si>
  <si>
    <t>ア．就労</t>
    <rPh sb="2" eb="4">
      <t>シュウロウ</t>
    </rPh>
    <phoneticPr fontId="2"/>
  </si>
  <si>
    <t>イ．就学</t>
    <rPh sb="2" eb="4">
      <t>シュウガク</t>
    </rPh>
    <phoneticPr fontId="2"/>
  </si>
  <si>
    <t>ウ．自宅療養</t>
    <rPh sb="2" eb="4">
      <t>ジタク</t>
    </rPh>
    <rPh sb="4" eb="6">
      <t>リョウヨウ</t>
    </rPh>
    <phoneticPr fontId="2"/>
  </si>
  <si>
    <t>エ．入院</t>
    <rPh sb="2" eb="4">
      <t>ニュウイン</t>
    </rPh>
    <phoneticPr fontId="2"/>
  </si>
  <si>
    <t>オ．その他施設入所</t>
    <rPh sb="4" eb="5">
      <t>ホカ</t>
    </rPh>
    <rPh sb="5" eb="7">
      <t>シセツ</t>
    </rPh>
    <rPh sb="7" eb="9">
      <t>ニュウショ</t>
    </rPh>
    <phoneticPr fontId="2"/>
  </si>
  <si>
    <t>　※選択してください。</t>
    <rPh sb="2" eb="4">
      <t>センタク</t>
    </rPh>
    <phoneticPr fontId="2"/>
  </si>
  <si>
    <t>1．生活のほぼ全てに介助が必要</t>
    <phoneticPr fontId="2"/>
  </si>
  <si>
    <t>2．生活の一部(歩行・食事・入浴・排せつ)に介助が必要</t>
    <phoneticPr fontId="2"/>
  </si>
  <si>
    <t>※臨床調査個人票の診断年月日を転記してください。臨床調査個人票に診断年月日の記載がない場合は、記載不要です。ただし、審査の結果、重症度分類を満たしていた場合は、改めて診断年月日を指定医に確認する必要があります。
※医療費助成の開始日は、臨床調査個人票に記載された内容を診断した日（診断年月日）まで遡ることができます。ただし、遡ることができる限度は、申請日から１か月前（上記でやむを得ない理由が確認できた場合は最長３か月前）の同じ日までとなります。</t>
    <phoneticPr fontId="2"/>
  </si>
  <si>
    <t>同意する</t>
    <rPh sb="0" eb="2">
      <t>ドウイ</t>
    </rPh>
    <phoneticPr fontId="2"/>
  </si>
  <si>
    <t>同意しない</t>
    <rPh sb="0" eb="2">
      <t>ドウイ</t>
    </rPh>
    <phoneticPr fontId="2"/>
  </si>
  <si>
    <t>上記のことに同意します</t>
    <rPh sb="0" eb="2">
      <t>ジョウキ</t>
    </rPh>
    <rPh sb="6" eb="8">
      <t>ドウイ</t>
    </rPh>
    <phoneticPr fontId="2"/>
  </si>
  <si>
    <t>整理
番号</t>
    <rPh sb="0" eb="2">
      <t>セイリ</t>
    </rPh>
    <rPh sb="3" eb="5">
      <t>バンゴウ</t>
    </rPh>
    <phoneticPr fontId="2"/>
  </si>
  <si>
    <t>国制度(特定医療費(指定難病)受給者証)・都制度(マル都医療券)の申請をされる方  共通</t>
    <phoneticPr fontId="2"/>
  </si>
  <si>
    <t>1  医療費助成の認定について
・申請をいただいた後、申請内容の確認・審査を行います。そのため、認定結果の通知は、申請から３か月程度のお時間がかかりますので、御了承ください。
・審査の結果、認定となった場合の医療費助成の開始日は、「医師が重症度分類を満たしていると診断した日」又は「軽症高額該当基準を満たした日の翌日」となります。
ただし、申請日からこれらの日までの遡りの限度は原則１か月とし、医師が診断書の作成に期間を要した場合や入院その他緊急の治療が必要であった場合など、診断日から１か月以内に申請を行わなかったことについてやむを得ない理由があるときは、最長３か月となります。</t>
    <phoneticPr fontId="2"/>
  </si>
  <si>
    <t>2  申請内容及び臨床調査個人票の提供に関するご協力のお願い
本申請書の内容及び本申請書に添付された臨床調査個人票については、患者の方が良質かつ適切な医療等を受けられるよう、患者の方の同意の下に厚生労働省や東京都、区市町村の研究事業その他難病患者の方の支援のための基礎資料として使用することとしています。
使用の際は、個人情報の保護に十分配慮し、上記以外の目的には一切使用することはありません。
なお、治療研究において更に御協力をお願いする場合は、それぞれの研究者から主治医を介して説明が行われ、改めて同意の有無を御確認いたします。
つきましては、新たな治療法の開発等、難病の治療研究の推進を図るため、情報の提供に同意くださいますようお願いします。
また、保健所等の保健師から病状確認や各種事業等の御連絡を差し上げることがございますので、御了承ください。</t>
    <phoneticPr fontId="2"/>
  </si>
  <si>
    <t>3  負担上限月額(月額自己負担限度額)について
この医療費助成制度では、対象となる方が加入している医療保険上の世帯の住民税の課税額に応じて、受診時に御本人にお
支払いいただく月ごとの限度額が以下のとおり設定されます。</t>
    <phoneticPr fontId="2"/>
  </si>
  <si>
    <t>階層区分</t>
    <phoneticPr fontId="2"/>
  </si>
  <si>
    <t>1  2・3以外の方</t>
    <phoneticPr fontId="2"/>
  </si>
  <si>
    <t>2  高額かつ長期</t>
    <phoneticPr fontId="2"/>
  </si>
  <si>
    <t>3  人工呼吸器等装着者</t>
    <phoneticPr fontId="2"/>
  </si>
  <si>
    <t>生活保護を受給している場合</t>
    <phoneticPr fontId="2"/>
  </si>
  <si>
    <t>区市町村民税(所得割)の課税年額が 7万千円未満の場合(区市町村民税世帯非課税者を除く。)</t>
    <phoneticPr fontId="2"/>
  </si>
  <si>
    <t>区市町村民税(所得割)の課税年額が 7万千円以上25万千円未満の場合</t>
    <phoneticPr fontId="2"/>
  </si>
  <si>
    <t>区市町村民税(所得割)の課税年額が 25万千円以上の場合</t>
    <phoneticPr fontId="2"/>
  </si>
  <si>
    <t>2,500円</t>
    <phoneticPr fontId="2"/>
  </si>
  <si>
    <t>5,000円</t>
    <phoneticPr fontId="2"/>
  </si>
  <si>
    <t>10,000円</t>
    <phoneticPr fontId="2"/>
  </si>
  <si>
    <t>20,000円</t>
    <phoneticPr fontId="2"/>
  </si>
  <si>
    <t>30,000円</t>
    <phoneticPr fontId="2"/>
  </si>
  <si>
    <t>0円</t>
    <phoneticPr fontId="2"/>
  </si>
  <si>
    <t>1,000円</t>
    <phoneticPr fontId="2"/>
  </si>
  <si>
    <t xml:space="preserve">※1  </t>
    <phoneticPr fontId="2"/>
  </si>
  <si>
    <t>都制度(マル都医療券)の場合は、生活保護の方は対象になりません。</t>
  </si>
  <si>
    <t xml:space="preserve">※2  </t>
    <phoneticPr fontId="2"/>
  </si>
  <si>
    <t>入院時の食事療養標準負担額、生活療養標準負担額は助成の対象になりません(生活保護の方を除く。)。</t>
    <phoneticPr fontId="2"/>
  </si>
  <si>
    <t xml:space="preserve">※3  </t>
    <phoneticPr fontId="2"/>
  </si>
  <si>
    <t>「高額かつ長期」とは、認定を受けた難病について、申請日の属する月の12月前までの間に月ごとの医療費総額(10割分)が50,000円を超えた月が6回以上ある方をいいます(別途申請手続が必要です。初めての申請の場合は対象となりません。)。</t>
    <phoneticPr fontId="2"/>
  </si>
  <si>
    <t xml:space="preserve">※4  </t>
    <phoneticPr fontId="2"/>
  </si>
  <si>
    <t>「人工呼吸器等装着者」とは、認定を受ける難病により、人工呼吸器又は体外式補助人工心臓を継続して装着する必要があり、かつ、日常生活動作が著しく制限されている方をいいます。</t>
    <phoneticPr fontId="2"/>
  </si>
  <si>
    <t>国制度(特定医療費(指定難病)受給者証)の申請をされる方のみ</t>
    <phoneticPr fontId="2"/>
  </si>
  <si>
    <t>1  保険者からの情報提供に係る同意書の提出について
国制度の医療受給者証(特定医療費(指定難病)受給者証)をお持ちの方の高額療養費の算定基準額は、医療保険上の所得区分に応じた金額となります。
医療受給者証に医療保険上の所得区分情報を記載するため、東京都が保険者に情報の提供を求めるに当たり、患者の方の同意が必要になります。つきましては、別添「保険者からの情報提供に係る同意書」を御確認の上、御提出くださいますようお願いします。</t>
    <phoneticPr fontId="2"/>
  </si>
  <si>
    <t>3  指定医療機関制度について
国制度の難病医療費助成が受けられるのは、都道府県が指定した病院、診療所、薬局、訪問看護ステーション(指定医療機関)で受診した場合に限られます。指定医療機関以外の医療機関で受診した場合は、医療費助成の対象外となりますので御注意ください。
申請後医療機関を受診する場合はその医療機関が都道府県から難病の指定医療機関の指定を受けているか必ず御確認くださいますようお願いします。
なお、東京都が指定した医療機関は、東京都のホームページに掲載しています。</t>
    <phoneticPr fontId="2"/>
  </si>
  <si>
    <t>※受診する指定医療機関は、複数でも構いません。</t>
  </si>
  <si>
    <r>
      <t>2  指定医制度について
国制度の医療費助成制度に申請する際には、都道府県が指定した医師（指定医）が作成した臨床調査個人票が必要になります。指定医以外の医師が作成したものは申請に使用できませんので、御注意ください。</t>
    </r>
    <r>
      <rPr>
        <u/>
        <sz val="9"/>
        <color rgb="FF000000"/>
        <rFont val="ＭＳ 明朝"/>
        <family val="1"/>
        <charset val="128"/>
      </rPr>
      <t>臨床調査個人票の作成を医師に依頼する際には、都道府県から難病の指定医の指定を受けているか必ずご確認してから依頼を行ってください。</t>
    </r>
    <r>
      <rPr>
        <sz val="9"/>
        <color rgb="FF000000"/>
        <rFont val="ＭＳ 明朝"/>
        <family val="1"/>
        <charset val="128"/>
      </rPr>
      <t xml:space="preserve">
なお、東京都が指定した医師は、東京都のホームページに掲載しています。
※指定医の区分は以下のとおりで、それぞれ作成できる臨床調査個人票が異なります。
①難病指定医…新規申請時及び更新申請時の両方の臨床調査個人票を作成できます。
②協力難病指定医…更新申請時のみ臨床調査個人票を作成できます。</t>
    </r>
    <phoneticPr fontId="2"/>
  </si>
  <si>
    <t>　※以前の受給者番号がある方は、入力してください。</t>
    <rPh sb="2" eb="4">
      <t>イゼン</t>
    </rPh>
    <rPh sb="5" eb="8">
      <t>ジュキュウシャ</t>
    </rPh>
    <rPh sb="8" eb="10">
      <t>バンゴウ</t>
    </rPh>
    <rPh sb="13" eb="14">
      <t>カタ</t>
    </rPh>
    <phoneticPr fontId="2"/>
  </si>
  <si>
    <r>
      <t>小児慢性特定疾病の医療費助成も受けている。</t>
    </r>
    <r>
      <rPr>
        <sz val="7.5"/>
        <color rgb="FF000000"/>
        <rFont val="ＭＳ 明朝"/>
        <family val="1"/>
        <charset val="128"/>
      </rPr>
      <t>当該医療費助成に係る受給者証の写しを添付してください</t>
    </r>
    <phoneticPr fontId="2"/>
  </si>
  <si>
    <t>001-0000</t>
  </si>
  <si>
    <t>010-0000</t>
  </si>
  <si>
    <t>018-5501</t>
  </si>
  <si>
    <t>018-5511</t>
  </si>
  <si>
    <t>020-0000</t>
  </si>
  <si>
    <t>030-0111</t>
  </si>
  <si>
    <t>040-0000</t>
  </si>
  <si>
    <t>100-0000</t>
  </si>
  <si>
    <t>210-0000</t>
  </si>
  <si>
    <t>260-0000</t>
  </si>
  <si>
    <t>300-0000</t>
  </si>
  <si>
    <t>311-4411</t>
  </si>
  <si>
    <t>311-4501</t>
  </si>
  <si>
    <t>320-0001</t>
  </si>
  <si>
    <t>330-0000</t>
  </si>
  <si>
    <t>349-1221</t>
  </si>
  <si>
    <t>350-0001</t>
  </si>
  <si>
    <t>370-0000</t>
  </si>
  <si>
    <t>370-1507</t>
  </si>
  <si>
    <t>370-1511</t>
  </si>
  <si>
    <t>380-0801</t>
  </si>
  <si>
    <t>384-0097</t>
  </si>
  <si>
    <t>384-0301</t>
  </si>
  <si>
    <t>389-0121</t>
  </si>
  <si>
    <t>389-0200</t>
  </si>
  <si>
    <t>389-2261</t>
  </si>
  <si>
    <t>389-2300</t>
  </si>
  <si>
    <t>400-0000</t>
  </si>
  <si>
    <t>410-0000</t>
  </si>
  <si>
    <t>431-4121</t>
  </si>
  <si>
    <t>432-0000</t>
  </si>
  <si>
    <t>440-0001</t>
  </si>
  <si>
    <t>498-0801</t>
  </si>
  <si>
    <t>500-0000</t>
  </si>
  <si>
    <t>510-0000</t>
  </si>
  <si>
    <t>520-0000</t>
  </si>
  <si>
    <t>520-0461</t>
  </si>
  <si>
    <t>520-0471</t>
  </si>
  <si>
    <t>530-0000</t>
  </si>
  <si>
    <t>563-0801</t>
  </si>
  <si>
    <t>564-0000</t>
  </si>
  <si>
    <t>600-0000</t>
  </si>
  <si>
    <t>618-0000</t>
  </si>
  <si>
    <t>618-0071</t>
  </si>
  <si>
    <t>630-0000</t>
  </si>
  <si>
    <t>630-0271</t>
  </si>
  <si>
    <t>630-1101</t>
  </si>
  <si>
    <t>640-0000</t>
  </si>
  <si>
    <t>647-1271</t>
  </si>
  <si>
    <t>647-1321</t>
  </si>
  <si>
    <t>647-1581</t>
  </si>
  <si>
    <t>647-1600</t>
  </si>
  <si>
    <t>648-0300</t>
  </si>
  <si>
    <t>648-0401</t>
  </si>
  <si>
    <t>650-0000</t>
  </si>
  <si>
    <t>680-0000</t>
  </si>
  <si>
    <t>684-0100</t>
  </si>
  <si>
    <t>689-0101</t>
  </si>
  <si>
    <t>690-0000</t>
  </si>
  <si>
    <t>700-0000</t>
  </si>
  <si>
    <t>720-0001</t>
  </si>
  <si>
    <t>740-0000</t>
  </si>
  <si>
    <t>760-0000</t>
  </si>
  <si>
    <t>770-0000</t>
  </si>
  <si>
    <t>780-0000</t>
  </si>
  <si>
    <t>790-0001</t>
  </si>
  <si>
    <t>800-0000</t>
  </si>
  <si>
    <t>811-5100</t>
  </si>
  <si>
    <t>812-0000</t>
  </si>
  <si>
    <t>817-0000</t>
  </si>
  <si>
    <t>818-0000</t>
  </si>
  <si>
    <t>839-1421</t>
  </si>
  <si>
    <t>840-0001</t>
  </si>
  <si>
    <t>848-0401</t>
  </si>
  <si>
    <t>849-0000</t>
  </si>
  <si>
    <t>850-0000</t>
  </si>
  <si>
    <t>860-0001</t>
  </si>
  <si>
    <t>870-0001</t>
  </si>
  <si>
    <t>871-0226</t>
  </si>
  <si>
    <t>871-0311</t>
  </si>
  <si>
    <t>871-0801</t>
  </si>
  <si>
    <t>872-0000</t>
  </si>
  <si>
    <t>880-0000</t>
  </si>
  <si>
    <t>890-0000</t>
  </si>
  <si>
    <t>900-0000</t>
  </si>
  <si>
    <t>910-0001</t>
  </si>
  <si>
    <t>920-0000</t>
  </si>
  <si>
    <t>922-0679</t>
  </si>
  <si>
    <t>922-0801</t>
  </si>
  <si>
    <t>930-0001</t>
  </si>
  <si>
    <t>939-0171</t>
  </si>
  <si>
    <t>939-0231</t>
  </si>
  <si>
    <t>940-0000</t>
  </si>
  <si>
    <t>949-8321</t>
  </si>
  <si>
    <t>949-8401</t>
  </si>
  <si>
    <t>960-0000</t>
  </si>
  <si>
    <t>980-0000</t>
  </si>
  <si>
    <t>990-0000</t>
  </si>
  <si>
    <t>　※臨床調査個人票記載の診断年月日を令和又は西暦で入力してください。</t>
    <rPh sb="12" eb="14">
      <t>シンダン</t>
    </rPh>
    <rPh sb="14" eb="17">
      <t>ネンガッピ</t>
    </rPh>
    <rPh sb="18" eb="20">
      <t>レイワ</t>
    </rPh>
    <rPh sb="20" eb="21">
      <t>マタ</t>
    </rPh>
    <rPh sb="22" eb="24">
      <t>セイレキ</t>
    </rPh>
    <rPh sb="25" eb="27">
      <t>ニュウリョク</t>
    </rPh>
    <phoneticPr fontId="2"/>
  </si>
  <si>
    <t>各都道府県又は政令指定都市の指定する医療機関</t>
    <rPh sb="0" eb="1">
      <t>カク</t>
    </rPh>
    <rPh sb="1" eb="5">
      <t>トドウフケン</t>
    </rPh>
    <rPh sb="5" eb="6">
      <t>マタ</t>
    </rPh>
    <rPh sb="7" eb="9">
      <t>セイレイ</t>
    </rPh>
    <rPh sb="9" eb="11">
      <t>シテイ</t>
    </rPh>
    <rPh sb="11" eb="13">
      <t>トシ</t>
    </rPh>
    <rPh sb="14" eb="16">
      <t>シテイ</t>
    </rPh>
    <rPh sb="18" eb="20">
      <t>イリョウ</t>
    </rPh>
    <rPh sb="20" eb="22">
      <t>キカン</t>
    </rPh>
    <phoneticPr fontId="2"/>
  </si>
  <si>
    <t>疾病対策課（東京都用）①</t>
    <phoneticPr fontId="2"/>
  </si>
  <si>
    <t>疾病対策課（東京都用）②</t>
    <phoneticPr fontId="2"/>
  </si>
  <si>
    <t>疾病対策課（本人控）⑤</t>
    <rPh sb="6" eb="8">
      <t>ホンニン</t>
    </rPh>
    <rPh sb="8" eb="9">
      <t>ヒカ</t>
    </rPh>
    <phoneticPr fontId="2"/>
  </si>
  <si>
    <t>このシートへ入力していただき、「印刷してください」シートを片面印刷で印刷してください。</t>
    <rPh sb="6" eb="8">
      <t>ニュウリョク</t>
    </rPh>
    <rPh sb="16" eb="18">
      <t>インサツ</t>
    </rPh>
    <rPh sb="29" eb="31">
      <t>カタメン</t>
    </rPh>
    <rPh sb="31" eb="33">
      <t>インサツ</t>
    </rPh>
    <rPh sb="34" eb="36">
      <t>インサツ</t>
    </rPh>
    <phoneticPr fontId="2"/>
  </si>
  <si>
    <r>
      <t>片面印刷で印刷してください。</t>
    </r>
    <r>
      <rPr>
        <b/>
        <sz val="12"/>
        <color rgb="FFFF0000"/>
        <rFont val="ＭＳ 明朝"/>
        <family val="1"/>
        <charset val="128"/>
      </rPr>
      <t>（このシートは印刷する必要はありません。）</t>
    </r>
    <rPh sb="0" eb="2">
      <t>カタメン</t>
    </rPh>
    <rPh sb="2" eb="4">
      <t>インサツ</t>
    </rPh>
    <rPh sb="5" eb="7">
      <t>インサツ</t>
    </rPh>
    <rPh sb="21" eb="23">
      <t>インサツ</t>
    </rPh>
    <rPh sb="25" eb="27">
      <t>ヒツヨウ</t>
    </rPh>
    <phoneticPr fontId="2"/>
  </si>
  <si>
    <t>難病医療費助成制度の申請をされる方へ</t>
    <phoneticPr fontId="2"/>
  </si>
  <si>
    <r>
      <t>このまま</t>
    </r>
    <r>
      <rPr>
        <u/>
        <sz val="47"/>
        <color rgb="FF000000"/>
        <rFont val="ＭＳ ゴシック"/>
        <family val="3"/>
        <charset val="128"/>
      </rPr>
      <t>片面印刷</t>
    </r>
    <r>
      <rPr>
        <sz val="47"/>
        <color rgb="FF000000"/>
        <rFont val="ＭＳ ゴシック"/>
        <family val="3"/>
        <charset val="128"/>
      </rPr>
      <t>で印刷してください。A4の用紙が10枚出力されます。</t>
    </r>
    <rPh sb="4" eb="6">
      <t>カタメン</t>
    </rPh>
    <rPh sb="6" eb="8">
      <t>インサツ</t>
    </rPh>
    <rPh sb="9" eb="11">
      <t>インサツ</t>
    </rPh>
    <rPh sb="21" eb="23">
      <t>ヨウシ</t>
    </rPh>
    <rPh sb="26" eb="27">
      <t>マイ</t>
    </rPh>
    <rPh sb="27" eb="29">
      <t>シュツリョク</t>
    </rPh>
    <phoneticPr fontId="2"/>
  </si>
  <si>
    <t xml:space="preserve"> □　情報連携する</t>
    <rPh sb="3" eb="5">
      <t>ジョウホウ</t>
    </rPh>
    <rPh sb="5" eb="7">
      <t>レンケイ</t>
    </rPh>
    <phoneticPr fontId="2"/>
  </si>
  <si>
    <t xml:space="preserve"> □　調書あり</t>
    <rPh sb="3" eb="5">
      <t>チョウショ</t>
    </rPh>
    <phoneticPr fontId="2"/>
  </si>
  <si>
    <t>東京都使用欄</t>
    <rPh sb="0" eb="3">
      <t>トウキョウト</t>
    </rPh>
    <rPh sb="3" eb="5">
      <t>シヨウ</t>
    </rPh>
    <rPh sb="5" eb="6">
      <t>ラン</t>
    </rPh>
    <phoneticPr fontId="2"/>
  </si>
  <si>
    <t>第１号様式（第３条関係）</t>
    <phoneticPr fontId="2"/>
  </si>
  <si>
    <t xml:space="preserve"> ※調書なしの場合には、添付書類の省略はできません。</t>
    <rPh sb="2" eb="4">
      <t>チョウショ</t>
    </rPh>
    <rPh sb="7" eb="9">
      <t>バアイ</t>
    </rPh>
    <rPh sb="12" eb="14">
      <t>テンプ</t>
    </rPh>
    <rPh sb="14" eb="16">
      <t>ショルイ</t>
    </rPh>
    <rPh sb="17" eb="19">
      <t>ショウリャク</t>
    </rPh>
    <phoneticPr fontId="2"/>
  </si>
  <si>
    <t>患者署名</t>
    <rPh sb="0" eb="2">
      <t>カンジャ</t>
    </rPh>
    <rPh sb="2" eb="4">
      <t>ショメイ</t>
    </rPh>
    <phoneticPr fontId="2"/>
  </si>
  <si>
    <t>※</t>
  </si>
  <si>
    <t xml:space="preserve"> 患者が未成年又は成年被後見人等の理由により、本人に代わって代理人が同意する場合には、可能な限り本人にも確認したうえで、以下も署名してください。</t>
    <phoneticPr fontId="2"/>
  </si>
  <si>
    <t>代理人署名</t>
    <rPh sb="0" eb="3">
      <t>ダイリニン</t>
    </rPh>
    <rPh sb="3" eb="5">
      <t>ショメイ</t>
    </rPh>
    <phoneticPr fontId="2"/>
  </si>
  <si>
    <t xml:space="preserve">&lt;臨床調査個人票の研究利用への同意について&gt;
 私は、別紙「指定難病の医療費助成・登録者証の申請における臨床調査個人票情報の研究等への利用についてのご説明」を読み、指定難病の医療接助成又は登録者証の申請にあたり提出した本申詰害の内容及び本申詑害に添付した臨床調査個人票の情報が、厚生労働省において、①データベースに登録されること、②研究機関等の第三者に提供され、指定難病に閑する創薬の研究開発等に利用されること、東京都及び区市町村において、③指定難病に係る政策立案、患者支援の基礎資料として利用されることに同意いたします。
</t>
    <rPh sb="1" eb="3">
      <t>リンショウ</t>
    </rPh>
    <rPh sb="3" eb="5">
      <t>チョウサ</t>
    </rPh>
    <rPh sb="5" eb="8">
      <t>コジンヒョウ</t>
    </rPh>
    <rPh sb="9" eb="11">
      <t>ケンキュウ</t>
    </rPh>
    <rPh sb="11" eb="13">
      <t>リヨウ</t>
    </rPh>
    <rPh sb="15" eb="17">
      <t>ドウイ</t>
    </rPh>
    <phoneticPr fontId="2"/>
  </si>
  <si>
    <t>　※お読みいただき、同意の有無を選択してください。
　　患者が未成年又は成年被後見人等の理由により、本人に代わって代理人が
　　同意する場合は、可能な限り本人にも確認したうえで、代理人が署名して
　　ください。</t>
    <rPh sb="3" eb="4">
      <t>ヨ</t>
    </rPh>
    <rPh sb="10" eb="12">
      <t>ドウイ</t>
    </rPh>
    <rPh sb="13" eb="15">
      <t>ウム</t>
    </rPh>
    <rPh sb="16" eb="18">
      <t>センタク</t>
    </rPh>
    <rPh sb="28" eb="30">
      <t>カンジャ</t>
    </rPh>
    <rPh sb="31" eb="34">
      <t>ミセイネン</t>
    </rPh>
    <rPh sb="34" eb="35">
      <t>マタ</t>
    </rPh>
    <rPh sb="36" eb="38">
      <t>セイネン</t>
    </rPh>
    <rPh sb="38" eb="42">
      <t>ヒコウケンニン</t>
    </rPh>
    <rPh sb="42" eb="43">
      <t>トウ</t>
    </rPh>
    <rPh sb="44" eb="46">
      <t>リユウ</t>
    </rPh>
    <rPh sb="50" eb="52">
      <t>ホンニン</t>
    </rPh>
    <rPh sb="53" eb="54">
      <t>カ</t>
    </rPh>
    <rPh sb="57" eb="60">
      <t>ダイリニン</t>
    </rPh>
    <rPh sb="64" eb="66">
      <t>ドウイ</t>
    </rPh>
    <rPh sb="68" eb="70">
      <t>バアイ</t>
    </rPh>
    <rPh sb="72" eb="74">
      <t>カノウ</t>
    </rPh>
    <rPh sb="75" eb="76">
      <t>カギ</t>
    </rPh>
    <rPh sb="77" eb="79">
      <t>ホンニン</t>
    </rPh>
    <rPh sb="81" eb="83">
      <t>カクニン</t>
    </rPh>
    <rPh sb="89" eb="92">
      <t>ダイリニン</t>
    </rPh>
    <rPh sb="93" eb="95">
      <t>ショメイ</t>
    </rPh>
    <phoneticPr fontId="2"/>
  </si>
  <si>
    <t>　※必ずいずれか選択してください。</t>
    <rPh sb="2" eb="3">
      <t>カナラ</t>
    </rPh>
    <rPh sb="8" eb="10">
      <t>センタク</t>
    </rPh>
    <phoneticPr fontId="2"/>
  </si>
  <si>
    <t>本人に代わって代理人が同意する</t>
    <rPh sb="0" eb="2">
      <t>ホンニン</t>
    </rPh>
    <rPh sb="3" eb="4">
      <t>カ</t>
    </rPh>
    <rPh sb="7" eb="10">
      <t>ダイリニン</t>
    </rPh>
    <rPh sb="11" eb="13">
      <t>ドウイ</t>
    </rPh>
    <phoneticPr fontId="2"/>
  </si>
  <si>
    <t xml:space="preserve"> 軽症かつ高額
【更新の場合のみ】</t>
    <rPh sb="1" eb="3">
      <t>ケイショウ</t>
    </rPh>
    <rPh sb="4" eb="6">
      <t>コウガク</t>
    </rPh>
    <rPh sb="9" eb="11">
      <t>コウシン</t>
    </rPh>
    <rPh sb="12" eb="14">
      <t>バアイ</t>
    </rPh>
    <phoneticPr fontId="2"/>
  </si>
  <si>
    <t xml:space="preserve"> 高額かつ長期</t>
    <phoneticPr fontId="2"/>
  </si>
  <si>
    <t>収受印押印欄</t>
    <phoneticPr fontId="2"/>
  </si>
  <si>
    <t>登録者証申請</t>
    <phoneticPr fontId="2"/>
  </si>
  <si>
    <t xml:space="preserve"> 登録者証申請について選択してください。</t>
    <rPh sb="1" eb="4">
      <t>トウロクシャ</t>
    </rPh>
    <rPh sb="4" eb="5">
      <t>ショウ</t>
    </rPh>
    <rPh sb="5" eb="7">
      <t>シンセイ</t>
    </rPh>
    <rPh sb="11" eb="13">
      <t>センタク</t>
    </rPh>
    <phoneticPr fontId="2"/>
  </si>
  <si>
    <t>登録者証申請</t>
    <rPh sb="0" eb="3">
      <t>トウロクシャ</t>
    </rPh>
    <rPh sb="3" eb="4">
      <t>ショウ</t>
    </rPh>
    <rPh sb="4" eb="6">
      <t>シンセイ</t>
    </rPh>
    <phoneticPr fontId="2"/>
  </si>
  <si>
    <t>申請する</t>
    <rPh sb="0" eb="2">
      <t>シンセイ</t>
    </rPh>
    <phoneticPr fontId="2"/>
  </si>
  <si>
    <t>申請しない</t>
    <rPh sb="0" eb="2">
      <t>シンセイ</t>
    </rPh>
    <phoneticPr fontId="2"/>
  </si>
  <si>
    <t>交付済</t>
    <rPh sb="0" eb="2">
      <t>コウフ</t>
    </rPh>
    <rPh sb="2" eb="3">
      <t>ズ</t>
    </rPh>
    <phoneticPr fontId="2"/>
  </si>
  <si>
    <t>　※選択してください。選択のない場合は、「申請する」とみなします。</t>
    <rPh sb="2" eb="4">
      <t>センタク</t>
    </rPh>
    <rPh sb="11" eb="13">
      <t>センタク</t>
    </rPh>
    <rPh sb="16" eb="18">
      <t>バアイ</t>
    </rPh>
    <rPh sb="21" eb="23">
      <t>シンセイ</t>
    </rPh>
    <phoneticPr fontId="2"/>
  </si>
  <si>
    <t>※電話番号欄については、日中に繋がる連絡先を御記入ください。</t>
    <rPh sb="1" eb="3">
      <t>デンワ</t>
    </rPh>
    <rPh sb="3" eb="5">
      <t>バンゴウ</t>
    </rPh>
    <rPh sb="5" eb="6">
      <t>ラン</t>
    </rPh>
    <rPh sb="12" eb="14">
      <t>ニッチュウ</t>
    </rPh>
    <rPh sb="15" eb="16">
      <t>ツナ</t>
    </rPh>
    <rPh sb="18" eb="21">
      <t>レンラクサキ</t>
    </rPh>
    <rPh sb="22" eb="25">
      <t>ゴキニュウ</t>
    </rPh>
    <phoneticPr fontId="2"/>
  </si>
  <si>
    <t>保険者
名称</t>
    <rPh sb="0" eb="3">
      <t>ホケンシャ</t>
    </rPh>
    <rPh sb="4" eb="6">
      <t>メイショウ</t>
    </rPh>
    <phoneticPr fontId="2"/>
  </si>
  <si>
    <t>④</t>
    <phoneticPr fontId="2"/>
  </si>
  <si>
    <t>⑤</t>
    <phoneticPr fontId="2"/>
  </si>
  <si>
    <t>⑥</t>
    <phoneticPr fontId="2"/>
  </si>
  <si>
    <r>
      <t xml:space="preserve">更新申請日の属する月以前の12か月の間に、上記の難病に関する月ごとの医療費総額が33,330円を超える月が3回以上ないため、「軽症かつ高額」に該当しない。
</t>
    </r>
    <r>
      <rPr>
        <u/>
        <sz val="9"/>
        <color rgb="FF000000"/>
        <rFont val="ＭＳ 明朝"/>
        <family val="1"/>
        <charset val="128"/>
      </rPr>
      <t>※該当しない場合のみ、チェックを入れてください。</t>
    </r>
    <rPh sb="0" eb="2">
      <t>コウシン</t>
    </rPh>
    <rPh sb="2" eb="4">
      <t>シンセイ</t>
    </rPh>
    <rPh sb="4" eb="5">
      <t>ビ</t>
    </rPh>
    <rPh sb="6" eb="7">
      <t>ゾク</t>
    </rPh>
    <rPh sb="9" eb="10">
      <t>ツキ</t>
    </rPh>
    <rPh sb="10" eb="12">
      <t>イゼン</t>
    </rPh>
    <rPh sb="16" eb="17">
      <t>ゲツ</t>
    </rPh>
    <rPh sb="18" eb="19">
      <t>アイダ</t>
    </rPh>
    <rPh sb="21" eb="23">
      <t>ジョウキ</t>
    </rPh>
    <rPh sb="24" eb="26">
      <t>ナンビョウ</t>
    </rPh>
    <rPh sb="27" eb="28">
      <t>カン</t>
    </rPh>
    <rPh sb="30" eb="31">
      <t>ツキ</t>
    </rPh>
    <rPh sb="34" eb="37">
      <t>イリョウヒ</t>
    </rPh>
    <rPh sb="37" eb="39">
      <t>ソウガク</t>
    </rPh>
    <rPh sb="46" eb="47">
      <t>エン</t>
    </rPh>
    <rPh sb="48" eb="49">
      <t>コ</t>
    </rPh>
    <phoneticPr fontId="2"/>
  </si>
  <si>
    <t>アクセスキー（自治体記入欄）</t>
    <rPh sb="7" eb="10">
      <t>ジチタイ</t>
    </rPh>
    <rPh sb="10" eb="12">
      <t>キニュウ</t>
    </rPh>
    <rPh sb="12" eb="13">
      <t>ラン</t>
    </rPh>
    <phoneticPr fontId="2"/>
  </si>
  <si>
    <t>受診を
希望する
医療機関等</t>
    <phoneticPr fontId="2"/>
  </si>
  <si>
    <t>【左記の「診断年月日」欄が、申請日から１か月以上前の年月日となっている場合又は空欄の場合は、申請までに時間を要した理由をチェックしてください。】</t>
    <phoneticPr fontId="2"/>
  </si>
  <si>
    <r>
      <t>　</t>
    </r>
    <r>
      <rPr>
        <u/>
        <sz val="9.5"/>
        <color rgb="FF000000"/>
        <rFont val="ＭＳ 明朝"/>
        <family val="1"/>
        <charset val="128"/>
      </rPr>
      <t>※いずれにもチェックがない場合は、「特段の理由なし」とみなします。</t>
    </r>
    <rPh sb="14" eb="16">
      <t>バアイ</t>
    </rPh>
    <rPh sb="19" eb="21">
      <t>トクダン</t>
    </rPh>
    <rPh sb="22" eb="24">
      <t>リユウ</t>
    </rPh>
    <phoneticPr fontId="2"/>
  </si>
  <si>
    <t>東京都知事 殿</t>
    <rPh sb="0" eb="2">
      <t>トウキョウ</t>
    </rPh>
    <rPh sb="2" eb="5">
      <t>トチジ</t>
    </rPh>
    <rPh sb="6" eb="7">
      <t>ドノ</t>
    </rPh>
    <phoneticPr fontId="2"/>
  </si>
  <si>
    <t>備考　本書は、第1号様式の2及び第1号様式の3と複写式とすること。
　　　本書は、3部作成し、2部を控えとすること。</t>
    <rPh sb="37" eb="39">
      <t>ホンショ</t>
    </rPh>
    <rPh sb="42" eb="43">
      <t>ブ</t>
    </rPh>
    <rPh sb="43" eb="45">
      <t>サクセイ</t>
    </rPh>
    <rPh sb="48" eb="49">
      <t>ブ</t>
    </rPh>
    <rPh sb="50" eb="51">
      <t>ヒカ</t>
    </rPh>
    <phoneticPr fontId="2"/>
  </si>
  <si>
    <t>「申請するまで」に時間を要した申請者の責めに帰さない理由を記載してください。</t>
    <rPh sb="9" eb="11">
      <t>ジカン</t>
    </rPh>
    <rPh sb="12" eb="13">
      <t>ヨウ</t>
    </rPh>
    <rPh sb="15" eb="18">
      <t>シンセイシャ</t>
    </rPh>
    <rPh sb="19" eb="20">
      <t>セ</t>
    </rPh>
    <rPh sb="22" eb="23">
      <t>キ</t>
    </rPh>
    <rPh sb="26" eb="28">
      <t>リユウ</t>
    </rPh>
    <rPh sb="29" eb="31">
      <t>キサイ</t>
    </rPh>
    <phoneticPr fontId="2"/>
  </si>
  <si>
    <r>
      <t>特段の理由なし</t>
    </r>
    <r>
      <rPr>
        <sz val="7.5"/>
        <color rgb="FF000000"/>
        <rFont val="ＭＳ 明朝"/>
        <family val="1"/>
        <charset val="128"/>
      </rPr>
      <t>⇒ここにチェックした場合、医療費助成開始日について遡ることができる限度は1か月前の同じ日までとなります。</t>
    </r>
    <phoneticPr fontId="2"/>
  </si>
  <si>
    <r>
      <t>〕</t>
    </r>
    <r>
      <rPr>
        <sz val="7.5"/>
        <color rgb="FF000000"/>
        <rFont val="ＭＳ 明朝"/>
        <family val="1"/>
        <charset val="128"/>
      </rPr>
      <t>⇒「診断がついた」あと</t>
    </r>
    <rPh sb="3" eb="5">
      <t>シンダン</t>
    </rPh>
    <phoneticPr fontId="2"/>
  </si>
  <si>
    <t>第１号様式の２（第３条関係）</t>
    <phoneticPr fontId="2"/>
  </si>
  <si>
    <t>新規入力票</t>
    <rPh sb="0" eb="2">
      <t>シンキ</t>
    </rPh>
    <rPh sb="2" eb="4">
      <t>ニュウリョク</t>
    </rPh>
    <rPh sb="4" eb="5">
      <t>ヒョウ</t>
    </rPh>
    <phoneticPr fontId="2"/>
  </si>
  <si>
    <t>疾病対策課（保健所等控）③</t>
    <rPh sb="6" eb="9">
      <t>ホケンジョ</t>
    </rPh>
    <rPh sb="9" eb="10">
      <t>トウ</t>
    </rPh>
    <rPh sb="10" eb="11">
      <t>ヒカ</t>
    </rPh>
    <phoneticPr fontId="2"/>
  </si>
  <si>
    <t>疾病対策課（市区町村控）④</t>
    <rPh sb="6" eb="8">
      <t>シク</t>
    </rPh>
    <rPh sb="8" eb="10">
      <t>チョウソン</t>
    </rPh>
    <rPh sb="10" eb="11">
      <t>ヒカ</t>
    </rPh>
    <phoneticPr fontId="2"/>
  </si>
  <si>
    <t>特定医療費支給認定申請書/登録者証(指定難病)申請書　入力シート</t>
    <rPh sb="0" eb="2">
      <t>トクテイ</t>
    </rPh>
    <rPh sb="2" eb="5">
      <t>イリョウヒ</t>
    </rPh>
    <rPh sb="5" eb="7">
      <t>シキュウ</t>
    </rPh>
    <rPh sb="7" eb="9">
      <t>ニンテイ</t>
    </rPh>
    <rPh sb="9" eb="12">
      <t>シンセイショ</t>
    </rPh>
    <rPh sb="13" eb="16">
      <t>トウロクシャ</t>
    </rPh>
    <rPh sb="16" eb="17">
      <t>ショウ</t>
    </rPh>
    <rPh sb="18" eb="20">
      <t>シテイ</t>
    </rPh>
    <rPh sb="20" eb="22">
      <t>ナンビョウ</t>
    </rPh>
    <rPh sb="23" eb="26">
      <t>シンセイショ</t>
    </rPh>
    <rPh sb="27" eb="29">
      <t>ニュウリョク</t>
    </rPh>
    <phoneticPr fontId="2"/>
  </si>
  <si>
    <t>登録者証（指定難病）を申請される方のみ</t>
  </si>
  <si>
    <t>1　登録者証について
改正後の難病の患者に対する医療等に関する法律の一部が令和6年4月1日から施行され、指定難病の患者の方が、福祉・就労等の各種支援を円滑に利用できるようにするため、指定難病にかかっている旨を証明する「登録者証」を発行する事業が創設されました。</t>
    <rPh sb="2" eb="4">
      <t>トウロク</t>
    </rPh>
    <rPh sb="4" eb="5">
      <t>シャ</t>
    </rPh>
    <rPh sb="5" eb="6">
      <t>ショウ</t>
    </rPh>
    <phoneticPr fontId="2"/>
  </si>
  <si>
    <t>2　登録者証の交付について
・登録者証の対象者は、以下のいずれかに該当する方です。
① 医療費助成の受給者
② 医療費助成を申請した者のうち診断基準は満たすが重症度分類等を満たさず非認定となった方
③ 医療費助成の申請に至らない軽症の指定難病患者</t>
    <rPh sb="2" eb="5">
      <t>トウロクシャ</t>
    </rPh>
    <rPh sb="5" eb="6">
      <t>ショウ</t>
    </rPh>
    <rPh sb="7" eb="9">
      <t>コウフ</t>
    </rPh>
    <phoneticPr fontId="2"/>
  </si>
  <si>
    <t>・登録者証の交付は原則マイナンバー連携です。マイナンバー連携を活用できない状況にある場合は、別途「登録者証(指定難病)書面交付申請書」を提出することにより書面の登録者証が交付されます。</t>
    <phoneticPr fontId="2"/>
  </si>
  <si>
    <t xml:space="preserve"> 申請者の情報を入力してください。</t>
    <rPh sb="1" eb="4">
      <t>シンセイシャ</t>
    </rPh>
    <phoneticPr fontId="2"/>
  </si>
  <si>
    <t>　　患者さんが18歳未満の場合は、保護者の情報を記載してください。</t>
    <rPh sb="17" eb="20">
      <t>ホゴシャ</t>
    </rPh>
    <rPh sb="21" eb="23">
      <t>ジョウホウ</t>
    </rPh>
    <rPh sb="24" eb="26">
      <t>キサイ</t>
    </rPh>
    <phoneticPr fontId="2"/>
  </si>
  <si>
    <t>申請者（送付先）</t>
    <rPh sb="0" eb="3">
      <t>シンセイシャ</t>
    </rPh>
    <rPh sb="4" eb="7">
      <t>ソウフサキ</t>
    </rPh>
    <phoneticPr fontId="2"/>
  </si>
  <si>
    <t>　申請者氏名は、患者と同じですか？</t>
    <rPh sb="1" eb="4">
      <t>シンセイシャ</t>
    </rPh>
    <rPh sb="4" eb="6">
      <t>シメイ</t>
    </rPh>
    <rPh sb="8" eb="10">
      <t>カンジャ</t>
    </rPh>
    <rPh sb="11" eb="12">
      <t>オナ</t>
    </rPh>
    <phoneticPr fontId="2"/>
  </si>
  <si>
    <t>　申請者住所・電話番号は、患者と同じですか？</t>
    <rPh sb="1" eb="4">
      <t>シンセイシャ</t>
    </rPh>
    <rPh sb="4" eb="6">
      <t>ジュウショ</t>
    </rPh>
    <rPh sb="7" eb="9">
      <t>デンワ</t>
    </rPh>
    <rPh sb="9" eb="11">
      <t>バンゴウ</t>
    </rPh>
    <rPh sb="13" eb="15">
      <t>カンジャ</t>
    </rPh>
    <rPh sb="16" eb="17">
      <t>オナ</t>
    </rPh>
    <phoneticPr fontId="2"/>
  </si>
  <si>
    <t>新規申請ですか？または更新申請ですか？</t>
    <rPh sb="0" eb="2">
      <t>シンキ</t>
    </rPh>
    <rPh sb="2" eb="4">
      <t>シンセイ</t>
    </rPh>
    <rPh sb="11" eb="13">
      <t>コウシン</t>
    </rPh>
    <rPh sb="13" eb="15">
      <t>シンセイ</t>
    </rPh>
    <phoneticPr fontId="2"/>
  </si>
  <si>
    <t>新規申請</t>
    <rPh sb="0" eb="2">
      <t>シンキ</t>
    </rPh>
    <rPh sb="2" eb="4">
      <t>シンセイ</t>
    </rPh>
    <phoneticPr fontId="2"/>
  </si>
  <si>
    <t>更新申請</t>
    <rPh sb="0" eb="2">
      <t>コウシン</t>
    </rPh>
    <rPh sb="2" eb="4">
      <t>シンセイ</t>
    </rPh>
    <phoneticPr fontId="2"/>
  </si>
  <si>
    <t>※登録者証の交付は、原則「行政手続における特定の個人を識別するための番号の利用等に関する法律（平成25年法律第27号）」に基づく情報提供ネットワークシステムを利用した情報連携（以下「マイナンバー情報連携」という。）により行われます。ただし、マイナンバー情報連携を活用できない状況にある場合は、別途「登録者証書面交付申請」を行うことで、書面の登録者証が交付されます。</t>
    <phoneticPr fontId="2"/>
  </si>
  <si>
    <t>申請しない又は交付済の場合は口に印をつけてください。いずれにもチェックがない場合は、「申請する」とみなします。
※登録者証の交付は、原則「行政手続における特定の個人を識別するための番号の利用等に関する法律（平成25年法律第27号）」に基づく情報提供ネットワークシステムを利用した情報連携（以下「マイナンバー情報連携」という。）により行われます。ただし、マイナンバー情報連携を活用できない状況にある場合は、別途「登録者証書面交付申請」を行うことで、書面の登録者証が交付されます。</t>
    <phoneticPr fontId="2"/>
  </si>
  <si>
    <t>　※新規申請か、更新申請かを選択してください。</t>
    <rPh sb="2" eb="4">
      <t>シンキ</t>
    </rPh>
    <rPh sb="4" eb="6">
      <t>シンセイ</t>
    </rPh>
    <rPh sb="8" eb="10">
      <t>コウシン</t>
    </rPh>
    <rPh sb="10" eb="12">
      <t>シンセイ</t>
    </rPh>
    <rPh sb="14" eb="16">
      <t>センタク</t>
    </rPh>
    <phoneticPr fontId="2"/>
  </si>
  <si>
    <t>性別</t>
    <rPh sb="0" eb="2">
      <t>セイベツ</t>
    </rPh>
    <phoneticPr fontId="2"/>
  </si>
  <si>
    <t>男</t>
    <rPh sb="0" eb="1">
      <t>オトコ</t>
    </rPh>
    <phoneticPr fontId="2"/>
  </si>
  <si>
    <t>女</t>
    <rPh sb="0" eb="1">
      <t>オンナ</t>
    </rPh>
    <phoneticPr fontId="2"/>
  </si>
  <si>
    <t>　※「東京都対象難病」の方のみ選択してください。</t>
    <rPh sb="3" eb="6">
      <t>トウキョウト</t>
    </rPh>
    <rPh sb="6" eb="8">
      <t>タイショウ</t>
    </rPh>
    <rPh sb="8" eb="10">
      <t>ナンビョウ</t>
    </rPh>
    <rPh sb="12" eb="13">
      <t>ホウ</t>
    </rPh>
    <rPh sb="15" eb="17">
      <t>センタク</t>
    </rPh>
    <phoneticPr fontId="2"/>
  </si>
  <si>
    <t>　※ハイフンを入れて入力してください。</t>
    <phoneticPr fontId="2"/>
  </si>
  <si>
    <t>　※種類を選択してください。</t>
    <rPh sb="2" eb="4">
      <t>シュルイ</t>
    </rPh>
    <rPh sb="5" eb="7">
      <t>センタク</t>
    </rPh>
    <phoneticPr fontId="2"/>
  </si>
  <si>
    <t>特定医療費支給認定申請書/
登録者証（指定難病）申請書</t>
    <rPh sb="14" eb="17">
      <t>トウロクシャ</t>
    </rPh>
    <rPh sb="17" eb="18">
      <t>ショウ</t>
    </rPh>
    <rPh sb="19" eb="21">
      <t>シテイ</t>
    </rPh>
    <rPh sb="21" eb="23">
      <t>ナンビョウ</t>
    </rPh>
    <rPh sb="24" eb="27">
      <t>シンセイショ</t>
    </rPh>
    <phoneticPr fontId="2"/>
  </si>
  <si>
    <t>（新規・更新）</t>
    <rPh sb="1" eb="3">
      <t>シンキ</t>
    </rPh>
    <rPh sb="4" eb="6">
      <t>コウシン</t>
    </rPh>
    <phoneticPr fontId="2"/>
  </si>
  <si>
    <t>区市町村民税世帯非課税者であって、前年の公的年金等の収入金額等が80万9千円以下の場合</t>
    <rPh sb="36" eb="37">
      <t>セン</t>
    </rPh>
    <phoneticPr fontId="2"/>
  </si>
  <si>
    <t>区市町村民税世帯非課税者であって、前年の公的年金等の収入金額等が80万9千円を超える場合</t>
    <rPh sb="36" eb="37">
      <t>セン</t>
    </rPh>
    <phoneticPr fontId="2"/>
  </si>
  <si>
    <t>　私は、別紙「指定難病の医療費助成・登録者証の申請における臨床調査個人票情報の研究等への利用についてのご説明」を読み、指定難病の医療費助成又は登録者証の申請にあたり提出した本申請書の内容及び本申請書に添付した臨床調査個人票の情報が、厚生労働省において、①データベースに登録されること、②研究機関等の第三者に提供され、指定難病に関する創薬の研究開発等に利用されること、東京都及び区市町村において、③指定難病に係る政策立案、患者支援の基礎資料として利用されることに同意いたします。</t>
    <rPh sb="98" eb="99">
      <t>ショ</t>
    </rPh>
    <rPh sb="106" eb="108">
      <t>チョウサ</t>
    </rPh>
    <rPh sb="110" eb="111">
      <t>ヒョウ</t>
    </rPh>
    <phoneticPr fontId="2"/>
  </si>
  <si>
    <t>　私は、別紙「指定難病の医療費助成・登録者証の申請における臨床調査個人票情報の研究等への利用についてのご説明」を読み、指定難病の医療費助成又は登録者証の申請にあたり提出した本申請書の内容及び本申請書に添付した臨床調査個人票の情報が、厚生労働省において、①データベースに登録されること、②研究機関等の第三者に提供され、指定難病に関する創薬の研究開発等に利用されること、東京都及び区市町村において、③指定難病に係る政策立案、患者支援の基礎資料として利用されることに同意いたします。</t>
    <rPh sb="96" eb="99">
      <t>シンセイショ</t>
    </rPh>
    <rPh sb="106" eb="108">
      <t>チョウサ</t>
    </rPh>
    <rPh sb="108" eb="111">
      <t>コジンヒョウ</t>
    </rPh>
    <phoneticPr fontId="2"/>
  </si>
  <si>
    <t>　私は、別紙「指定難病の医療費助成・登録者証の申請における臨床調査個人票情報の研究等への利用についてのご説明」を読み、指定難病の医療費助成又は登録者証の申請にあたり提出した本申請書の内容及び本申請書に添付した臨床調査個人票の情報が、厚生労働省において、①データベースに登録されること、②研究機関等の第三者に提供され、指定難病に関する創薬の研究開発等に利用されること、東京都及び区市町村において、③指定難病に係る政策立案、患者支援の基礎資料として利用されることに同意いたします。</t>
    <rPh sb="98" eb="99">
      <t>ショ</t>
    </rPh>
    <rPh sb="106" eb="108">
      <t>チョウサ</t>
    </rPh>
    <rPh sb="108" eb="111">
      <t>コジンヒョウ</t>
    </rPh>
    <phoneticPr fontId="2"/>
  </si>
  <si>
    <t>　私は、別紙「指定難病の医療費助成・登録者証の申請における臨床調査個人票情報の研究等への利用についてのご説明」を読み、指定難病の医療費助成又は登録者証の申請にあたり提出した本申請書の内容及び本申請書に添付した臨床調査個人票の情報が、厚生労働省において、①データベースに登録されること、②研究機関等の第三者に提供され、指定難病に関する創薬の研究開発等に利用されること、東京都及び区市町村において、③指定難病に係る政策立案、患者支援の基礎資料として利用されることに同意いたします。</t>
    <rPh sb="98" eb="99">
      <t>ショ</t>
    </rPh>
    <rPh sb="104" eb="106">
      <t>リンショウ</t>
    </rPh>
    <rPh sb="106" eb="108">
      <t>チョウサ</t>
    </rPh>
    <rPh sb="108" eb="111">
      <t>コジンヒョウ</t>
    </rPh>
    <phoneticPr fontId="2"/>
  </si>
  <si>
    <t>姓</t>
    <rPh sb="0" eb="1">
      <t>セイ</t>
    </rPh>
    <phoneticPr fontId="2"/>
  </si>
  <si>
    <t>名</t>
    <rPh sb="0" eb="1">
      <t>メイ</t>
    </rPh>
    <phoneticPr fontId="2"/>
  </si>
  <si>
    <t>セイ</t>
    <phoneticPr fontId="2"/>
  </si>
  <si>
    <t>メイ</t>
    <phoneticPr fontId="2"/>
  </si>
  <si>
    <t>339 ＭＥＣＰ２重複症候群</t>
    <rPh sb="9" eb="11">
      <t>チョウフク</t>
    </rPh>
    <rPh sb="11" eb="14">
      <t>ショウコウグン</t>
    </rPh>
    <phoneticPr fontId="2"/>
  </si>
  <si>
    <t>340 線毛機能不全症候群（カルタゲナー症候群を含む。）</t>
    <rPh sb="4" eb="8">
      <t>センモウキノウ</t>
    </rPh>
    <rPh sb="8" eb="13">
      <t>フゼンショウコウグン</t>
    </rPh>
    <rPh sb="20" eb="23">
      <t>ショウコウグン</t>
    </rPh>
    <rPh sb="24" eb="25">
      <t>フク</t>
    </rPh>
    <phoneticPr fontId="2"/>
  </si>
  <si>
    <t>341 ＴＲＰＶ４異常症</t>
    <rPh sb="9" eb="11">
      <t>イジョウ</t>
    </rPh>
    <rPh sb="11" eb="12">
      <t>ショウ</t>
    </rPh>
    <phoneticPr fontId="2"/>
  </si>
  <si>
    <t>342 ＬＭＮＢ１関連大脳白質脳症</t>
    <rPh sb="9" eb="11">
      <t>カンレン</t>
    </rPh>
    <rPh sb="11" eb="13">
      <t>ダイノウ</t>
    </rPh>
    <rPh sb="13" eb="15">
      <t>ハクシツ</t>
    </rPh>
    <rPh sb="15" eb="17">
      <t>ノウショウ</t>
    </rPh>
    <phoneticPr fontId="2"/>
  </si>
  <si>
    <t>343 ＰＵＲＡ関連神経発達異常症</t>
    <rPh sb="8" eb="10">
      <t>カンレン</t>
    </rPh>
    <rPh sb="10" eb="12">
      <t>シンケイ</t>
    </rPh>
    <rPh sb="12" eb="14">
      <t>ハッタツ</t>
    </rPh>
    <rPh sb="14" eb="16">
      <t>イジョウ</t>
    </rPh>
    <rPh sb="16" eb="17">
      <t>ショウ</t>
    </rPh>
    <phoneticPr fontId="2"/>
  </si>
  <si>
    <t>344 極長鎖アシル-ＣｏＡ脱水素酵素欠損症</t>
    <rPh sb="4" eb="5">
      <t>ゴク</t>
    </rPh>
    <rPh sb="5" eb="6">
      <t>ナガ</t>
    </rPh>
    <rPh sb="6" eb="7">
      <t>クサリ</t>
    </rPh>
    <rPh sb="14" eb="15">
      <t>ダツ</t>
    </rPh>
    <rPh sb="15" eb="17">
      <t>スイソ</t>
    </rPh>
    <rPh sb="17" eb="19">
      <t>コウソ</t>
    </rPh>
    <rPh sb="19" eb="22">
      <t>ケッソンショウ</t>
    </rPh>
    <phoneticPr fontId="2"/>
  </si>
  <si>
    <t>345 乳児発症ＳＴＩＮＧ関連血管炎</t>
    <rPh sb="4" eb="6">
      <t>ニュウジ</t>
    </rPh>
    <rPh sb="6" eb="8">
      <t>ハッショウ</t>
    </rPh>
    <rPh sb="13" eb="15">
      <t>カンレン</t>
    </rPh>
    <rPh sb="15" eb="18">
      <t>ケッカンエン</t>
    </rPh>
    <phoneticPr fontId="2"/>
  </si>
  <si>
    <t>346 原発性肝外門脈閉塞症</t>
    <rPh sb="4" eb="7">
      <t>ゲンパツセイ</t>
    </rPh>
    <rPh sb="7" eb="8">
      <t>カン</t>
    </rPh>
    <rPh sb="8" eb="9">
      <t>ガイ</t>
    </rPh>
    <rPh sb="9" eb="11">
      <t>モンミャク</t>
    </rPh>
    <rPh sb="11" eb="13">
      <t>ヘイソク</t>
    </rPh>
    <rPh sb="13" eb="14">
      <t>ショウ</t>
    </rPh>
    <phoneticPr fontId="2"/>
  </si>
  <si>
    <t>347 出血性線溶異常症</t>
    <rPh sb="4" eb="7">
      <t>シュッケツセイ</t>
    </rPh>
    <rPh sb="7" eb="8">
      <t>セン</t>
    </rPh>
    <rPh sb="8" eb="9">
      <t>ヨウ</t>
    </rPh>
    <rPh sb="9" eb="11">
      <t>イジョウ</t>
    </rPh>
    <rPh sb="11" eb="12">
      <t>ショウ</t>
    </rPh>
    <phoneticPr fontId="2"/>
  </si>
  <si>
    <t>348 ロウ症候群</t>
    <rPh sb="6" eb="9">
      <t>ショウコウグン</t>
    </rPh>
    <phoneticPr fontId="2"/>
  </si>
  <si>
    <t xml:space="preserve"> 54 成人発症スチル病</t>
    <rPh sb="6" eb="8">
      <t>ハッショウ</t>
    </rPh>
    <phoneticPr fontId="2"/>
  </si>
  <si>
    <t xml:space="preserve"> 63 免疫性血小板減少性</t>
    <rPh sb="4" eb="7">
      <t>メンエキセイ</t>
    </rPh>
    <phoneticPr fontId="2"/>
  </si>
  <si>
    <t>121 脳内鉄沈着神経変性症</t>
    <rPh sb="4" eb="6">
      <t>ノウナイ</t>
    </rPh>
    <rPh sb="6" eb="7">
      <t>テツ</t>
    </rPh>
    <rPh sb="7" eb="9">
      <t>チンチャク</t>
    </rPh>
    <rPh sb="9" eb="11">
      <t>シンケイ</t>
    </rPh>
    <rPh sb="11" eb="13">
      <t>ヘンセイ</t>
    </rPh>
    <rPh sb="13" eb="14">
      <t>ショウ</t>
    </rPh>
    <phoneticPr fontId="2"/>
  </si>
  <si>
    <t>123 ＨＴＲＡ１関連脳小血管病</t>
    <rPh sb="9" eb="11">
      <t>カンレン</t>
    </rPh>
    <rPh sb="11" eb="12">
      <t>ノウ</t>
    </rPh>
    <rPh sb="12" eb="13">
      <t>ショウ</t>
    </rPh>
    <rPh sb="13" eb="15">
      <t>ケッカン</t>
    </rPh>
    <rPh sb="15" eb="16">
      <t>ビョウ</t>
    </rPh>
    <phoneticPr fontId="2"/>
  </si>
  <si>
    <t>126 ペリー病</t>
    <rPh sb="7" eb="8">
      <t>ビョウ</t>
    </rPh>
    <phoneticPr fontId="2"/>
  </si>
  <si>
    <t>154 睡眠時棘徐波活性化を示す発達性てんかん性脳症及びてんかん性脳症</t>
    <rPh sb="6" eb="7">
      <t>ジ</t>
    </rPh>
    <rPh sb="10" eb="13">
      <t>カッセイカ</t>
    </rPh>
    <rPh sb="16" eb="19">
      <t>ハッタツセイ</t>
    </rPh>
    <rPh sb="26" eb="27">
      <t>オヨ</t>
    </rPh>
    <rPh sb="32" eb="33">
      <t>セイ</t>
    </rPh>
    <rPh sb="33" eb="35">
      <t>ノウショウ</t>
    </rPh>
    <phoneticPr fontId="2"/>
  </si>
  <si>
    <t>167 マルファン症候群／ロイス・ディーツ症候群</t>
    <rPh sb="21" eb="24">
      <t>ショウコウグン</t>
    </rPh>
    <phoneticPr fontId="2"/>
  </si>
  <si>
    <t>年</t>
    <phoneticPr fontId="2"/>
  </si>
  <si>
    <t>後期高齢者医療制度に加入している場合の負担割合</t>
    <rPh sb="0" eb="2">
      <t>コウキ</t>
    </rPh>
    <rPh sb="2" eb="5">
      <t>コウレイシャ</t>
    </rPh>
    <rPh sb="5" eb="7">
      <t>イリョウ</t>
    </rPh>
    <rPh sb="7" eb="9">
      <t>セイド</t>
    </rPh>
    <rPh sb="10" eb="12">
      <t>カニュウ</t>
    </rPh>
    <rPh sb="16" eb="18">
      <t>バアイ</t>
    </rPh>
    <rPh sb="19" eb="21">
      <t>フタン</t>
    </rPh>
    <rPh sb="21" eb="23">
      <t>ワリアイ</t>
    </rPh>
    <phoneticPr fontId="2"/>
  </si>
  <si>
    <t xml:space="preserve"> 後期高齢者医療被保険者医療制度に加入されている場合の負担割合</t>
    <rPh sb="1" eb="3">
      <t>コウキ</t>
    </rPh>
    <rPh sb="3" eb="5">
      <t>コウレイ</t>
    </rPh>
    <rPh sb="5" eb="6">
      <t>シャ</t>
    </rPh>
    <rPh sb="6" eb="8">
      <t>イリョウ</t>
    </rPh>
    <rPh sb="8" eb="12">
      <t>ヒホケンシャ</t>
    </rPh>
    <rPh sb="12" eb="14">
      <t>イリョウ</t>
    </rPh>
    <rPh sb="14" eb="16">
      <t>セイド</t>
    </rPh>
    <rPh sb="17" eb="19">
      <t>カニュウ</t>
    </rPh>
    <rPh sb="24" eb="26">
      <t>バアイ</t>
    </rPh>
    <rPh sb="27" eb="29">
      <t>フタン</t>
    </rPh>
    <rPh sb="29" eb="31">
      <t>ワリアイ</t>
    </rPh>
    <phoneticPr fontId="2"/>
  </si>
  <si>
    <t>　※後期高齢者医療制度に加入されている場合、負担割合を選択してください。</t>
    <rPh sb="2" eb="4">
      <t>コウキ</t>
    </rPh>
    <rPh sb="4" eb="6">
      <t>コウレイ</t>
    </rPh>
    <rPh sb="6" eb="7">
      <t>シャ</t>
    </rPh>
    <rPh sb="7" eb="9">
      <t>イリョウ</t>
    </rPh>
    <rPh sb="9" eb="11">
      <t>セイド</t>
    </rPh>
    <rPh sb="12" eb="14">
      <t>カニュウ</t>
    </rPh>
    <rPh sb="19" eb="21">
      <t>バアイ</t>
    </rPh>
    <rPh sb="22" eb="24">
      <t>フタン</t>
    </rPh>
    <rPh sb="24" eb="26">
      <t>ワリアイ</t>
    </rPh>
    <rPh sb="27" eb="29">
      <t>センタク</t>
    </rPh>
    <phoneticPr fontId="2"/>
  </si>
  <si>
    <t>【更新申請の場合のみ】「軽症かつ高額」に該当しますか？</t>
    <rPh sb="1" eb="3">
      <t>コウシン</t>
    </rPh>
    <rPh sb="3" eb="5">
      <t>シンセイ</t>
    </rPh>
    <rPh sb="6" eb="8">
      <t>バアイ</t>
    </rPh>
    <rPh sb="12" eb="14">
      <t>ケイショウ</t>
    </rPh>
    <rPh sb="16" eb="18">
      <t>コウガク</t>
    </rPh>
    <rPh sb="20" eb="22">
      <t>ガイトウ</t>
    </rPh>
    <phoneticPr fontId="2"/>
  </si>
  <si>
    <t>　※更新申請のみ、該当するか選択してください。</t>
    <rPh sb="2" eb="4">
      <t>コウシン</t>
    </rPh>
    <rPh sb="4" eb="6">
      <t>シンセイ</t>
    </rPh>
    <rPh sb="9" eb="11">
      <t>ガイトウ</t>
    </rPh>
    <rPh sb="14" eb="16">
      <t>センタク</t>
    </rPh>
    <phoneticPr fontId="2"/>
  </si>
  <si>
    <t>各都道府県又は政令指定都市</t>
    <rPh sb="0" eb="5">
      <t>カクトドウフケン</t>
    </rPh>
    <rPh sb="5" eb="6">
      <t>マタ</t>
    </rPh>
    <rPh sb="7" eb="9">
      <t>セイレイ</t>
    </rPh>
    <rPh sb="9" eb="11">
      <t>シテイ</t>
    </rPh>
    <rPh sb="11" eb="13">
      <t>トシ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</si>
</sst>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満&quot;\ 0_ &quot;歳&quot;\)"/>
  </numFmts>
  <fonts count="33" x14ac:knownFonts="1">
    <font>
      <sz val="10"/>
      <color rgb="FF000000"/>
      <name val="Times New Roman"/>
      <charset val="204"/>
    </font>
    <font>
      <sz val="11"/>
      <color theme="1"/>
      <name val="ＭＳ Ｐゴシック"/>
      <family val="2"/>
      <charset val="128"/>
      <scheme val="minor"/>
    </font>
    <font>
      <sz val="6"/>
      <name val="ＭＳ Ｐゴシック"/>
      <family val="3"/>
      <charset val="128"/>
    </font>
    <font>
      <sz val="10"/>
      <color rgb="FF000000"/>
      <name val="ＭＳ Ｐゴシック"/>
      <family val="3"/>
      <charset val="128"/>
    </font>
    <font>
      <sz val="10"/>
      <color rgb="FF000000"/>
      <name val="ＭＳ 明朝"/>
      <family val="1"/>
      <charset val="128"/>
    </font>
    <font>
      <sz val="12"/>
      <color theme="1"/>
      <name val="ＭＳ 明朝"/>
      <family val="2"/>
      <charset val="128"/>
    </font>
    <font>
      <b/>
      <sz val="10"/>
      <color rgb="FF000000"/>
      <name val="ＭＳ 明朝"/>
      <family val="1"/>
      <charset val="128"/>
    </font>
    <font>
      <sz val="10"/>
      <color theme="0"/>
      <name val="ＭＳ 明朝"/>
      <family val="1"/>
      <charset val="128"/>
    </font>
    <font>
      <b/>
      <sz val="12"/>
      <color rgb="FF000000"/>
      <name val="ＭＳ 明朝"/>
      <family val="1"/>
      <charset val="128"/>
    </font>
    <font>
      <b/>
      <sz val="12"/>
      <color rgb="FFFF0000"/>
      <name val="ＭＳ 明朝"/>
      <family val="1"/>
      <charset val="128"/>
    </font>
    <font>
      <sz val="8"/>
      <color rgb="FF000000"/>
      <name val="ＭＳ 明朝"/>
      <family val="1"/>
      <charset val="128"/>
    </font>
    <font>
      <sz val="10"/>
      <name val="ＭＳ 明朝"/>
      <family val="1"/>
      <charset val="128"/>
    </font>
    <font>
      <sz val="9"/>
      <color rgb="FF000000"/>
      <name val="ＭＳ 明朝"/>
      <family val="1"/>
      <charset val="128"/>
    </font>
    <font>
      <u/>
      <sz val="9"/>
      <color rgb="FF000000"/>
      <name val="ＭＳ 明朝"/>
      <family val="1"/>
      <charset val="128"/>
    </font>
    <font>
      <b/>
      <sz val="11"/>
      <color rgb="FF000000"/>
      <name val="ＭＳ 明朝"/>
      <family val="1"/>
      <charset val="128"/>
    </font>
    <font>
      <sz val="7.5"/>
      <color rgb="FF000000"/>
      <name val="ＭＳ 明朝"/>
      <family val="1"/>
      <charset val="128"/>
    </font>
    <font>
      <sz val="47"/>
      <color rgb="FF000000"/>
      <name val="ＭＳ ゴシック"/>
      <family val="3"/>
      <charset val="128"/>
    </font>
    <font>
      <u/>
      <sz val="47"/>
      <color rgb="FF000000"/>
      <name val="ＭＳ ゴシック"/>
      <family val="3"/>
      <charset val="128"/>
    </font>
    <font>
      <sz val="11"/>
      <color rgb="FF000000"/>
      <name val="ＭＳ 明朝"/>
      <family val="1"/>
      <charset val="128"/>
    </font>
    <font>
      <b/>
      <sz val="11"/>
      <color rgb="FF000000"/>
      <name val="メイリオ"/>
      <family val="3"/>
      <charset val="128"/>
    </font>
    <font>
      <sz val="7"/>
      <color rgb="FF000000"/>
      <name val="ＭＳ 明朝"/>
      <family val="1"/>
      <charset val="128"/>
    </font>
    <font>
      <sz val="8.5"/>
      <color rgb="FF000000"/>
      <name val="ＭＳ 明朝"/>
      <family val="1"/>
      <charset val="128"/>
    </font>
    <font>
      <sz val="8"/>
      <color rgb="FF000000"/>
      <name val="ＭＳ ゴシック"/>
      <family val="3"/>
      <charset val="128"/>
    </font>
    <font>
      <u/>
      <sz val="9.5"/>
      <color rgb="FF000000"/>
      <name val="ＭＳ 明朝"/>
      <family val="1"/>
      <charset val="128"/>
    </font>
    <font>
      <sz val="12"/>
      <color rgb="FF000000"/>
      <name val="ＭＳ 明朝"/>
      <family val="1"/>
      <charset val="128"/>
    </font>
    <font>
      <sz val="11"/>
      <color rgb="FF000000"/>
      <name val="ＭＳ ゴシック"/>
      <family val="3"/>
      <charset val="128"/>
    </font>
    <font>
      <sz val="13"/>
      <color rgb="FF000000"/>
      <name val="ＭＳ 明朝"/>
      <family val="1"/>
      <charset val="128"/>
    </font>
    <font>
      <sz val="16"/>
      <color rgb="FF000000"/>
      <name val="ＭＳ 明朝"/>
      <family val="1"/>
      <charset val="128"/>
    </font>
    <font>
      <b/>
      <sz val="13.5"/>
      <color rgb="FF000000"/>
      <name val="ＭＳ Ｐゴシック"/>
      <family val="3"/>
      <charset val="128"/>
    </font>
    <font>
      <sz val="9.5"/>
      <color rgb="FF231F20"/>
      <name val="ＭＳ 明朝"/>
      <family val="1"/>
      <charset val="128"/>
    </font>
    <font>
      <sz val="6"/>
      <color rgb="FF000000"/>
      <name val="ＭＳ 明朝"/>
      <family val="1"/>
      <charset val="128"/>
    </font>
    <font>
      <sz val="20"/>
      <color rgb="FF000000"/>
      <name val="ＭＳ 明朝"/>
      <family val="1"/>
      <charset val="128"/>
    </font>
    <font>
      <b/>
      <sz val="11"/>
      <color rgb="FF000000"/>
      <name val="ＭＳ Ｐゴシック"/>
      <family val="3"/>
      <charset val="128"/>
    </font>
  </fonts>
  <fills count="9">
    <fill>
      <patternFill patternType="none"/>
    </fill>
    <fill>
      <patternFill patternType="gray125"/>
    </fill>
    <fill>
      <patternFill patternType="solid">
        <fgColor rgb="FFFFFF99"/>
        <bgColor indexed="64"/>
      </patternFill>
    </fill>
    <fill>
      <patternFill patternType="solid">
        <fgColor theme="2"/>
        <bgColor indexed="64"/>
      </patternFill>
    </fill>
    <fill>
      <patternFill patternType="solid">
        <fgColor rgb="FFFFCCFF"/>
        <bgColor indexed="64"/>
      </patternFill>
    </fill>
    <fill>
      <patternFill patternType="solid">
        <fgColor rgb="FF99FFCC"/>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72">
    <border>
      <left/>
      <right/>
      <top/>
      <bottom/>
      <diagonal/>
    </border>
    <border>
      <left/>
      <right/>
      <top/>
      <bottom style="thick">
        <color rgb="FFFF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right style="medium">
        <color auto="1"/>
      </right>
      <top style="thin">
        <color auto="1"/>
      </top>
      <bottom style="thin">
        <color auto="1"/>
      </bottom>
      <diagonal/>
    </border>
    <border>
      <left style="thick">
        <color rgb="FF006600"/>
      </left>
      <right/>
      <top style="thick">
        <color rgb="FF006600"/>
      </top>
      <bottom/>
      <diagonal/>
    </border>
    <border>
      <left/>
      <right/>
      <top style="thick">
        <color rgb="FF006600"/>
      </top>
      <bottom/>
      <diagonal/>
    </border>
    <border>
      <left/>
      <right style="thick">
        <color rgb="FF006600"/>
      </right>
      <top style="thick">
        <color rgb="FF006600"/>
      </top>
      <bottom/>
      <diagonal/>
    </border>
    <border>
      <left style="thick">
        <color rgb="FF006600"/>
      </left>
      <right/>
      <top/>
      <bottom/>
      <diagonal/>
    </border>
    <border>
      <left/>
      <right style="thick">
        <color rgb="FF006600"/>
      </right>
      <top/>
      <bottom/>
      <diagonal/>
    </border>
    <border>
      <left style="thick">
        <color rgb="FF006600"/>
      </left>
      <right/>
      <top/>
      <bottom style="thick">
        <color rgb="FF006600"/>
      </bottom>
      <diagonal/>
    </border>
    <border>
      <left/>
      <right/>
      <top/>
      <bottom style="thick">
        <color rgb="FF006600"/>
      </bottom>
      <diagonal/>
    </border>
    <border>
      <left/>
      <right style="thick">
        <color rgb="FF006600"/>
      </right>
      <top/>
      <bottom style="thick">
        <color rgb="FF006600"/>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thin">
        <color auto="1"/>
      </left>
      <right style="thin">
        <color auto="1"/>
      </right>
      <top/>
      <bottom/>
      <diagonal/>
    </border>
    <border>
      <left/>
      <right style="medium">
        <color auto="1"/>
      </right>
      <top style="thin">
        <color auto="1"/>
      </top>
      <bottom style="medium">
        <color auto="1"/>
      </bottom>
      <diagonal/>
    </border>
    <border>
      <left style="thin">
        <color auto="1"/>
      </left>
      <right style="thin">
        <color auto="1"/>
      </right>
      <top/>
      <bottom style="medium">
        <color auto="1"/>
      </bottom>
      <diagonal/>
    </border>
    <border>
      <left style="medium">
        <color auto="1"/>
      </left>
      <right/>
      <top/>
      <bottom/>
      <diagonal/>
    </border>
    <border>
      <left style="medium">
        <color auto="1"/>
      </left>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diagonalUp="1">
      <left style="thin">
        <color auto="1"/>
      </left>
      <right style="thin">
        <color auto="1"/>
      </right>
      <top style="thin">
        <color auto="1"/>
      </top>
      <bottom style="thin">
        <color auto="1"/>
      </bottom>
      <diagonal style="hair">
        <color auto="1"/>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s>
  <cellStyleXfs count="3">
    <xf numFmtId="0" fontId="0" fillId="0" borderId="0"/>
    <xf numFmtId="0" fontId="5" fillId="0" borderId="0">
      <alignment vertical="center"/>
    </xf>
    <xf numFmtId="0" fontId="1" fillId="0" borderId="0">
      <alignment vertical="center"/>
    </xf>
  </cellStyleXfs>
  <cellXfs count="400">
    <xf numFmtId="0" fontId="0" fillId="0" borderId="0" xfId="0" applyAlignment="1">
      <alignment horizontal="left" vertical="top"/>
    </xf>
    <xf numFmtId="0" fontId="3" fillId="0" borderId="0" xfId="0" applyFont="1" applyAlignment="1">
      <alignment horizontal="left" vertical="top"/>
    </xf>
    <xf numFmtId="0" fontId="5" fillId="0" borderId="0" xfId="1">
      <alignment vertical="center"/>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1" xfId="0" applyFont="1" applyBorder="1" applyAlignment="1">
      <alignment horizontal="left"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6" fillId="0" borderId="1" xfId="0" applyFont="1" applyBorder="1" applyAlignment="1">
      <alignment horizontal="left" vertical="center"/>
    </xf>
    <xf numFmtId="0" fontId="4" fillId="0" borderId="0" xfId="0" applyFont="1" applyAlignment="1">
      <alignment horizontal="left" vertical="center" wrapText="1" indent="1"/>
    </xf>
    <xf numFmtId="0" fontId="7" fillId="0" borderId="0" xfId="0" applyFont="1" applyAlignment="1" applyProtection="1">
      <alignment horizontal="left" vertical="center"/>
      <protection hidden="1"/>
    </xf>
    <xf numFmtId="0" fontId="6" fillId="0" borderId="0" xfId="0" applyFont="1" applyAlignment="1">
      <alignment horizontal="left" vertical="center"/>
    </xf>
    <xf numFmtId="14" fontId="4" fillId="0" borderId="0" xfId="0" applyNumberFormat="1" applyFont="1" applyAlignment="1">
      <alignment horizontal="left" vertical="center"/>
    </xf>
    <xf numFmtId="0" fontId="4" fillId="0" borderId="7" xfId="0" applyFont="1" applyBorder="1" applyAlignment="1">
      <alignment horizontal="center" vertical="center"/>
    </xf>
    <xf numFmtId="0" fontId="7" fillId="0" borderId="0" xfId="0" applyFont="1" applyAlignment="1">
      <alignment horizontal="left" vertical="center"/>
    </xf>
    <xf numFmtId="0" fontId="4" fillId="5" borderId="0" xfId="0" applyFont="1" applyFill="1" applyAlignment="1">
      <alignment horizontal="left" vertical="center"/>
    </xf>
    <xf numFmtId="0" fontId="4" fillId="5" borderId="30" xfId="0" applyFont="1" applyFill="1" applyBorder="1" applyAlignment="1">
      <alignment horizontal="left" vertical="center"/>
    </xf>
    <xf numFmtId="0" fontId="4" fillId="5" borderId="31" xfId="0" applyFont="1" applyFill="1" applyBorder="1" applyAlignment="1">
      <alignment horizontal="left" vertical="center"/>
    </xf>
    <xf numFmtId="0" fontId="4" fillId="5" borderId="32" xfId="0" applyFont="1" applyFill="1" applyBorder="1" applyAlignment="1">
      <alignment horizontal="left" vertical="center"/>
    </xf>
    <xf numFmtId="0" fontId="8" fillId="5" borderId="33" xfId="0" applyFont="1" applyFill="1" applyBorder="1" applyAlignment="1">
      <alignment horizontal="left" vertical="center" indent="1"/>
    </xf>
    <xf numFmtId="0" fontId="4" fillId="5" borderId="34" xfId="0" applyFont="1" applyFill="1" applyBorder="1" applyAlignment="1">
      <alignment horizontal="left" vertical="center"/>
    </xf>
    <xf numFmtId="0" fontId="4" fillId="5" borderId="35" xfId="0" applyFont="1" applyFill="1" applyBorder="1" applyAlignment="1">
      <alignment horizontal="left" vertical="center"/>
    </xf>
    <xf numFmtId="0" fontId="4" fillId="5" borderId="36" xfId="0" applyFont="1" applyFill="1" applyBorder="1" applyAlignment="1">
      <alignment horizontal="left" vertical="center"/>
    </xf>
    <xf numFmtId="0" fontId="4" fillId="5" borderId="37" xfId="0" applyFont="1" applyFill="1" applyBorder="1" applyAlignment="1">
      <alignment horizontal="left" vertical="center"/>
    </xf>
    <xf numFmtId="0" fontId="10" fillId="0" borderId="0" xfId="0" applyFont="1" applyAlignment="1">
      <alignment horizontal="left" vertical="center"/>
    </xf>
    <xf numFmtId="0" fontId="10" fillId="0" borderId="50" xfId="0" applyFont="1" applyBorder="1" applyAlignment="1">
      <alignment horizontal="left" vertical="center"/>
    </xf>
    <xf numFmtId="0" fontId="10" fillId="0" borderId="0" xfId="0" applyFont="1" applyAlignment="1">
      <alignment vertical="center"/>
    </xf>
    <xf numFmtId="0" fontId="11"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vertical="center"/>
    </xf>
    <xf numFmtId="0" fontId="12" fillId="0" borderId="51" xfId="0" applyFont="1" applyBorder="1" applyAlignment="1">
      <alignment horizontal="left" vertical="center"/>
    </xf>
    <xf numFmtId="0" fontId="12" fillId="0" borderId="11" xfId="0" applyFont="1" applyBorder="1" applyAlignment="1">
      <alignment horizontal="left" vertical="center"/>
    </xf>
    <xf numFmtId="0" fontId="12" fillId="0" borderId="45" xfId="0" applyFont="1" applyBorder="1" applyAlignment="1">
      <alignment horizontal="left" vertical="center"/>
    </xf>
    <xf numFmtId="0" fontId="12" fillId="0" borderId="11" xfId="0" applyFont="1" applyBorder="1" applyAlignment="1">
      <alignment horizontal="right" vertical="center"/>
    </xf>
    <xf numFmtId="0" fontId="12" fillId="0" borderId="44" xfId="0" applyFont="1" applyBorder="1" applyAlignment="1">
      <alignment horizontal="right" vertical="top"/>
    </xf>
    <xf numFmtId="0" fontId="12" fillId="0" borderId="50" xfId="0" applyFont="1" applyBorder="1" applyAlignment="1">
      <alignment horizontal="right" vertical="center"/>
    </xf>
    <xf numFmtId="0" fontId="12" fillId="0" borderId="45" xfId="0" applyFont="1" applyBorder="1" applyAlignment="1">
      <alignment vertical="center"/>
    </xf>
    <xf numFmtId="0" fontId="14" fillId="0" borderId="0" xfId="0" applyFont="1" applyAlignment="1">
      <alignment horizontal="centerContinuous" vertical="center"/>
    </xf>
    <xf numFmtId="0" fontId="4" fillId="0" borderId="0" xfId="0" applyFont="1" applyAlignment="1">
      <alignment horizontal="centerContinuous" vertical="center"/>
    </xf>
    <xf numFmtId="0" fontId="1" fillId="0" borderId="0" xfId="2">
      <alignment vertical="center"/>
    </xf>
    <xf numFmtId="0" fontId="10" fillId="0" borderId="0" xfId="0" applyFont="1" applyAlignment="1">
      <alignment horizontal="right" vertical="center"/>
    </xf>
    <xf numFmtId="0" fontId="12" fillId="0" borderId="0" xfId="0" applyFont="1" applyAlignment="1">
      <alignment horizontal="left" vertical="top" wrapText="1"/>
    </xf>
    <xf numFmtId="0" fontId="12" fillId="0" borderId="0" xfId="0" applyFont="1" applyAlignment="1">
      <alignment vertical="top" wrapText="1"/>
    </xf>
    <xf numFmtId="0" fontId="18" fillId="0" borderId="0" xfId="0" applyFont="1" applyAlignment="1">
      <alignment horizontal="centerContinuous" vertical="center"/>
    </xf>
    <xf numFmtId="0" fontId="19" fillId="0" borderId="0" xfId="0" applyFont="1" applyAlignment="1">
      <alignment horizontal="centerContinuous" vertical="center"/>
    </xf>
    <xf numFmtId="0" fontId="10" fillId="0" borderId="44" xfId="0" applyFont="1" applyBorder="1" applyAlignment="1">
      <alignment horizontal="left" vertical="center" wrapText="1"/>
    </xf>
    <xf numFmtId="0" fontId="10" fillId="0" borderId="45" xfId="0" applyFont="1" applyBorder="1" applyAlignment="1">
      <alignment horizontal="left" vertical="center"/>
    </xf>
    <xf numFmtId="0" fontId="10" fillId="0" borderId="46" xfId="0" applyFont="1" applyBorder="1" applyAlignment="1">
      <alignment horizontal="left" vertical="center"/>
    </xf>
    <xf numFmtId="0" fontId="12" fillId="0" borderId="0" xfId="0" applyFont="1" applyAlignment="1">
      <alignment horizontal="left" vertical="center" shrinkToFit="1"/>
    </xf>
    <xf numFmtId="0" fontId="10" fillId="0" borderId="11" xfId="0" applyFont="1" applyBorder="1" applyAlignment="1">
      <alignment vertical="center"/>
    </xf>
    <xf numFmtId="0" fontId="10" fillId="0" borderId="12" xfId="0" applyFont="1" applyBorder="1" applyAlignment="1">
      <alignment vertical="center"/>
    </xf>
    <xf numFmtId="0" fontId="10" fillId="0" borderId="13" xfId="0" applyFont="1" applyBorder="1" applyAlignment="1">
      <alignment vertical="center"/>
    </xf>
    <xf numFmtId="0" fontId="20" fillId="0" borderId="0" xfId="0" applyFont="1" applyAlignment="1">
      <alignment horizontal="left" vertical="center"/>
    </xf>
    <xf numFmtId="0" fontId="10" fillId="0" borderId="51" xfId="0" applyFont="1" applyBorder="1" applyAlignment="1">
      <alignment vertical="center"/>
    </xf>
    <xf numFmtId="0" fontId="10" fillId="0" borderId="50" xfId="0" applyFont="1" applyBorder="1" applyAlignment="1">
      <alignment horizontal="right" vertical="top"/>
    </xf>
    <xf numFmtId="0" fontId="10" fillId="0" borderId="0" xfId="0" applyFont="1" applyAlignment="1">
      <alignment vertical="center" wrapText="1"/>
    </xf>
    <xf numFmtId="0" fontId="15" fillId="0" borderId="0" xfId="0" applyFont="1" applyAlignment="1">
      <alignment horizontal="left" vertical="top"/>
    </xf>
    <xf numFmtId="0" fontId="18" fillId="0" borderId="0" xfId="0" applyFont="1" applyAlignment="1">
      <alignment horizontal="left" vertical="center"/>
    </xf>
    <xf numFmtId="0" fontId="24" fillId="0" borderId="0" xfId="0" applyFont="1" applyAlignment="1">
      <alignment vertical="top"/>
    </xf>
    <xf numFmtId="0" fontId="10" fillId="0" borderId="0" xfId="0" applyFont="1" applyAlignment="1">
      <alignment horizontal="center" vertical="top"/>
    </xf>
    <xf numFmtId="0" fontId="28" fillId="0" borderId="0" xfId="0" applyFont="1" applyAlignment="1">
      <alignment vertical="top"/>
    </xf>
    <xf numFmtId="0" fontId="32" fillId="0" borderId="0" xfId="0" applyFont="1" applyAlignment="1">
      <alignment vertical="top" wrapText="1"/>
    </xf>
    <xf numFmtId="0" fontId="24" fillId="0" borderId="0" xfId="0" applyFont="1" applyAlignment="1">
      <alignment horizontal="distributed" vertical="center"/>
    </xf>
    <xf numFmtId="0" fontId="24" fillId="0" borderId="0" xfId="0" applyFont="1" applyAlignment="1">
      <alignment horizontal="right" vertical="center"/>
    </xf>
    <xf numFmtId="0" fontId="26" fillId="0" borderId="0" xfId="0" applyFont="1" applyAlignment="1">
      <alignment horizontal="left" vertical="center" shrinkToFit="1"/>
    </xf>
    <xf numFmtId="0" fontId="29" fillId="0" borderId="61" xfId="0" applyFont="1" applyBorder="1" applyAlignment="1">
      <alignment horizontal="center" vertical="center"/>
    </xf>
    <xf numFmtId="0" fontId="29" fillId="0" borderId="62" xfId="0" applyFont="1" applyBorder="1" applyAlignment="1">
      <alignment horizontal="center" vertical="center"/>
    </xf>
    <xf numFmtId="0" fontId="29" fillId="0" borderId="63" xfId="0" applyFont="1" applyBorder="1" applyAlignment="1">
      <alignment horizontal="center" vertical="center"/>
    </xf>
    <xf numFmtId="0" fontId="12" fillId="0" borderId="0" xfId="0" applyFont="1" applyAlignment="1">
      <alignment horizontal="left" vertical="top" wrapText="1"/>
    </xf>
    <xf numFmtId="0" fontId="12" fillId="0" borderId="2" xfId="0" applyFont="1" applyBorder="1" applyAlignment="1">
      <alignment horizontal="center" vertical="center"/>
    </xf>
    <xf numFmtId="0" fontId="12" fillId="0" borderId="0" xfId="0" applyFont="1" applyAlignment="1">
      <alignment horizontal="left" vertical="center" wrapText="1"/>
    </xf>
    <xf numFmtId="0" fontId="12" fillId="0" borderId="0" xfId="0" applyFont="1" applyAlignment="1">
      <alignment vertical="top" wrapText="1"/>
    </xf>
    <xf numFmtId="0" fontId="12" fillId="0" borderId="2" xfId="0" applyFont="1" applyBorder="1" applyAlignment="1">
      <alignment horizontal="left" vertical="center" wrapText="1" indent="1"/>
    </xf>
    <xf numFmtId="0" fontId="12" fillId="0" borderId="2" xfId="0" applyFont="1" applyBorder="1" applyAlignment="1">
      <alignment horizontal="left" vertical="center" indent="1"/>
    </xf>
    <xf numFmtId="0" fontId="12" fillId="0" borderId="52" xfId="0" applyFont="1" applyBorder="1" applyAlignment="1">
      <alignment horizontal="center" vertical="center"/>
    </xf>
    <xf numFmtId="0" fontId="12" fillId="0" borderId="53" xfId="0" applyFont="1" applyBorder="1" applyAlignment="1">
      <alignment horizontal="center" vertical="center"/>
    </xf>
    <xf numFmtId="0" fontId="12" fillId="0" borderId="54" xfId="0" applyFont="1" applyBorder="1" applyAlignment="1">
      <alignment horizontal="center" vertical="center"/>
    </xf>
    <xf numFmtId="0" fontId="12" fillId="0" borderId="47"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12" fillId="0" borderId="50" xfId="0" applyFont="1" applyBorder="1" applyAlignment="1">
      <alignment horizontal="center" vertical="center"/>
    </xf>
    <xf numFmtId="0" fontId="12" fillId="0" borderId="0" xfId="0" applyFont="1" applyAlignment="1">
      <alignment horizontal="center" vertical="center"/>
    </xf>
    <xf numFmtId="0" fontId="12" fillId="0" borderId="51" xfId="0" applyFont="1" applyBorder="1" applyAlignment="1">
      <alignment horizontal="center" vertical="center"/>
    </xf>
    <xf numFmtId="0" fontId="12" fillId="0" borderId="44" xfId="0" applyFont="1" applyBorder="1" applyAlignment="1">
      <alignment horizontal="center" vertical="center"/>
    </xf>
    <xf numFmtId="0" fontId="12" fillId="0" borderId="45" xfId="0" applyFont="1" applyBorder="1" applyAlignment="1">
      <alignment horizontal="center" vertical="center"/>
    </xf>
    <xf numFmtId="0" fontId="12" fillId="0" borderId="46" xfId="0" applyFont="1" applyBorder="1" applyAlignment="1">
      <alignment horizontal="center" vertical="center"/>
    </xf>
    <xf numFmtId="0" fontId="12" fillId="0" borderId="2" xfId="0" applyFont="1" applyBorder="1" applyAlignment="1">
      <alignment horizontal="center" vertical="center" wrapText="1"/>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4" fillId="0" borderId="59" xfId="0" applyFont="1" applyBorder="1" applyAlignment="1">
      <alignment horizontal="left" vertical="center" wrapText="1"/>
    </xf>
    <xf numFmtId="0" fontId="4" fillId="0" borderId="0" xfId="0" applyFont="1" applyAlignment="1">
      <alignment horizontal="left" vertical="center" wrapText="1"/>
    </xf>
    <xf numFmtId="0" fontId="6" fillId="4" borderId="60" xfId="0" applyFont="1" applyFill="1" applyBorder="1" applyAlignment="1">
      <alignment horizontal="center" vertical="center"/>
    </xf>
    <xf numFmtId="0" fontId="6" fillId="4" borderId="15" xfId="0" applyFont="1" applyFill="1" applyBorder="1" applyAlignment="1">
      <alignment horizontal="center" vertical="center"/>
    </xf>
    <xf numFmtId="0" fontId="6" fillId="4" borderId="16" xfId="0" applyFont="1" applyFill="1" applyBorder="1" applyAlignment="1">
      <alignment horizontal="center" vertical="center"/>
    </xf>
    <xf numFmtId="0" fontId="6" fillId="2" borderId="14" xfId="0"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0" fontId="6" fillId="2" borderId="57"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2" borderId="2"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4" xfId="0" applyFont="1" applyFill="1" applyBorder="1" applyAlignment="1" applyProtection="1">
      <alignment horizontal="left" vertical="center" shrinkToFit="1"/>
      <protection locked="0"/>
    </xf>
    <xf numFmtId="0" fontId="4" fillId="2" borderId="5" xfId="0" applyFont="1" applyFill="1" applyBorder="1" applyAlignment="1" applyProtection="1">
      <alignment horizontal="left" vertical="center" shrinkToFit="1"/>
      <protection locked="0"/>
    </xf>
    <xf numFmtId="0" fontId="4" fillId="0" borderId="2" xfId="0" applyFont="1" applyBorder="1" applyAlignment="1">
      <alignment horizontal="center" vertical="top" shrinkToFit="1"/>
    </xf>
    <xf numFmtId="0" fontId="4" fillId="3" borderId="2" xfId="0" applyFont="1" applyFill="1" applyBorder="1" applyAlignment="1" applyProtection="1">
      <alignment horizontal="left" vertical="center" indent="1"/>
      <protection locked="0"/>
    </xf>
    <xf numFmtId="0" fontId="4" fillId="3" borderId="7" xfId="0" applyFont="1" applyFill="1" applyBorder="1" applyAlignment="1" applyProtection="1">
      <alignment horizontal="left" vertical="center" indent="1"/>
      <protection locked="0"/>
    </xf>
    <xf numFmtId="0" fontId="4" fillId="3" borderId="9"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0" fontId="4" fillId="0" borderId="9" xfId="0" applyFont="1" applyBorder="1" applyAlignment="1">
      <alignment horizontal="center" vertical="center"/>
    </xf>
    <xf numFmtId="0" fontId="4" fillId="0" borderId="4" xfId="0" applyFont="1" applyBorder="1" applyAlignment="1">
      <alignment horizontal="center" vertical="center" textRotation="255" wrapText="1"/>
    </xf>
    <xf numFmtId="0" fontId="4" fillId="0" borderId="2" xfId="0" applyFont="1" applyBorder="1" applyAlignment="1">
      <alignment horizontal="center" vertical="center" textRotation="255" wrapText="1"/>
    </xf>
    <xf numFmtId="0" fontId="4" fillId="2" borderId="2" xfId="0" applyFont="1" applyFill="1" applyBorder="1" applyAlignment="1" applyProtection="1">
      <alignment horizontal="left" vertical="center" shrinkToFit="1"/>
      <protection locked="0"/>
    </xf>
    <xf numFmtId="0" fontId="4" fillId="2" borderId="7" xfId="0" applyFont="1" applyFill="1" applyBorder="1" applyAlignment="1" applyProtection="1">
      <alignment horizontal="left" vertical="center" shrinkToFit="1"/>
      <protection locked="0"/>
    </xf>
    <xf numFmtId="0" fontId="4" fillId="2" borderId="9"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3" borderId="11" xfId="0" applyFont="1" applyFill="1" applyBorder="1" applyAlignment="1" applyProtection="1">
      <alignment horizontal="left" vertical="center" indent="1"/>
      <protection locked="0"/>
    </xf>
    <xf numFmtId="0" fontId="4" fillId="3" borderId="12" xfId="0" applyFont="1" applyFill="1" applyBorder="1" applyAlignment="1" applyProtection="1">
      <alignment horizontal="left" vertical="center" indent="1"/>
      <protection locked="0"/>
    </xf>
    <xf numFmtId="0" fontId="4" fillId="3" borderId="29" xfId="0" applyFont="1" applyFill="1" applyBorder="1" applyAlignment="1" applyProtection="1">
      <alignment horizontal="left" vertical="center" indent="1"/>
      <protection locked="0"/>
    </xf>
    <xf numFmtId="0" fontId="4" fillId="2" borderId="4" xfId="0" applyFont="1" applyFill="1" applyBorder="1" applyAlignment="1" applyProtection="1">
      <alignment horizontal="center" vertical="center"/>
      <protection locked="0"/>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8" xfId="0" applyFont="1" applyBorder="1" applyAlignment="1">
      <alignment horizontal="center" vertical="center"/>
    </xf>
    <xf numFmtId="0" fontId="4" fillId="2" borderId="18" xfId="0" applyFont="1" applyFill="1" applyBorder="1" applyAlignment="1" applyProtection="1">
      <alignment horizontal="center" vertical="center"/>
      <protection locked="0"/>
    </xf>
    <xf numFmtId="0" fontId="4" fillId="0" borderId="21" xfId="0" applyFont="1" applyBorder="1" applyAlignment="1">
      <alignment horizontal="center" vertical="center"/>
    </xf>
    <xf numFmtId="0" fontId="4" fillId="0" borderId="7" xfId="0" applyFont="1" applyBorder="1" applyAlignment="1">
      <alignment horizontal="center" vertical="center"/>
    </xf>
    <xf numFmtId="0" fontId="4" fillId="4" borderId="25" xfId="0" applyFont="1" applyFill="1" applyBorder="1" applyAlignment="1">
      <alignment horizontal="center" vertical="center" textRotation="255"/>
    </xf>
    <xf numFmtId="0" fontId="4" fillId="4" borderId="26" xfId="0" applyFont="1" applyFill="1" applyBorder="1" applyAlignment="1">
      <alignment horizontal="center" vertical="center" textRotation="255"/>
    </xf>
    <xf numFmtId="0" fontId="4" fillId="4" borderId="27" xfId="0" applyFont="1" applyFill="1" applyBorder="1" applyAlignment="1">
      <alignment horizontal="center" vertical="center" textRotation="255"/>
    </xf>
    <xf numFmtId="0" fontId="4" fillId="0" borderId="28"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3" borderId="2"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49" fontId="4" fillId="2" borderId="2" xfId="0" applyNumberFormat="1" applyFont="1" applyFill="1" applyBorder="1" applyAlignment="1" applyProtection="1">
      <alignment horizontal="center" vertical="center"/>
      <protection locked="0"/>
    </xf>
    <xf numFmtId="49" fontId="4" fillId="2" borderId="7" xfId="0" applyNumberFormat="1"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4" borderId="3" xfId="0" applyFont="1" applyFill="1" applyBorder="1" applyAlignment="1">
      <alignment horizontal="center" vertical="center" textRotation="255"/>
    </xf>
    <xf numFmtId="0" fontId="4" fillId="4" borderId="6" xfId="0" applyFont="1" applyFill="1" applyBorder="1" applyAlignment="1">
      <alignment horizontal="center" vertical="center" textRotation="255"/>
    </xf>
    <xf numFmtId="0" fontId="4" fillId="4" borderId="8" xfId="0" applyFont="1" applyFill="1" applyBorder="1" applyAlignment="1">
      <alignment horizontal="center" vertical="center" textRotation="255"/>
    </xf>
    <xf numFmtId="49" fontId="4" fillId="2" borderId="11" xfId="0" applyNumberFormat="1" applyFont="1" applyFill="1" applyBorder="1" applyAlignment="1" applyProtection="1">
      <alignment horizontal="center" vertical="center"/>
      <protection locked="0"/>
    </xf>
    <xf numFmtId="49" fontId="4" fillId="2" borderId="12" xfId="0" applyNumberFormat="1" applyFont="1" applyFill="1" applyBorder="1" applyAlignment="1" applyProtection="1">
      <alignment horizontal="center" vertical="center"/>
      <protection locked="0"/>
    </xf>
    <xf numFmtId="49" fontId="4" fillId="2" borderId="13" xfId="0" applyNumberFormat="1" applyFont="1" applyFill="1" applyBorder="1" applyAlignment="1" applyProtection="1">
      <alignment horizontal="center" vertical="center"/>
      <protection locked="0"/>
    </xf>
    <xf numFmtId="49" fontId="4" fillId="8" borderId="11" xfId="0" applyNumberFormat="1" applyFont="1" applyFill="1" applyBorder="1" applyAlignment="1" applyProtection="1">
      <alignment horizontal="center" vertical="center"/>
      <protection locked="0"/>
    </xf>
    <xf numFmtId="49" fontId="4" fillId="8" borderId="12" xfId="0" applyNumberFormat="1" applyFont="1" applyFill="1" applyBorder="1" applyAlignment="1" applyProtection="1">
      <alignment horizontal="center" vertical="center"/>
      <protection locked="0"/>
    </xf>
    <xf numFmtId="49" fontId="4" fillId="8" borderId="13" xfId="0" applyNumberFormat="1" applyFont="1" applyFill="1" applyBorder="1" applyAlignment="1" applyProtection="1">
      <alignment horizontal="center" vertical="center"/>
      <protection locked="0"/>
    </xf>
    <xf numFmtId="0" fontId="4" fillId="0" borderId="69" xfId="0" applyFont="1" applyBorder="1" applyAlignment="1">
      <alignment horizontal="center" vertical="center"/>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4" fillId="0" borderId="50" xfId="0" applyFont="1" applyBorder="1" applyAlignment="1">
      <alignment horizontal="center" vertical="center"/>
    </xf>
    <xf numFmtId="0" fontId="4" fillId="0" borderId="0" xfId="0" applyFont="1" applyAlignment="1">
      <alignment horizontal="center" vertical="center"/>
    </xf>
    <xf numFmtId="0" fontId="4" fillId="0" borderId="51"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4" borderId="20" xfId="0" applyFont="1" applyFill="1" applyBorder="1" applyAlignment="1">
      <alignment horizontal="center" vertical="center" textRotation="255"/>
    </xf>
    <xf numFmtId="0" fontId="4" fillId="4" borderId="17" xfId="0" applyFont="1" applyFill="1" applyBorder="1" applyAlignment="1">
      <alignment horizontal="center" vertical="center" textRotation="255"/>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3" borderId="18" xfId="0" applyFont="1" applyFill="1" applyBorder="1" applyAlignment="1" applyProtection="1">
      <alignment horizontal="center" vertical="center"/>
      <protection locked="0"/>
    </xf>
    <xf numFmtId="0" fontId="4" fillId="3" borderId="19"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4" fillId="3" borderId="29" xfId="0" applyFont="1" applyFill="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3" borderId="13"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indent="1"/>
      <protection locked="0"/>
    </xf>
    <xf numFmtId="0" fontId="4" fillId="2" borderId="12" xfId="0" applyFont="1" applyFill="1" applyBorder="1" applyAlignment="1" applyProtection="1">
      <alignment horizontal="left" vertical="center" indent="1"/>
      <protection locked="0"/>
    </xf>
    <xf numFmtId="0" fontId="4" fillId="2" borderId="29" xfId="0" applyFont="1" applyFill="1" applyBorder="1" applyAlignment="1" applyProtection="1">
      <alignment horizontal="left" vertical="center" indent="1"/>
      <protection locked="0"/>
    </xf>
    <xf numFmtId="0" fontId="4" fillId="0" borderId="11" xfId="0"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shrinkToFit="1"/>
      <protection locked="0"/>
    </xf>
    <xf numFmtId="0" fontId="4" fillId="0" borderId="13" xfId="0" applyFont="1" applyBorder="1" applyAlignment="1" applyProtection="1">
      <alignment horizontal="center" vertical="center" shrinkToFit="1"/>
      <protection locked="0"/>
    </xf>
    <xf numFmtId="0" fontId="4" fillId="2" borderId="2" xfId="0" applyFont="1" applyFill="1" applyBorder="1" applyAlignment="1" applyProtection="1">
      <alignment horizontal="left" vertical="center" indent="1"/>
      <protection locked="0"/>
    </xf>
    <xf numFmtId="0" fontId="4" fillId="2" borderId="7" xfId="0" applyFont="1" applyFill="1" applyBorder="1" applyAlignment="1" applyProtection="1">
      <alignment horizontal="left" vertical="center" indent="1"/>
      <protection locked="0"/>
    </xf>
    <xf numFmtId="0" fontId="4" fillId="2" borderId="21"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protection locked="0"/>
    </xf>
    <xf numFmtId="0" fontId="12" fillId="0" borderId="18" xfId="0" applyFont="1" applyBorder="1" applyAlignment="1">
      <alignment horizontal="left" vertical="center"/>
    </xf>
    <xf numFmtId="0" fontId="4" fillId="8" borderId="11" xfId="0" applyFont="1" applyFill="1" applyBorder="1" applyAlignment="1" applyProtection="1">
      <alignment horizontal="center" vertical="center"/>
      <protection locked="0"/>
    </xf>
    <xf numFmtId="0" fontId="4" fillId="8" borderId="12" xfId="0" applyFont="1" applyFill="1" applyBorder="1" applyAlignment="1" applyProtection="1">
      <alignment horizontal="center" vertical="center"/>
      <protection locked="0"/>
    </xf>
    <xf numFmtId="0" fontId="4" fillId="8" borderId="13" xfId="0" applyFont="1" applyFill="1" applyBorder="1" applyAlignment="1" applyProtection="1">
      <alignment horizontal="center" vertical="center"/>
      <protection locked="0"/>
    </xf>
    <xf numFmtId="0" fontId="4" fillId="4" borderId="25"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6" xfId="0" applyFont="1" applyBorder="1" applyAlignment="1">
      <alignment horizontal="center" vertical="center"/>
    </xf>
    <xf numFmtId="0" fontId="4" fillId="0" borderId="58" xfId="0" applyFont="1" applyBorder="1" applyAlignment="1">
      <alignment horizontal="center"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8" xfId="0" applyFont="1" applyBorder="1" applyAlignment="1">
      <alignment horizontal="center" vertical="center"/>
    </xf>
    <xf numFmtId="0" fontId="4" fillId="2" borderId="62" xfId="0" applyFont="1" applyFill="1" applyBorder="1" applyAlignment="1" applyProtection="1">
      <alignment horizontal="center" vertical="center"/>
      <protection locked="0"/>
    </xf>
    <xf numFmtId="0" fontId="4" fillId="2" borderId="63" xfId="0" applyFont="1" applyFill="1" applyBorder="1" applyAlignment="1" applyProtection="1">
      <alignment horizontal="center" vertical="center"/>
      <protection locked="0"/>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2" borderId="11"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4" fillId="2" borderId="29"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shrinkToFit="1"/>
      <protection locked="0"/>
    </xf>
    <xf numFmtId="0" fontId="4" fillId="2" borderId="12" xfId="0" applyFont="1" applyFill="1" applyBorder="1" applyAlignment="1" applyProtection="1">
      <alignment horizontal="center" vertical="center" shrinkToFit="1"/>
      <protection locked="0"/>
    </xf>
    <xf numFmtId="0" fontId="4" fillId="2" borderId="29" xfId="0" applyFont="1" applyFill="1" applyBorder="1" applyAlignment="1" applyProtection="1">
      <alignment horizontal="center" vertical="center" shrinkToFit="1"/>
      <protection locked="0"/>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6" xfId="0" applyFont="1" applyBorder="1" applyAlignment="1">
      <alignment horizontal="center" vertical="center" shrinkToFit="1"/>
    </xf>
    <xf numFmtId="0" fontId="4" fillId="3" borderId="14" xfId="0" applyFont="1" applyFill="1" applyBorder="1" applyAlignment="1" applyProtection="1">
      <alignment horizontal="center" vertical="center" shrinkToFit="1"/>
      <protection locked="0"/>
    </xf>
    <xf numFmtId="0" fontId="4" fillId="3" borderId="15" xfId="0" applyFont="1" applyFill="1" applyBorder="1" applyAlignment="1" applyProtection="1">
      <alignment horizontal="center" vertical="center" shrinkToFit="1"/>
      <protection locked="0"/>
    </xf>
    <xf numFmtId="0" fontId="4" fillId="3" borderId="57" xfId="0" applyFont="1" applyFill="1" applyBorder="1" applyAlignment="1" applyProtection="1">
      <alignment horizontal="center" vertical="center" shrinkToFit="1"/>
      <protection locked="0"/>
    </xf>
    <xf numFmtId="0" fontId="4" fillId="0" borderId="3" xfId="0" applyFont="1" applyBorder="1" applyAlignment="1">
      <alignment horizontal="center" vertical="center"/>
    </xf>
    <xf numFmtId="0" fontId="4" fillId="0" borderId="28"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4" xfId="0" applyFont="1" applyBorder="1" applyAlignment="1">
      <alignment horizontal="center" vertical="center" shrinkToFit="1"/>
    </xf>
    <xf numFmtId="0" fontId="4" fillId="2" borderId="28" xfId="0" applyFont="1" applyFill="1" applyBorder="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3" borderId="2" xfId="0" applyFont="1" applyFill="1" applyBorder="1" applyAlignment="1" applyProtection="1">
      <alignment horizontal="left" vertical="center" wrapText="1" indent="1"/>
      <protection locked="0"/>
    </xf>
    <xf numFmtId="0" fontId="4" fillId="3" borderId="7" xfId="0" applyFont="1" applyFill="1" applyBorder="1" applyAlignment="1" applyProtection="1">
      <alignment horizontal="left" vertical="center" wrapText="1" indent="1"/>
      <protection locked="0"/>
    </xf>
    <xf numFmtId="0" fontId="4" fillId="3" borderId="9" xfId="0" applyFont="1" applyFill="1" applyBorder="1" applyAlignment="1" applyProtection="1">
      <alignment horizontal="left" vertical="center" wrapText="1"/>
      <protection locked="0"/>
    </xf>
    <xf numFmtId="0" fontId="4" fillId="3" borderId="10" xfId="0" applyFont="1" applyFill="1" applyBorder="1" applyAlignment="1" applyProtection="1">
      <alignment horizontal="left" vertical="center" wrapText="1"/>
      <protection locked="0"/>
    </xf>
    <xf numFmtId="0" fontId="4" fillId="0" borderId="2" xfId="0" applyFont="1" applyBorder="1" applyAlignment="1">
      <alignment horizontal="left" vertical="center" wrapText="1" indent="1"/>
    </xf>
    <xf numFmtId="0" fontId="4" fillId="0" borderId="9" xfId="0" applyFont="1" applyBorder="1" applyAlignment="1">
      <alignment horizontal="left" vertical="center" wrapText="1" indent="1"/>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30" fillId="0" borderId="66" xfId="0" applyFont="1" applyBorder="1" applyAlignment="1">
      <alignment horizontal="center" vertical="center"/>
    </xf>
    <xf numFmtId="0" fontId="30" fillId="0" borderId="67" xfId="0" applyFont="1" applyBorder="1" applyAlignment="1">
      <alignment horizontal="center" vertical="center"/>
    </xf>
    <xf numFmtId="0" fontId="30" fillId="0" borderId="68" xfId="0" applyFont="1" applyBorder="1" applyAlignment="1">
      <alignment horizontal="center" vertical="center"/>
    </xf>
    <xf numFmtId="0" fontId="12" fillId="7" borderId="2" xfId="0" applyFont="1" applyFill="1" applyBorder="1" applyAlignment="1">
      <alignment horizontal="center" vertical="center"/>
    </xf>
    <xf numFmtId="0" fontId="12" fillId="0" borderId="66" xfId="0" applyFont="1" applyBorder="1" applyAlignment="1">
      <alignment horizontal="center"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0" fontId="12" fillId="0" borderId="64" xfId="0" applyFont="1" applyBorder="1" applyAlignment="1">
      <alignment horizontal="center" vertical="center"/>
    </xf>
    <xf numFmtId="0" fontId="12" fillId="7" borderId="2" xfId="0" applyFont="1" applyFill="1" applyBorder="1" applyAlignment="1">
      <alignment horizontal="left" vertical="center" wrapText="1"/>
    </xf>
    <xf numFmtId="0" fontId="16" fillId="6" borderId="0" xfId="0" applyFont="1" applyFill="1" applyAlignment="1">
      <alignment horizontal="left" vertical="center" wrapText="1"/>
    </xf>
    <xf numFmtId="0" fontId="12" fillId="0" borderId="65" xfId="0" applyFont="1" applyBorder="1" applyAlignment="1">
      <alignment horizontal="center" vertical="center"/>
    </xf>
    <xf numFmtId="0" fontId="12" fillId="7" borderId="2" xfId="0" applyFont="1" applyFill="1" applyBorder="1" applyAlignment="1">
      <alignment horizontal="center" vertical="center" textRotation="255"/>
    </xf>
    <xf numFmtId="0" fontId="12" fillId="0" borderId="65" xfId="0" applyFont="1" applyBorder="1" applyAlignment="1">
      <alignment horizontal="left" vertical="center" wrapText="1" indent="1"/>
    </xf>
    <xf numFmtId="0" fontId="4" fillId="0" borderId="65" xfId="0" applyFont="1" applyBorder="1" applyAlignment="1">
      <alignment horizontal="left" vertical="center" wrapText="1" indent="1"/>
    </xf>
    <xf numFmtId="0" fontId="12" fillId="0" borderId="47" xfId="0" applyFont="1" applyBorder="1" applyAlignment="1">
      <alignment horizontal="left" vertical="center" wrapText="1" indent="1"/>
    </xf>
    <xf numFmtId="0" fontId="12" fillId="0" borderId="48" xfId="0" applyFont="1" applyBorder="1" applyAlignment="1">
      <alignment horizontal="left" vertical="center" wrapText="1" indent="1"/>
    </xf>
    <xf numFmtId="0" fontId="12" fillId="0" borderId="49" xfId="0" applyFont="1" applyBorder="1" applyAlignment="1">
      <alignment horizontal="left" vertical="center" wrapText="1" indent="1"/>
    </xf>
    <xf numFmtId="0" fontId="12" fillId="0" borderId="50" xfId="0" applyFont="1" applyBorder="1" applyAlignment="1">
      <alignment horizontal="left" vertical="center" wrapText="1" indent="1"/>
    </xf>
    <xf numFmtId="0" fontId="12" fillId="0" borderId="0" xfId="0" applyFont="1" applyAlignment="1">
      <alignment horizontal="left" vertical="center" wrapText="1" indent="1"/>
    </xf>
    <xf numFmtId="0" fontId="12" fillId="0" borderId="51" xfId="0" applyFont="1" applyBorder="1" applyAlignment="1">
      <alignment horizontal="left" vertical="center" wrapText="1" indent="1"/>
    </xf>
    <xf numFmtId="0" fontId="12" fillId="0" borderId="44" xfId="0" applyFont="1" applyBorder="1" applyAlignment="1">
      <alignment horizontal="left" vertical="center" wrapText="1" indent="1"/>
    </xf>
    <xf numFmtId="0" fontId="12" fillId="0" borderId="45" xfId="0" applyFont="1" applyBorder="1" applyAlignment="1">
      <alignment horizontal="left" vertical="center" wrapText="1" indent="1"/>
    </xf>
    <xf numFmtId="0" fontId="12" fillId="0" borderId="46" xfId="0" applyFont="1" applyBorder="1" applyAlignment="1">
      <alignment horizontal="left" vertical="center" wrapText="1" indent="1"/>
    </xf>
    <xf numFmtId="0" fontId="12" fillId="0" borderId="47" xfId="0" applyFont="1" applyBorder="1" applyAlignment="1">
      <alignment horizontal="right" vertical="center"/>
    </xf>
    <xf numFmtId="0" fontId="12" fillId="0" borderId="48" xfId="0" applyFont="1" applyBorder="1" applyAlignment="1">
      <alignment horizontal="right" vertical="center"/>
    </xf>
    <xf numFmtId="0" fontId="12" fillId="0" borderId="49" xfId="0" applyFont="1" applyBorder="1" applyAlignment="1">
      <alignment horizontal="right" vertical="center"/>
    </xf>
    <xf numFmtId="0" fontId="12" fillId="0" borderId="50" xfId="0" applyFont="1" applyBorder="1" applyAlignment="1">
      <alignment horizontal="right" vertical="center"/>
    </xf>
    <xf numFmtId="0" fontId="12" fillId="0" borderId="0" xfId="0" applyFont="1" applyAlignment="1">
      <alignment horizontal="right" vertical="center"/>
    </xf>
    <xf numFmtId="0" fontId="12" fillId="0" borderId="51" xfId="0" applyFont="1" applyBorder="1" applyAlignment="1">
      <alignment horizontal="right" vertical="center"/>
    </xf>
    <xf numFmtId="0" fontId="12" fillId="0" borderId="44" xfId="0" applyFont="1" applyBorder="1" applyAlignment="1">
      <alignment horizontal="right" vertical="center"/>
    </xf>
    <xf numFmtId="0" fontId="12" fillId="0" borderId="45" xfId="0" applyFont="1" applyBorder="1" applyAlignment="1">
      <alignment horizontal="right" vertical="center"/>
    </xf>
    <xf numFmtId="0" fontId="12" fillId="0" borderId="46" xfId="0" applyFont="1" applyBorder="1" applyAlignment="1">
      <alignment horizontal="right" vertical="center"/>
    </xf>
    <xf numFmtId="0" fontId="12" fillId="0" borderId="18" xfId="0" applyFont="1" applyBorder="1" applyAlignment="1">
      <alignment horizontal="left" vertical="center" wrapText="1"/>
    </xf>
    <xf numFmtId="0" fontId="12" fillId="0" borderId="50" xfId="0" applyFont="1" applyBorder="1" applyAlignment="1">
      <alignment horizontal="left" vertical="center" wrapText="1"/>
    </xf>
    <xf numFmtId="0" fontId="12" fillId="0" borderId="51" xfId="0" applyFont="1" applyBorder="1" applyAlignment="1">
      <alignment horizontal="left" vertical="center" wrapText="1"/>
    </xf>
    <xf numFmtId="0" fontId="12" fillId="0" borderId="0" xfId="0" applyFont="1" applyAlignment="1">
      <alignment horizontal="left" vertical="center"/>
    </xf>
    <xf numFmtId="0" fontId="12" fillId="0" borderId="51" xfId="0" applyFont="1" applyBorder="1" applyAlignment="1">
      <alignment horizontal="left" vertical="center"/>
    </xf>
    <xf numFmtId="0" fontId="12" fillId="0" borderId="0" xfId="0" applyFont="1" applyAlignment="1">
      <alignment horizontal="left" vertical="center" shrinkToFit="1"/>
    </xf>
    <xf numFmtId="0" fontId="12" fillId="0" borderId="45" xfId="0" applyFont="1" applyBorder="1" applyAlignment="1">
      <alignment horizontal="left" vertical="top" wrapText="1"/>
    </xf>
    <xf numFmtId="0" fontId="12" fillId="0" borderId="46" xfId="0" applyFont="1" applyBorder="1" applyAlignment="1">
      <alignment horizontal="left" vertical="top" wrapText="1"/>
    </xf>
    <xf numFmtId="0" fontId="10" fillId="0" borderId="22" xfId="0" applyFont="1" applyBorder="1" applyAlignment="1">
      <alignment horizontal="left" vertical="center" wrapText="1"/>
    </xf>
    <xf numFmtId="0" fontId="10" fillId="0" borderId="55" xfId="0" applyFont="1" applyBorder="1" applyAlignment="1">
      <alignment horizontal="left" vertical="center" wrapText="1"/>
    </xf>
    <xf numFmtId="0" fontId="10" fillId="0" borderId="20" xfId="0" applyFont="1" applyBorder="1" applyAlignment="1">
      <alignment horizontal="left" vertical="center" wrapText="1"/>
    </xf>
    <xf numFmtId="0" fontId="12" fillId="7" borderId="11" xfId="0" applyFont="1" applyFill="1" applyBorder="1" applyAlignment="1">
      <alignment horizontal="center" vertical="center"/>
    </xf>
    <xf numFmtId="0" fontId="12" fillId="7" borderId="12" xfId="0" applyFont="1" applyFill="1" applyBorder="1" applyAlignment="1">
      <alignment horizontal="center" vertical="center"/>
    </xf>
    <xf numFmtId="0" fontId="12" fillId="7" borderId="13" xfId="0" applyFont="1" applyFill="1" applyBorder="1" applyAlignment="1">
      <alignment horizontal="center" vertical="center"/>
    </xf>
    <xf numFmtId="0" fontId="22" fillId="0" borderId="48" xfId="0" applyFont="1" applyBorder="1" applyAlignment="1">
      <alignment horizontal="left" vertical="center"/>
    </xf>
    <xf numFmtId="0" fontId="22" fillId="0" borderId="0" xfId="0" applyFont="1" applyAlignment="1">
      <alignment horizontal="left" vertical="center"/>
    </xf>
    <xf numFmtId="0" fontId="10" fillId="0" borderId="47" xfId="0" applyFont="1" applyBorder="1" applyAlignment="1">
      <alignment horizontal="center" vertical="top"/>
    </xf>
    <xf numFmtId="0" fontId="10" fillId="0" borderId="48" xfId="0" applyFont="1" applyBorder="1" applyAlignment="1">
      <alignment horizontal="center" vertical="top"/>
    </xf>
    <xf numFmtId="0" fontId="10" fillId="0" borderId="49" xfId="0" applyFont="1" applyBorder="1" applyAlignment="1">
      <alignment horizontal="center" vertical="top"/>
    </xf>
    <xf numFmtId="0" fontId="10" fillId="0" borderId="50" xfId="0" applyFont="1" applyBorder="1" applyAlignment="1">
      <alignment horizontal="center" vertical="top"/>
    </xf>
    <xf numFmtId="0" fontId="10" fillId="0" borderId="0" xfId="0" applyFont="1" applyAlignment="1">
      <alignment horizontal="center" vertical="top"/>
    </xf>
    <xf numFmtId="0" fontId="10" fillId="0" borderId="51" xfId="0" applyFont="1" applyBorder="1" applyAlignment="1">
      <alignment horizontal="center" vertical="top"/>
    </xf>
    <xf numFmtId="0" fontId="10" fillId="0" borderId="44" xfId="0" applyFont="1" applyBorder="1" applyAlignment="1">
      <alignment horizontal="center" vertical="top"/>
    </xf>
    <xf numFmtId="0" fontId="10" fillId="0" borderId="45" xfId="0" applyFont="1" applyBorder="1" applyAlignment="1">
      <alignment horizontal="center" vertical="top"/>
    </xf>
    <xf numFmtId="0" fontId="10" fillId="0" borderId="46" xfId="0" applyFont="1" applyBorder="1" applyAlignment="1">
      <alignment horizontal="center" vertical="top"/>
    </xf>
    <xf numFmtId="0" fontId="25" fillId="0" borderId="0" xfId="0" applyFont="1" applyAlignment="1">
      <alignment horizontal="distributed" vertical="center"/>
    </xf>
    <xf numFmtId="0" fontId="24" fillId="0" borderId="45" xfId="0" applyFont="1" applyBorder="1" applyAlignment="1">
      <alignment horizontal="distributed" vertical="center"/>
    </xf>
    <xf numFmtId="0" fontId="24" fillId="0" borderId="45" xfId="0" applyFont="1" applyBorder="1" applyAlignment="1">
      <alignment horizontal="right" vertical="center"/>
    </xf>
    <xf numFmtId="0" fontId="26" fillId="0" borderId="45" xfId="0" applyFont="1" applyBorder="1" applyAlignment="1">
      <alignment horizontal="left" vertical="center" shrinkToFit="1"/>
    </xf>
    <xf numFmtId="0" fontId="12" fillId="7" borderId="2" xfId="0" applyFont="1" applyFill="1" applyBorder="1" applyAlignment="1">
      <alignment horizontal="center" vertical="center" wrapText="1"/>
    </xf>
    <xf numFmtId="0" fontId="10" fillId="0" borderId="11" xfId="0" applyFont="1" applyBorder="1" applyAlignment="1">
      <alignment horizontal="center" vertical="center" textRotation="255"/>
    </xf>
    <xf numFmtId="0" fontId="10" fillId="0" borderId="13" xfId="0" applyFont="1" applyBorder="1" applyAlignment="1">
      <alignment horizontal="center" vertical="center" textRotation="255"/>
    </xf>
    <xf numFmtId="0" fontId="10" fillId="0" borderId="11" xfId="0" applyFont="1" applyBorder="1" applyAlignment="1">
      <alignment horizontal="left" vertical="center" wrapText="1"/>
    </xf>
    <xf numFmtId="0" fontId="10" fillId="0" borderId="12" xfId="0" applyFont="1" applyBorder="1" applyAlignment="1">
      <alignment horizontal="left" vertical="center"/>
    </xf>
    <xf numFmtId="0" fontId="10" fillId="0" borderId="13" xfId="0" applyFont="1" applyBorder="1" applyAlignment="1">
      <alignment horizontal="left" vertical="center"/>
    </xf>
    <xf numFmtId="0" fontId="32" fillId="0" borderId="0" xfId="0" applyFont="1" applyAlignment="1">
      <alignment horizontal="left" vertical="center" wrapText="1"/>
    </xf>
    <xf numFmtId="0" fontId="18" fillId="0" borderId="0" xfId="0" applyFont="1" applyAlignment="1">
      <alignment horizontal="center" vertical="top" wrapText="1"/>
    </xf>
    <xf numFmtId="0" fontId="18" fillId="0" borderId="45" xfId="0" applyFont="1" applyBorder="1" applyAlignment="1">
      <alignment horizontal="center" vertical="top" wrapText="1"/>
    </xf>
    <xf numFmtId="0" fontId="12" fillId="7" borderId="47" xfId="0" applyFont="1" applyFill="1" applyBorder="1" applyAlignment="1">
      <alignment horizontal="center" vertical="center"/>
    </xf>
    <xf numFmtId="0" fontId="12" fillId="7" borderId="48" xfId="0" applyFont="1" applyFill="1" applyBorder="1" applyAlignment="1">
      <alignment horizontal="center" vertical="center"/>
    </xf>
    <xf numFmtId="0" fontId="12" fillId="7" borderId="49" xfId="0" applyFont="1" applyFill="1" applyBorder="1" applyAlignment="1">
      <alignment horizontal="center" vertical="center"/>
    </xf>
    <xf numFmtId="0" fontId="12" fillId="7" borderId="44" xfId="0" applyFont="1" applyFill="1" applyBorder="1" applyAlignment="1">
      <alignment horizontal="center" vertical="center"/>
    </xf>
    <xf numFmtId="0" fontId="12" fillId="7" borderId="45" xfId="0" applyFont="1" applyFill="1" applyBorder="1" applyAlignment="1">
      <alignment horizontal="center" vertical="center"/>
    </xf>
    <xf numFmtId="0" fontId="12" fillId="7" borderId="46" xfId="0" applyFont="1" applyFill="1" applyBorder="1" applyAlignment="1">
      <alignment horizontal="center" vertical="center"/>
    </xf>
    <xf numFmtId="0" fontId="10" fillId="0" borderId="48" xfId="0" applyFont="1" applyBorder="1" applyAlignment="1">
      <alignment horizontal="left" vertical="center" wrapText="1"/>
    </xf>
    <xf numFmtId="0" fontId="21" fillId="0" borderId="47" xfId="0" applyFont="1" applyBorder="1" applyAlignment="1">
      <alignment horizontal="left" vertical="center" wrapText="1" indent="1"/>
    </xf>
    <xf numFmtId="0" fontId="21" fillId="0" borderId="48" xfId="0" applyFont="1" applyBorder="1" applyAlignment="1">
      <alignment horizontal="left" vertical="center" indent="1"/>
    </xf>
    <xf numFmtId="0" fontId="21" fillId="0" borderId="49" xfId="0" applyFont="1" applyBorder="1" applyAlignment="1">
      <alignment horizontal="left" vertical="center" indent="1"/>
    </xf>
    <xf numFmtId="0" fontId="4" fillId="0" borderId="0" xfId="0" applyFont="1" applyAlignment="1">
      <alignment horizontal="distributed" vertical="center"/>
    </xf>
    <xf numFmtId="0" fontId="4" fillId="0" borderId="0" xfId="0" applyFont="1" applyAlignment="1">
      <alignment horizontal="left" vertical="center"/>
    </xf>
    <xf numFmtId="0" fontId="21" fillId="0" borderId="0" xfId="0" applyFont="1" applyAlignment="1">
      <alignment horizontal="left" vertical="top" wrapText="1"/>
    </xf>
    <xf numFmtId="0" fontId="21" fillId="0" borderId="51" xfId="0" applyFont="1" applyBorder="1" applyAlignment="1">
      <alignment horizontal="left" vertical="top" wrapText="1"/>
    </xf>
    <xf numFmtId="0" fontId="4" fillId="0" borderId="45" xfId="0" applyFont="1" applyBorder="1" applyAlignment="1">
      <alignment horizontal="left" vertical="center"/>
    </xf>
    <xf numFmtId="0" fontId="10" fillId="0" borderId="0" xfId="0" applyFont="1" applyAlignment="1">
      <alignment horizontal="left" vertical="center" wrapText="1"/>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31" fillId="0" borderId="0" xfId="0" applyFont="1" applyAlignment="1">
      <alignment horizontal="right" vertical="top"/>
    </xf>
    <xf numFmtId="0" fontId="31" fillId="0" borderId="0" xfId="0" applyFont="1" applyAlignment="1">
      <alignment horizontal="left" vertical="top"/>
    </xf>
    <xf numFmtId="0" fontId="12" fillId="7" borderId="18" xfId="0" applyFont="1" applyFill="1" applyBorder="1" applyAlignment="1">
      <alignment horizontal="center"/>
    </xf>
    <xf numFmtId="0" fontId="12" fillId="0" borderId="18" xfId="0" applyFont="1" applyBorder="1" applyAlignment="1">
      <alignment horizontal="center"/>
    </xf>
    <xf numFmtId="0" fontId="4" fillId="0" borderId="38" xfId="0" applyFont="1" applyBorder="1" applyAlignment="1">
      <alignment horizontal="left" vertical="center" indent="1"/>
    </xf>
    <xf numFmtId="0" fontId="4" fillId="0" borderId="39" xfId="0" applyFont="1" applyBorder="1" applyAlignment="1">
      <alignment horizontal="left" vertical="center" indent="1"/>
    </xf>
    <xf numFmtId="0" fontId="4" fillId="0" borderId="40" xfId="0" applyFont="1" applyBorder="1" applyAlignment="1">
      <alignment horizontal="left" vertical="center" indent="1"/>
    </xf>
    <xf numFmtId="0" fontId="10" fillId="0" borderId="41" xfId="0" applyFont="1" applyBorder="1" applyAlignment="1">
      <alignment horizontal="left" vertical="top"/>
    </xf>
    <xf numFmtId="0" fontId="10" fillId="0" borderId="42" xfId="0" applyFont="1" applyBorder="1" applyAlignment="1">
      <alignment horizontal="left" vertical="top"/>
    </xf>
    <xf numFmtId="0" fontId="4" fillId="0" borderId="42" xfId="0" applyFont="1" applyBorder="1" applyAlignment="1">
      <alignment horizontal="left" vertical="center"/>
    </xf>
    <xf numFmtId="0" fontId="4" fillId="0" borderId="43" xfId="0" applyFont="1" applyBorder="1" applyAlignment="1">
      <alignment horizontal="left" vertical="center"/>
    </xf>
    <xf numFmtId="0" fontId="12" fillId="0" borderId="47" xfId="0" applyFont="1" applyBorder="1" applyAlignment="1">
      <alignment horizontal="left"/>
    </xf>
    <xf numFmtId="0" fontId="12" fillId="0" borderId="48" xfId="0" applyFont="1" applyBorder="1" applyAlignment="1">
      <alignment horizontal="left"/>
    </xf>
    <xf numFmtId="0" fontId="12" fillId="0" borderId="49" xfId="0" applyFont="1" applyBorder="1" applyAlignment="1">
      <alignment horizontal="left"/>
    </xf>
    <xf numFmtId="176" fontId="12" fillId="0" borderId="21" xfId="0" applyNumberFormat="1" applyFont="1" applyBorder="1" applyAlignment="1">
      <alignment horizontal="center"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12" fillId="7" borderId="21" xfId="0" applyFont="1" applyFill="1" applyBorder="1" applyAlignment="1">
      <alignment horizontal="center" vertical="center"/>
    </xf>
    <xf numFmtId="0" fontId="12" fillId="7" borderId="47" xfId="0" applyFont="1" applyFill="1" applyBorder="1" applyAlignment="1">
      <alignment horizontal="center" vertical="center" textRotation="255"/>
    </xf>
    <xf numFmtId="0" fontId="12" fillId="7" borderId="48" xfId="0" applyFont="1" applyFill="1" applyBorder="1" applyAlignment="1">
      <alignment horizontal="center" vertical="center" textRotation="255"/>
    </xf>
    <xf numFmtId="0" fontId="12" fillId="7" borderId="49" xfId="0" applyFont="1" applyFill="1" applyBorder="1" applyAlignment="1">
      <alignment horizontal="center" vertical="center" textRotation="255"/>
    </xf>
    <xf numFmtId="0" fontId="12" fillId="7" borderId="50" xfId="0" applyFont="1" applyFill="1" applyBorder="1" applyAlignment="1">
      <alignment horizontal="center" vertical="center" textRotation="255"/>
    </xf>
    <xf numFmtId="0" fontId="12" fillId="7" borderId="0" xfId="0" applyFont="1" applyFill="1" applyAlignment="1">
      <alignment horizontal="center" vertical="center" textRotation="255"/>
    </xf>
    <xf numFmtId="0" fontId="12" fillId="7" borderId="51" xfId="0" applyFont="1" applyFill="1" applyBorder="1" applyAlignment="1">
      <alignment horizontal="center" vertical="center" textRotation="255"/>
    </xf>
    <xf numFmtId="0" fontId="12" fillId="7" borderId="44" xfId="0" applyFont="1" applyFill="1" applyBorder="1" applyAlignment="1">
      <alignment horizontal="center" vertical="center" textRotation="255"/>
    </xf>
    <xf numFmtId="0" fontId="12" fillId="7" borderId="45" xfId="0" applyFont="1" applyFill="1" applyBorder="1" applyAlignment="1">
      <alignment horizontal="center" vertical="center" textRotation="255"/>
    </xf>
    <xf numFmtId="0" fontId="12" fillId="7" borderId="46" xfId="0" applyFont="1" applyFill="1" applyBorder="1" applyAlignment="1">
      <alignment horizontal="center" vertical="center" textRotation="255"/>
    </xf>
    <xf numFmtId="0" fontId="12" fillId="7" borderId="2" xfId="0" applyFont="1" applyFill="1" applyBorder="1" applyAlignment="1">
      <alignment horizontal="left" vertical="center" wrapText="1" indent="1"/>
    </xf>
    <xf numFmtId="0" fontId="12" fillId="7" borderId="2" xfId="0" applyFont="1" applyFill="1" applyBorder="1" applyAlignment="1">
      <alignment horizontal="left" vertical="center" indent="1"/>
    </xf>
    <xf numFmtId="0" fontId="12" fillId="0" borderId="18" xfId="0" applyFont="1" applyBorder="1" applyAlignment="1">
      <alignment horizontal="left" wrapText="1"/>
    </xf>
    <xf numFmtId="0" fontId="12" fillId="0" borderId="18" xfId="0" applyFont="1" applyBorder="1" applyAlignment="1">
      <alignment horizontal="left"/>
    </xf>
    <xf numFmtId="0" fontId="12" fillId="7" borderId="2" xfId="0" applyFont="1" applyFill="1" applyBorder="1" applyAlignment="1">
      <alignment horizontal="center" vertical="center" textRotation="255" wrapText="1"/>
    </xf>
    <xf numFmtId="0" fontId="12" fillId="0" borderId="11" xfId="0" applyFont="1" applyBorder="1" applyAlignment="1">
      <alignment horizontal="left" vertical="center"/>
    </xf>
    <xf numFmtId="0" fontId="12" fillId="0" borderId="48" xfId="0" applyFont="1" applyBorder="1" applyAlignment="1">
      <alignment horizontal="left" vertical="center"/>
    </xf>
    <xf numFmtId="0" fontId="12" fillId="0" borderId="49" xfId="0" applyFont="1" applyBorder="1" applyAlignment="1">
      <alignment horizontal="left" vertical="center"/>
    </xf>
    <xf numFmtId="0" fontId="12" fillId="0" borderId="45" xfId="0" applyFont="1" applyBorder="1" applyAlignment="1">
      <alignment horizontal="left" vertical="center"/>
    </xf>
    <xf numFmtId="0" fontId="12" fillId="0" borderId="46" xfId="0" applyFont="1" applyBorder="1" applyAlignment="1">
      <alignment horizontal="left" vertical="center"/>
    </xf>
    <xf numFmtId="0" fontId="10" fillId="7" borderId="2" xfId="0" applyFont="1" applyFill="1" applyBorder="1" applyAlignment="1">
      <alignment horizontal="left" vertical="center" indent="1"/>
    </xf>
    <xf numFmtId="0" fontId="12" fillId="7" borderId="47" xfId="0" applyFont="1" applyFill="1" applyBorder="1" applyAlignment="1">
      <alignment horizontal="center" vertical="center" wrapText="1"/>
    </xf>
    <xf numFmtId="0" fontId="12" fillId="7" borderId="48" xfId="0" applyFont="1" applyFill="1" applyBorder="1" applyAlignment="1">
      <alignment horizontal="center" vertical="center" wrapText="1"/>
    </xf>
    <xf numFmtId="0" fontId="12" fillId="7" borderId="49" xfId="0" applyFont="1" applyFill="1" applyBorder="1" applyAlignment="1">
      <alignment horizontal="center" vertical="center" wrapText="1"/>
    </xf>
    <xf numFmtId="0" fontId="12" fillId="7" borderId="44" xfId="0" applyFont="1" applyFill="1" applyBorder="1" applyAlignment="1">
      <alignment horizontal="center" vertical="center" wrapText="1"/>
    </xf>
    <xf numFmtId="0" fontId="12" fillId="7" borderId="45" xfId="0" applyFont="1" applyFill="1" applyBorder="1" applyAlignment="1">
      <alignment horizontal="center" vertical="center" wrapText="1"/>
    </xf>
    <xf numFmtId="0" fontId="12" fillId="7" borderId="46" xfId="0" applyFont="1" applyFill="1" applyBorder="1" applyAlignment="1">
      <alignment horizontal="center" vertical="center" wrapText="1"/>
    </xf>
    <xf numFmtId="0" fontId="20" fillId="0" borderId="47" xfId="0" applyFont="1" applyBorder="1" applyAlignment="1">
      <alignment horizontal="left" vertical="top"/>
    </xf>
    <xf numFmtId="0" fontId="20" fillId="0" borderId="48" xfId="0" applyFont="1" applyBorder="1" applyAlignment="1">
      <alignment horizontal="left" vertical="top"/>
    </xf>
    <xf numFmtId="0" fontId="20" fillId="0" borderId="49" xfId="0" applyFont="1" applyBorder="1" applyAlignment="1">
      <alignment horizontal="left" vertical="top"/>
    </xf>
    <xf numFmtId="0" fontId="20" fillId="0" borderId="50" xfId="0" applyFont="1" applyBorder="1" applyAlignment="1">
      <alignment horizontal="left" vertical="top"/>
    </xf>
    <xf numFmtId="0" fontId="20" fillId="0" borderId="0" xfId="0" applyFont="1" applyAlignment="1">
      <alignment horizontal="left" vertical="top"/>
    </xf>
    <xf numFmtId="0" fontId="20" fillId="0" borderId="51" xfId="0" applyFont="1" applyBorder="1" applyAlignment="1">
      <alignment horizontal="left" vertical="top"/>
    </xf>
    <xf numFmtId="0" fontId="20" fillId="0" borderId="44" xfId="0" applyFont="1" applyBorder="1" applyAlignment="1">
      <alignment horizontal="left" vertical="top"/>
    </xf>
    <xf numFmtId="0" fontId="20" fillId="0" borderId="45" xfId="0" applyFont="1" applyBorder="1" applyAlignment="1">
      <alignment horizontal="left" vertical="top"/>
    </xf>
    <xf numFmtId="0" fontId="20" fillId="0" borderId="46" xfId="0" applyFont="1" applyBorder="1" applyAlignment="1">
      <alignment horizontal="left" vertical="top"/>
    </xf>
    <xf numFmtId="0" fontId="27" fillId="0" borderId="0" xfId="0" applyFont="1" applyAlignment="1">
      <alignment horizontal="left" vertical="center"/>
    </xf>
    <xf numFmtId="0" fontId="22" fillId="0" borderId="47" xfId="0" applyFont="1" applyBorder="1" applyAlignment="1">
      <alignment horizontal="center" vertical="center" wrapText="1"/>
    </xf>
    <xf numFmtId="0" fontId="22" fillId="0" borderId="48" xfId="0" applyFont="1" applyBorder="1" applyAlignment="1">
      <alignment horizontal="center" vertical="center"/>
    </xf>
    <xf numFmtId="0" fontId="22" fillId="0" borderId="49" xfId="0" applyFont="1" applyBorder="1" applyAlignment="1">
      <alignment horizontal="center" vertical="center"/>
    </xf>
    <xf numFmtId="0" fontId="22" fillId="0" borderId="50" xfId="0" applyFont="1" applyBorder="1" applyAlignment="1">
      <alignment horizontal="center" vertical="center"/>
    </xf>
    <xf numFmtId="0" fontId="22" fillId="0" borderId="0" xfId="0" applyFont="1" applyAlignment="1">
      <alignment horizontal="center" vertical="center"/>
    </xf>
    <xf numFmtId="0" fontId="22" fillId="0" borderId="51" xfId="0" applyFont="1" applyBorder="1" applyAlignment="1">
      <alignment horizontal="center" vertical="center"/>
    </xf>
    <xf numFmtId="0" fontId="22" fillId="0" borderId="44" xfId="0" applyFont="1" applyBorder="1" applyAlignment="1">
      <alignment horizontal="center" vertical="center"/>
    </xf>
    <xf numFmtId="0" fontId="22" fillId="0" borderId="45" xfId="0" applyFont="1" applyBorder="1" applyAlignment="1">
      <alignment horizontal="center" vertical="center"/>
    </xf>
    <xf numFmtId="0" fontId="22" fillId="0" borderId="46" xfId="0" applyFont="1" applyBorder="1" applyAlignment="1">
      <alignment horizontal="center" vertical="center"/>
    </xf>
    <xf numFmtId="0" fontId="0" fillId="0" borderId="47" xfId="0" applyBorder="1" applyAlignment="1">
      <alignment horizontal="center" vertical="top"/>
    </xf>
    <xf numFmtId="0" fontId="0" fillId="0" borderId="48" xfId="0" applyBorder="1" applyAlignment="1">
      <alignment horizontal="center" vertical="top"/>
    </xf>
    <xf numFmtId="0" fontId="0" fillId="0" borderId="49" xfId="0" applyBorder="1" applyAlignment="1">
      <alignment horizontal="center" vertical="top"/>
    </xf>
    <xf numFmtId="0" fontId="0" fillId="0" borderId="50" xfId="0" applyBorder="1" applyAlignment="1">
      <alignment horizontal="center" vertical="top"/>
    </xf>
    <xf numFmtId="0" fontId="0" fillId="0" borderId="0" xfId="0" applyAlignment="1">
      <alignment horizontal="center" vertical="top"/>
    </xf>
    <xf numFmtId="0" fontId="0" fillId="0" borderId="51" xfId="0" applyBorder="1" applyAlignment="1">
      <alignment horizontal="center" vertical="top"/>
    </xf>
    <xf numFmtId="0" fontId="0" fillId="0" borderId="44" xfId="0" applyBorder="1" applyAlignment="1">
      <alignment horizontal="center" vertical="top"/>
    </xf>
    <xf numFmtId="0" fontId="0" fillId="0" borderId="45" xfId="0" applyBorder="1" applyAlignment="1">
      <alignment horizontal="center" vertical="top"/>
    </xf>
    <xf numFmtId="0" fontId="0" fillId="0" borderId="46" xfId="0" applyBorder="1" applyAlignment="1">
      <alignment horizontal="center" vertical="top"/>
    </xf>
  </cellXfs>
  <cellStyles count="3">
    <cellStyle name="標準" xfId="0" builtinId="0"/>
    <cellStyle name="標準 2" xfId="1" xr:uid="{550131DD-14CF-4E70-85FF-EE3BA939D311}"/>
    <cellStyle name="標準 3" xfId="2" xr:uid="{1BE6744A-3337-4609-B8E7-878FAB9CFD6F}"/>
  </cellStyles>
  <dxfs count="15">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2"/>
        </patternFill>
      </fill>
    </dxf>
    <dxf>
      <fill>
        <patternFill>
          <bgColor rgb="FFFFFF99"/>
        </patternFill>
      </fill>
    </dxf>
  </dxfs>
  <tableStyles count="0" defaultTableStyle="TableStyleMedium9" defaultPivotStyle="PivotStyleLight16"/>
  <colors>
    <mruColors>
      <color rgb="FFFFFF99"/>
      <color rgb="FFFFCCFF"/>
      <color rgb="FF006600"/>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12</xdr:col>
      <xdr:colOff>92253</xdr:colOff>
      <xdr:row>160</xdr:row>
      <xdr:rowOff>197827</xdr:rowOff>
    </xdr:from>
    <xdr:to>
      <xdr:col>38</xdr:col>
      <xdr:colOff>64544</xdr:colOff>
      <xdr:row>169</xdr:row>
      <xdr:rowOff>219495</xdr:rowOff>
    </xdr:to>
    <xdr:pic>
      <xdr:nvPicPr>
        <xdr:cNvPr id="6" name="図 5">
          <a:extLst>
            <a:ext uri="{FF2B5EF4-FFF2-40B4-BE49-F238E27FC236}">
              <a16:creationId xmlns:a16="http://schemas.microsoft.com/office/drawing/2014/main" id="{26008E0F-8202-ED79-B493-C4CED6BD035F}"/>
            </a:ext>
          </a:extLst>
        </xdr:cNvPr>
        <xdr:cNvPicPr>
          <a:picLocks noChangeAspect="1"/>
        </xdr:cNvPicPr>
      </xdr:nvPicPr>
      <xdr:blipFill>
        <a:blip xmlns:r="http://schemas.openxmlformats.org/officeDocument/2006/relationships" r:embed="rId1"/>
        <a:stretch>
          <a:fillRect/>
        </a:stretch>
      </xdr:blipFill>
      <xdr:spPr>
        <a:xfrm>
          <a:off x="1909330" y="34260692"/>
          <a:ext cx="4229233" cy="185339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34</xdr:col>
          <xdr:colOff>131884</xdr:colOff>
          <xdr:row>5</xdr:row>
          <xdr:rowOff>65943</xdr:rowOff>
        </xdr:from>
        <xdr:to>
          <xdr:col>37</xdr:col>
          <xdr:colOff>141409</xdr:colOff>
          <xdr:row>8</xdr:row>
          <xdr:rowOff>216144</xdr:rowOff>
        </xdr:to>
        <xdr:pic>
          <xdr:nvPicPr>
            <xdr:cNvPr id="3" name="図 2">
              <a:extLst>
                <a:ext uri="{FF2B5EF4-FFF2-40B4-BE49-F238E27FC236}">
                  <a16:creationId xmlns:a16="http://schemas.microsoft.com/office/drawing/2014/main" id="{61F59C8A-FF2B-D13E-0867-CA9C17566179}"/>
                </a:ext>
              </a:extLst>
            </xdr:cNvPr>
            <xdr:cNvPicPr>
              <a:picLocks noChangeAspect="1" noChangeArrowheads="1"/>
              <a:extLst>
                <a:ext uri="{84589F7E-364E-4C9E-8A38-B11213B215E9}">
                  <a14:cameraTool cellRange="$CE$4" spid="_x0000_s8521"/>
                </a:ext>
              </a:extLst>
            </xdr:cNvPicPr>
          </xdr:nvPicPr>
          <xdr:blipFill>
            <a:blip xmlns:r="http://schemas.openxmlformats.org/officeDocument/2006/relationships" r:embed="rId2"/>
            <a:srcRect/>
            <a:stretch>
              <a:fillRect/>
            </a:stretch>
          </xdr:blipFill>
          <xdr:spPr bwMode="auto">
            <a:xfrm>
              <a:off x="5561134" y="615462"/>
              <a:ext cx="493102" cy="46525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43961</xdr:colOff>
          <xdr:row>5</xdr:row>
          <xdr:rowOff>73270</xdr:rowOff>
        </xdr:from>
        <xdr:to>
          <xdr:col>34</xdr:col>
          <xdr:colOff>53486</xdr:colOff>
          <xdr:row>8</xdr:row>
          <xdr:rowOff>223471</xdr:rowOff>
        </xdr:to>
        <xdr:pic>
          <xdr:nvPicPr>
            <xdr:cNvPr id="4" name="図 3">
              <a:extLst>
                <a:ext uri="{FF2B5EF4-FFF2-40B4-BE49-F238E27FC236}">
                  <a16:creationId xmlns:a16="http://schemas.microsoft.com/office/drawing/2014/main" id="{7745843C-FFE2-2CEC-DFFE-0E477248A8A2}"/>
                </a:ext>
              </a:extLst>
            </xdr:cNvPr>
            <xdr:cNvPicPr>
              <a:picLocks noChangeAspect="1" noChangeArrowheads="1"/>
              <a:extLst>
                <a:ext uri="{84589F7E-364E-4C9E-8A38-B11213B215E9}">
                  <a14:cameraTool cellRange="$CB$4" spid="_x0000_s8522"/>
                </a:ext>
              </a:extLst>
            </xdr:cNvPicPr>
          </xdr:nvPicPr>
          <xdr:blipFill>
            <a:blip xmlns:r="http://schemas.openxmlformats.org/officeDocument/2006/relationships" r:embed="rId2"/>
            <a:srcRect/>
            <a:stretch>
              <a:fillRect/>
            </a:stretch>
          </xdr:blipFill>
          <xdr:spPr bwMode="auto">
            <a:xfrm>
              <a:off x="4989634" y="622789"/>
              <a:ext cx="493102" cy="46525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51288</xdr:colOff>
          <xdr:row>190</xdr:row>
          <xdr:rowOff>65943</xdr:rowOff>
        </xdr:from>
        <xdr:to>
          <xdr:col>34</xdr:col>
          <xdr:colOff>60813</xdr:colOff>
          <xdr:row>193</xdr:row>
          <xdr:rowOff>216144</xdr:rowOff>
        </xdr:to>
        <xdr:pic>
          <xdr:nvPicPr>
            <xdr:cNvPr id="16" name="図 15">
              <a:extLst>
                <a:ext uri="{FF2B5EF4-FFF2-40B4-BE49-F238E27FC236}">
                  <a16:creationId xmlns:a16="http://schemas.microsoft.com/office/drawing/2014/main" id="{FA86F673-F9AB-4E50-AD49-812B133557E6}"/>
                </a:ext>
              </a:extLst>
            </xdr:cNvPr>
            <xdr:cNvPicPr>
              <a:picLocks noChangeAspect="1" noChangeArrowheads="1"/>
              <a:extLst>
                <a:ext uri="{84589F7E-364E-4C9E-8A38-B11213B215E9}">
                  <a14:cameraTool cellRange="$CB$4" spid="_x0000_s8523"/>
                </a:ext>
              </a:extLst>
            </xdr:cNvPicPr>
          </xdr:nvPicPr>
          <xdr:blipFill>
            <a:blip xmlns:r="http://schemas.openxmlformats.org/officeDocument/2006/relationships" r:embed="rId2"/>
            <a:srcRect/>
            <a:stretch>
              <a:fillRect/>
            </a:stretch>
          </xdr:blipFill>
          <xdr:spPr bwMode="auto">
            <a:xfrm>
              <a:off x="4996961" y="40429962"/>
              <a:ext cx="493102" cy="46525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36634</xdr:colOff>
          <xdr:row>283</xdr:row>
          <xdr:rowOff>65942</xdr:rowOff>
        </xdr:from>
        <xdr:to>
          <xdr:col>34</xdr:col>
          <xdr:colOff>46159</xdr:colOff>
          <xdr:row>286</xdr:row>
          <xdr:rowOff>216143</xdr:rowOff>
        </xdr:to>
        <xdr:pic>
          <xdr:nvPicPr>
            <xdr:cNvPr id="17" name="図 16">
              <a:extLst>
                <a:ext uri="{FF2B5EF4-FFF2-40B4-BE49-F238E27FC236}">
                  <a16:creationId xmlns:a16="http://schemas.microsoft.com/office/drawing/2014/main" id="{4A9A014E-3EA7-4319-9913-B091A6E8068F}"/>
                </a:ext>
              </a:extLst>
            </xdr:cNvPr>
            <xdr:cNvPicPr>
              <a:picLocks noChangeAspect="1" noChangeArrowheads="1"/>
              <a:extLst>
                <a:ext uri="{84589F7E-364E-4C9E-8A38-B11213B215E9}">
                  <a14:cameraTool cellRange="$CB$4" spid="_x0000_s8524"/>
                </a:ext>
              </a:extLst>
            </xdr:cNvPicPr>
          </xdr:nvPicPr>
          <xdr:blipFill>
            <a:blip xmlns:r="http://schemas.openxmlformats.org/officeDocument/2006/relationships" r:embed="rId2"/>
            <a:srcRect/>
            <a:stretch>
              <a:fillRect/>
            </a:stretch>
          </xdr:blipFill>
          <xdr:spPr bwMode="auto">
            <a:xfrm>
              <a:off x="4982307" y="60351865"/>
              <a:ext cx="493102" cy="46525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43961</xdr:colOff>
          <xdr:row>376</xdr:row>
          <xdr:rowOff>65942</xdr:rowOff>
        </xdr:from>
        <xdr:to>
          <xdr:col>34</xdr:col>
          <xdr:colOff>53486</xdr:colOff>
          <xdr:row>379</xdr:row>
          <xdr:rowOff>216143</xdr:rowOff>
        </xdr:to>
        <xdr:pic>
          <xdr:nvPicPr>
            <xdr:cNvPr id="18" name="図 17">
              <a:extLst>
                <a:ext uri="{FF2B5EF4-FFF2-40B4-BE49-F238E27FC236}">
                  <a16:creationId xmlns:a16="http://schemas.microsoft.com/office/drawing/2014/main" id="{FF6A4495-B0C7-430A-BAF7-964B42BB841E}"/>
                </a:ext>
              </a:extLst>
            </xdr:cNvPr>
            <xdr:cNvPicPr>
              <a:picLocks noChangeAspect="1" noChangeArrowheads="1"/>
              <a:extLst>
                <a:ext uri="{84589F7E-364E-4C9E-8A38-B11213B215E9}">
                  <a14:cameraTool cellRange="$CB$4" spid="_x0000_s8525"/>
                </a:ext>
              </a:extLst>
            </xdr:cNvPicPr>
          </xdr:nvPicPr>
          <xdr:blipFill>
            <a:blip xmlns:r="http://schemas.openxmlformats.org/officeDocument/2006/relationships" r:embed="rId2"/>
            <a:srcRect/>
            <a:stretch>
              <a:fillRect/>
            </a:stretch>
          </xdr:blipFill>
          <xdr:spPr bwMode="auto">
            <a:xfrm>
              <a:off x="4989634" y="80273769"/>
              <a:ext cx="493102" cy="46525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146538</xdr:colOff>
          <xdr:row>190</xdr:row>
          <xdr:rowOff>73269</xdr:rowOff>
        </xdr:from>
        <xdr:to>
          <xdr:col>37</xdr:col>
          <xdr:colOff>156063</xdr:colOff>
          <xdr:row>193</xdr:row>
          <xdr:rowOff>223470</xdr:rowOff>
        </xdr:to>
        <xdr:pic>
          <xdr:nvPicPr>
            <xdr:cNvPr id="19" name="図 18">
              <a:extLst>
                <a:ext uri="{FF2B5EF4-FFF2-40B4-BE49-F238E27FC236}">
                  <a16:creationId xmlns:a16="http://schemas.microsoft.com/office/drawing/2014/main" id="{0B60996F-EFAB-4A9F-9C05-25EA5784B643}"/>
                </a:ext>
              </a:extLst>
            </xdr:cNvPr>
            <xdr:cNvPicPr>
              <a:picLocks noChangeAspect="1" noChangeArrowheads="1"/>
              <a:extLst>
                <a:ext uri="{84589F7E-364E-4C9E-8A38-B11213B215E9}">
                  <a14:cameraTool cellRange="$CE$4" spid="_x0000_s8526"/>
                </a:ext>
              </a:extLst>
            </xdr:cNvPicPr>
          </xdr:nvPicPr>
          <xdr:blipFill>
            <a:blip xmlns:r="http://schemas.openxmlformats.org/officeDocument/2006/relationships" r:embed="rId2"/>
            <a:srcRect/>
            <a:stretch>
              <a:fillRect/>
            </a:stretch>
          </xdr:blipFill>
          <xdr:spPr bwMode="auto">
            <a:xfrm>
              <a:off x="5575788" y="40437288"/>
              <a:ext cx="493102" cy="46525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139211</xdr:colOff>
          <xdr:row>283</xdr:row>
          <xdr:rowOff>58616</xdr:rowOff>
        </xdr:from>
        <xdr:to>
          <xdr:col>37</xdr:col>
          <xdr:colOff>148736</xdr:colOff>
          <xdr:row>286</xdr:row>
          <xdr:rowOff>208817</xdr:rowOff>
        </xdr:to>
        <xdr:pic>
          <xdr:nvPicPr>
            <xdr:cNvPr id="20" name="図 19">
              <a:extLst>
                <a:ext uri="{FF2B5EF4-FFF2-40B4-BE49-F238E27FC236}">
                  <a16:creationId xmlns:a16="http://schemas.microsoft.com/office/drawing/2014/main" id="{C45D6E2C-8C6B-4B91-B7D9-6871A128F6A6}"/>
                </a:ext>
              </a:extLst>
            </xdr:cNvPr>
            <xdr:cNvPicPr>
              <a:picLocks noChangeAspect="1" noChangeArrowheads="1"/>
              <a:extLst>
                <a:ext uri="{84589F7E-364E-4C9E-8A38-B11213B215E9}">
                  <a14:cameraTool cellRange="$CE$4" spid="_x0000_s8527"/>
                </a:ext>
              </a:extLst>
            </xdr:cNvPicPr>
          </xdr:nvPicPr>
          <xdr:blipFill>
            <a:blip xmlns:r="http://schemas.openxmlformats.org/officeDocument/2006/relationships" r:embed="rId2"/>
            <a:srcRect/>
            <a:stretch>
              <a:fillRect/>
            </a:stretch>
          </xdr:blipFill>
          <xdr:spPr bwMode="auto">
            <a:xfrm>
              <a:off x="5568461" y="60344539"/>
              <a:ext cx="493102" cy="46525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139211</xdr:colOff>
          <xdr:row>376</xdr:row>
          <xdr:rowOff>51288</xdr:rowOff>
        </xdr:from>
        <xdr:to>
          <xdr:col>37</xdr:col>
          <xdr:colOff>148736</xdr:colOff>
          <xdr:row>379</xdr:row>
          <xdr:rowOff>201489</xdr:rowOff>
        </xdr:to>
        <xdr:pic>
          <xdr:nvPicPr>
            <xdr:cNvPr id="21" name="図 20">
              <a:extLst>
                <a:ext uri="{FF2B5EF4-FFF2-40B4-BE49-F238E27FC236}">
                  <a16:creationId xmlns:a16="http://schemas.microsoft.com/office/drawing/2014/main" id="{D3A398CE-0777-443F-A539-979EB834BBBE}"/>
                </a:ext>
              </a:extLst>
            </xdr:cNvPr>
            <xdr:cNvPicPr>
              <a:picLocks noChangeAspect="1" noChangeArrowheads="1"/>
              <a:extLst>
                <a:ext uri="{84589F7E-364E-4C9E-8A38-B11213B215E9}">
                  <a14:cameraTool cellRange="$CE$4" spid="_x0000_s8528"/>
                </a:ext>
              </a:extLst>
            </xdr:cNvPicPr>
          </xdr:nvPicPr>
          <xdr:blipFill>
            <a:blip xmlns:r="http://schemas.openxmlformats.org/officeDocument/2006/relationships" r:embed="rId2"/>
            <a:srcRect/>
            <a:stretch>
              <a:fillRect/>
            </a:stretch>
          </xdr:blipFill>
          <xdr:spPr bwMode="auto">
            <a:xfrm>
              <a:off x="5568461" y="80259115"/>
              <a:ext cx="493102" cy="465259"/>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92241-6D3B-4467-A5AB-4337356E6218}">
  <sheetPr>
    <pageSetUpPr fitToPage="1"/>
  </sheetPr>
  <dimension ref="A1:AM36"/>
  <sheetViews>
    <sheetView showGridLines="0" showRowColHeaders="0" tabSelected="1" zoomScale="140" zoomScaleNormal="140" workbookViewId="0">
      <selection activeCell="C37" sqref="C37"/>
    </sheetView>
  </sheetViews>
  <sheetFormatPr defaultColWidth="2.77734375" defaultRowHeight="13.2" x14ac:dyDescent="0.25"/>
  <cols>
    <col min="1" max="1" width="1.77734375" customWidth="1"/>
    <col min="3" max="31" width="2.6640625" customWidth="1"/>
    <col min="32" max="38" width="3.33203125" customWidth="1"/>
    <col min="39" max="39" width="1.77734375" customWidth="1"/>
  </cols>
  <sheetData>
    <row r="1" spans="1:39" s="25" customFormat="1" ht="12.75" customHeight="1" x14ac:dyDescent="0.25">
      <c r="A1" s="29"/>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row>
    <row r="2" spans="1:39" s="25" customFormat="1" ht="12.75" customHeight="1" x14ac:dyDescent="0.25">
      <c r="A2" s="29"/>
      <c r="B2" s="29"/>
      <c r="C2" s="45" t="s">
        <v>704</v>
      </c>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29"/>
    </row>
    <row r="3" spans="1:39" s="25" customFormat="1" ht="12.75" customHeight="1" thickBot="1" x14ac:dyDescent="0.3">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row>
    <row r="4" spans="1:39" s="25" customFormat="1" ht="21" customHeight="1" thickBot="1" x14ac:dyDescent="0.3">
      <c r="A4" s="29"/>
      <c r="B4" s="29"/>
      <c r="C4" s="75" t="s">
        <v>565</v>
      </c>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7"/>
      <c r="AM4" s="29"/>
    </row>
    <row r="5" spans="1:39" s="25" customFormat="1" ht="12.75" customHeight="1" x14ac:dyDescent="0.25">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row>
    <row r="6" spans="1:39" s="25" customFormat="1" ht="101.25" customHeight="1" x14ac:dyDescent="0.25">
      <c r="A6" s="29"/>
      <c r="B6" s="29"/>
      <c r="C6" s="71" t="s">
        <v>566</v>
      </c>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29"/>
    </row>
    <row r="7" spans="1:39" s="25" customFormat="1" ht="135" customHeight="1" x14ac:dyDescent="0.25">
      <c r="A7" s="29"/>
      <c r="B7" s="29"/>
      <c r="C7" s="71" t="s">
        <v>567</v>
      </c>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29"/>
    </row>
    <row r="8" spans="1:39" s="25" customFormat="1" ht="57" customHeight="1" x14ac:dyDescent="0.25">
      <c r="A8" s="29"/>
      <c r="B8" s="29"/>
      <c r="C8" s="71" t="s">
        <v>568</v>
      </c>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29"/>
    </row>
    <row r="9" spans="1:39" s="25" customFormat="1" ht="37.5" customHeight="1" x14ac:dyDescent="0.25">
      <c r="A9" s="29"/>
      <c r="B9" s="29"/>
      <c r="C9" s="70" t="s">
        <v>569</v>
      </c>
      <c r="D9" s="70"/>
      <c r="E9" s="70"/>
      <c r="F9" s="70"/>
      <c r="G9" s="70"/>
      <c r="H9" s="70"/>
      <c r="I9" s="70"/>
      <c r="J9" s="70"/>
      <c r="K9" s="70"/>
      <c r="L9" s="70"/>
      <c r="M9" s="70"/>
      <c r="N9" s="70"/>
      <c r="O9" s="70"/>
      <c r="P9" s="70"/>
      <c r="Q9" s="70"/>
      <c r="R9" s="70" t="s">
        <v>570</v>
      </c>
      <c r="S9" s="70"/>
      <c r="T9" s="70"/>
      <c r="U9" s="70"/>
      <c r="V9" s="70"/>
      <c r="W9" s="70"/>
      <c r="X9" s="70"/>
      <c r="Y9" s="70" t="s">
        <v>571</v>
      </c>
      <c r="Z9" s="70"/>
      <c r="AA9" s="70"/>
      <c r="AB9" s="70"/>
      <c r="AC9" s="70"/>
      <c r="AD9" s="70"/>
      <c r="AE9" s="70"/>
      <c r="AF9" s="87" t="s">
        <v>572</v>
      </c>
      <c r="AG9" s="87"/>
      <c r="AH9" s="87"/>
      <c r="AI9" s="87"/>
      <c r="AJ9" s="87"/>
      <c r="AK9" s="87"/>
      <c r="AL9" s="87"/>
      <c r="AM9" s="30"/>
    </row>
    <row r="10" spans="1:39" s="25" customFormat="1" ht="24" customHeight="1" x14ac:dyDescent="0.25">
      <c r="A10" s="29"/>
      <c r="B10" s="29"/>
      <c r="C10" s="70" t="s">
        <v>573</v>
      </c>
      <c r="D10" s="70"/>
      <c r="E10" s="70"/>
      <c r="F10" s="70"/>
      <c r="G10" s="70"/>
      <c r="H10" s="70"/>
      <c r="I10" s="70"/>
      <c r="J10" s="70"/>
      <c r="K10" s="70"/>
      <c r="L10" s="70"/>
      <c r="M10" s="70"/>
      <c r="N10" s="70"/>
      <c r="O10" s="70"/>
      <c r="P10" s="70"/>
      <c r="Q10" s="70"/>
      <c r="R10" s="88" t="s">
        <v>582</v>
      </c>
      <c r="S10" s="89"/>
      <c r="T10" s="89"/>
      <c r="U10" s="89"/>
      <c r="V10" s="89"/>
      <c r="W10" s="89"/>
      <c r="X10" s="89"/>
      <c r="Y10" s="89"/>
      <c r="Z10" s="89"/>
      <c r="AA10" s="89"/>
      <c r="AB10" s="89"/>
      <c r="AC10" s="89"/>
      <c r="AD10" s="89"/>
      <c r="AE10" s="89"/>
      <c r="AF10" s="89"/>
      <c r="AG10" s="89"/>
      <c r="AH10" s="89"/>
      <c r="AI10" s="89"/>
      <c r="AJ10" s="89"/>
      <c r="AK10" s="89"/>
      <c r="AL10" s="90"/>
      <c r="AM10" s="29"/>
    </row>
    <row r="11" spans="1:39" s="25" customFormat="1" ht="36.75" customHeight="1" x14ac:dyDescent="0.25">
      <c r="A11" s="29"/>
      <c r="B11" s="29"/>
      <c r="C11" s="73" t="s">
        <v>772</v>
      </c>
      <c r="D11" s="74"/>
      <c r="E11" s="74"/>
      <c r="F11" s="74"/>
      <c r="G11" s="74"/>
      <c r="H11" s="74"/>
      <c r="I11" s="74"/>
      <c r="J11" s="74"/>
      <c r="K11" s="74"/>
      <c r="L11" s="74"/>
      <c r="M11" s="74"/>
      <c r="N11" s="74"/>
      <c r="O11" s="74"/>
      <c r="P11" s="74"/>
      <c r="Q11" s="74"/>
      <c r="R11" s="70" t="s">
        <v>577</v>
      </c>
      <c r="S11" s="70"/>
      <c r="T11" s="70"/>
      <c r="U11" s="70"/>
      <c r="V11" s="70"/>
      <c r="W11" s="70"/>
      <c r="X11" s="70"/>
      <c r="Y11" s="70" t="s">
        <v>577</v>
      </c>
      <c r="Z11" s="70"/>
      <c r="AA11" s="70"/>
      <c r="AB11" s="70"/>
      <c r="AC11" s="70"/>
      <c r="AD11" s="70"/>
      <c r="AE11" s="70"/>
      <c r="AF11" s="78" t="s">
        <v>583</v>
      </c>
      <c r="AG11" s="79"/>
      <c r="AH11" s="79"/>
      <c r="AI11" s="79"/>
      <c r="AJ11" s="79"/>
      <c r="AK11" s="79"/>
      <c r="AL11" s="80"/>
      <c r="AM11" s="29"/>
    </row>
    <row r="12" spans="1:39" s="25" customFormat="1" ht="36.75" customHeight="1" x14ac:dyDescent="0.25">
      <c r="A12" s="29"/>
      <c r="B12" s="29"/>
      <c r="C12" s="73" t="s">
        <v>773</v>
      </c>
      <c r="D12" s="74"/>
      <c r="E12" s="74"/>
      <c r="F12" s="74"/>
      <c r="G12" s="74"/>
      <c r="H12" s="74"/>
      <c r="I12" s="74"/>
      <c r="J12" s="74"/>
      <c r="K12" s="74"/>
      <c r="L12" s="74"/>
      <c r="M12" s="74"/>
      <c r="N12" s="74"/>
      <c r="O12" s="74"/>
      <c r="P12" s="74"/>
      <c r="Q12" s="74"/>
      <c r="R12" s="70" t="s">
        <v>578</v>
      </c>
      <c r="S12" s="70"/>
      <c r="T12" s="70"/>
      <c r="U12" s="70"/>
      <c r="V12" s="70"/>
      <c r="W12" s="70"/>
      <c r="X12" s="70"/>
      <c r="Y12" s="70" t="s">
        <v>578</v>
      </c>
      <c r="Z12" s="70"/>
      <c r="AA12" s="70"/>
      <c r="AB12" s="70"/>
      <c r="AC12" s="70"/>
      <c r="AD12" s="70"/>
      <c r="AE12" s="70"/>
      <c r="AF12" s="81"/>
      <c r="AG12" s="82"/>
      <c r="AH12" s="82"/>
      <c r="AI12" s="82"/>
      <c r="AJ12" s="82"/>
      <c r="AK12" s="82"/>
      <c r="AL12" s="83"/>
      <c r="AM12" s="29"/>
    </row>
    <row r="13" spans="1:39" s="25" customFormat="1" ht="36.75" customHeight="1" x14ac:dyDescent="0.25">
      <c r="A13" s="29"/>
      <c r="B13" s="29"/>
      <c r="C13" s="73" t="s">
        <v>574</v>
      </c>
      <c r="D13" s="74"/>
      <c r="E13" s="74"/>
      <c r="F13" s="74"/>
      <c r="G13" s="74"/>
      <c r="H13" s="74"/>
      <c r="I13" s="74"/>
      <c r="J13" s="74"/>
      <c r="K13" s="74"/>
      <c r="L13" s="74"/>
      <c r="M13" s="74"/>
      <c r="N13" s="74"/>
      <c r="O13" s="74"/>
      <c r="P13" s="74"/>
      <c r="Q13" s="74"/>
      <c r="R13" s="70" t="s">
        <v>579</v>
      </c>
      <c r="S13" s="70"/>
      <c r="T13" s="70"/>
      <c r="U13" s="70"/>
      <c r="V13" s="70"/>
      <c r="W13" s="70"/>
      <c r="X13" s="70"/>
      <c r="Y13" s="70" t="s">
        <v>578</v>
      </c>
      <c r="Z13" s="70"/>
      <c r="AA13" s="70"/>
      <c r="AB13" s="70"/>
      <c r="AC13" s="70"/>
      <c r="AD13" s="70"/>
      <c r="AE13" s="70"/>
      <c r="AF13" s="81"/>
      <c r="AG13" s="82"/>
      <c r="AH13" s="82"/>
      <c r="AI13" s="82"/>
      <c r="AJ13" s="82"/>
      <c r="AK13" s="82"/>
      <c r="AL13" s="83"/>
      <c r="AM13" s="29"/>
    </row>
    <row r="14" spans="1:39" s="25" customFormat="1" ht="36.75" customHeight="1" x14ac:dyDescent="0.25">
      <c r="A14" s="29"/>
      <c r="B14" s="29"/>
      <c r="C14" s="73" t="s">
        <v>575</v>
      </c>
      <c r="D14" s="74"/>
      <c r="E14" s="74"/>
      <c r="F14" s="74"/>
      <c r="G14" s="74"/>
      <c r="H14" s="74"/>
      <c r="I14" s="74"/>
      <c r="J14" s="74"/>
      <c r="K14" s="74"/>
      <c r="L14" s="74"/>
      <c r="M14" s="74"/>
      <c r="N14" s="74"/>
      <c r="O14" s="74"/>
      <c r="P14" s="74"/>
      <c r="Q14" s="74"/>
      <c r="R14" s="70" t="s">
        <v>580</v>
      </c>
      <c r="S14" s="70"/>
      <c r="T14" s="70"/>
      <c r="U14" s="70"/>
      <c r="V14" s="70"/>
      <c r="W14" s="70"/>
      <c r="X14" s="70"/>
      <c r="Y14" s="70" t="s">
        <v>579</v>
      </c>
      <c r="Z14" s="70"/>
      <c r="AA14" s="70"/>
      <c r="AB14" s="70"/>
      <c r="AC14" s="70"/>
      <c r="AD14" s="70"/>
      <c r="AE14" s="70"/>
      <c r="AF14" s="81"/>
      <c r="AG14" s="82"/>
      <c r="AH14" s="82"/>
      <c r="AI14" s="82"/>
      <c r="AJ14" s="82"/>
      <c r="AK14" s="82"/>
      <c r="AL14" s="83"/>
      <c r="AM14" s="29"/>
    </row>
    <row r="15" spans="1:39" s="25" customFormat="1" ht="36.75" customHeight="1" x14ac:dyDescent="0.25">
      <c r="A15" s="29"/>
      <c r="B15" s="29"/>
      <c r="C15" s="73" t="s">
        <v>576</v>
      </c>
      <c r="D15" s="74"/>
      <c r="E15" s="74"/>
      <c r="F15" s="74"/>
      <c r="G15" s="74"/>
      <c r="H15" s="74"/>
      <c r="I15" s="74"/>
      <c r="J15" s="74"/>
      <c r="K15" s="74"/>
      <c r="L15" s="74"/>
      <c r="M15" s="74"/>
      <c r="N15" s="74"/>
      <c r="O15" s="74"/>
      <c r="P15" s="74"/>
      <c r="Q15" s="74"/>
      <c r="R15" s="70" t="s">
        <v>581</v>
      </c>
      <c r="S15" s="70"/>
      <c r="T15" s="70"/>
      <c r="U15" s="70"/>
      <c r="V15" s="70"/>
      <c r="W15" s="70"/>
      <c r="X15" s="70"/>
      <c r="Y15" s="70" t="s">
        <v>580</v>
      </c>
      <c r="Z15" s="70"/>
      <c r="AA15" s="70"/>
      <c r="AB15" s="70"/>
      <c r="AC15" s="70"/>
      <c r="AD15" s="70"/>
      <c r="AE15" s="70"/>
      <c r="AF15" s="84"/>
      <c r="AG15" s="85"/>
      <c r="AH15" s="85"/>
      <c r="AI15" s="85"/>
      <c r="AJ15" s="85"/>
      <c r="AK15" s="85"/>
      <c r="AL15" s="86"/>
      <c r="AM15" s="29"/>
    </row>
    <row r="16" spans="1:39" s="25" customFormat="1" ht="3.75" customHeight="1" x14ac:dyDescent="0.25">
      <c r="A16" s="29"/>
      <c r="B16" s="29"/>
      <c r="C16" s="42"/>
      <c r="D16" s="42"/>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29"/>
    </row>
    <row r="17" spans="1:39" s="25" customFormat="1" ht="14.25" customHeight="1" x14ac:dyDescent="0.25">
      <c r="A17" s="29"/>
      <c r="B17" s="29"/>
      <c r="C17" s="69" t="s">
        <v>584</v>
      </c>
      <c r="D17" s="69"/>
      <c r="E17" s="72" t="s">
        <v>585</v>
      </c>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29"/>
    </row>
    <row r="18" spans="1:39" s="25" customFormat="1" ht="14.25" customHeight="1" x14ac:dyDescent="0.25">
      <c r="A18" s="29"/>
      <c r="B18" s="29"/>
      <c r="C18" s="69" t="s">
        <v>586</v>
      </c>
      <c r="D18" s="69"/>
      <c r="E18" s="69" t="s">
        <v>587</v>
      </c>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29"/>
    </row>
    <row r="19" spans="1:39" s="25" customFormat="1" ht="33.75" customHeight="1" x14ac:dyDescent="0.25">
      <c r="A19" s="29"/>
      <c r="B19" s="29"/>
      <c r="C19" s="69" t="s">
        <v>588</v>
      </c>
      <c r="D19" s="69"/>
      <c r="E19" s="69" t="s">
        <v>589</v>
      </c>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29"/>
    </row>
    <row r="20" spans="1:39" s="25" customFormat="1" ht="22.5" customHeight="1" x14ac:dyDescent="0.25">
      <c r="A20" s="29"/>
      <c r="B20" s="29"/>
      <c r="C20" s="69" t="s">
        <v>590</v>
      </c>
      <c r="D20" s="69"/>
      <c r="E20" s="69" t="s">
        <v>591</v>
      </c>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29"/>
    </row>
    <row r="21" spans="1:39" s="25" customFormat="1" ht="31.5" customHeight="1" x14ac:dyDescent="0.25"/>
    <row r="22" spans="1:39" s="25" customFormat="1" ht="12.75" customHeight="1" x14ac:dyDescent="0.25"/>
    <row r="23" spans="1:39" s="29" customFormat="1" ht="12.75" customHeight="1" thickBot="1" x14ac:dyDescent="0.3"/>
    <row r="24" spans="1:39" s="29" customFormat="1" ht="21.75" customHeight="1" thickBot="1" x14ac:dyDescent="0.3">
      <c r="C24" s="75" t="s">
        <v>592</v>
      </c>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7"/>
    </row>
    <row r="25" spans="1:39" s="29" customFormat="1" ht="12.75" customHeight="1" x14ac:dyDescent="0.25"/>
    <row r="26" spans="1:39" s="29" customFormat="1" ht="87.75" customHeight="1" x14ac:dyDescent="0.25">
      <c r="C26" s="71" t="s">
        <v>593</v>
      </c>
      <c r="D26" s="71"/>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row>
    <row r="27" spans="1:39" s="29" customFormat="1" ht="116.25" customHeight="1" x14ac:dyDescent="0.25">
      <c r="C27" s="71" t="s">
        <v>596</v>
      </c>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row>
    <row r="28" spans="1:39" s="29" customFormat="1" ht="93.75" customHeight="1" x14ac:dyDescent="0.25">
      <c r="C28" s="71" t="s">
        <v>594</v>
      </c>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row>
    <row r="29" spans="1:39" s="29" customFormat="1" ht="12.75" customHeight="1" x14ac:dyDescent="0.25">
      <c r="C29" s="29" t="s">
        <v>595</v>
      </c>
    </row>
    <row r="30" spans="1:39" ht="31.5" customHeight="1" thickBot="1" x14ac:dyDescent="0.3"/>
    <row r="31" spans="1:39" ht="24" customHeight="1" thickBot="1" x14ac:dyDescent="0.3">
      <c r="C31" s="66" t="s">
        <v>749</v>
      </c>
      <c r="D31" s="67"/>
      <c r="E31" s="67"/>
      <c r="F31" s="67"/>
      <c r="G31" s="67"/>
      <c r="H31" s="67"/>
      <c r="I31" s="67"/>
      <c r="J31" s="67"/>
      <c r="K31" s="67"/>
      <c r="L31" s="67"/>
      <c r="M31" s="67"/>
      <c r="N31" s="67"/>
      <c r="O31" s="67"/>
      <c r="P31" s="67"/>
      <c r="Q31" s="67"/>
      <c r="R31" s="67"/>
      <c r="S31" s="67"/>
      <c r="T31" s="67"/>
      <c r="U31" s="67"/>
      <c r="V31" s="67"/>
      <c r="W31" s="67"/>
      <c r="X31" s="67"/>
      <c r="Y31" s="67"/>
      <c r="Z31" s="67"/>
      <c r="AA31" s="68"/>
    </row>
    <row r="33" spans="3:38" ht="54.75" customHeight="1" x14ac:dyDescent="0.25">
      <c r="C33" s="69" t="s">
        <v>750</v>
      </c>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row>
    <row r="34" spans="3:38" ht="62.25" customHeight="1" x14ac:dyDescent="0.25">
      <c r="C34" s="69" t="s">
        <v>751</v>
      </c>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row>
    <row r="35" spans="3:38" ht="36.75" customHeight="1" x14ac:dyDescent="0.25">
      <c r="C35" s="69" t="s">
        <v>752</v>
      </c>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row>
    <row r="36" spans="3:38" ht="74.25" customHeight="1" x14ac:dyDescent="0.25">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row>
  </sheetData>
  <sheetProtection algorithmName="SHA-512" hashValue="p22r9QsvhKtxc1LvIeIgMx4FVB5yEYQpr4H73OFI0N6MIFQX5zdcvZPmg7O1wyKwiGiETONa1R9jrERZTS5frg==" saltValue="ilVo2Jxh5ez6eSchhGiMcw==" spinCount="100000" sheet="1" objects="1" scenarios="1" selectLockedCells="1"/>
  <mergeCells count="43">
    <mergeCell ref="Y9:AE9"/>
    <mergeCell ref="R9:X9"/>
    <mergeCell ref="C9:Q9"/>
    <mergeCell ref="C10:Q10"/>
    <mergeCell ref="C4:AL4"/>
    <mergeCell ref="C6:AL6"/>
    <mergeCell ref="C7:AL7"/>
    <mergeCell ref="C8:AL8"/>
    <mergeCell ref="AF9:AL9"/>
    <mergeCell ref="R10:AL10"/>
    <mergeCell ref="C11:Q11"/>
    <mergeCell ref="R11:X11"/>
    <mergeCell ref="Y11:AE11"/>
    <mergeCell ref="C24:AF24"/>
    <mergeCell ref="C26:AM26"/>
    <mergeCell ref="AF11:AL15"/>
    <mergeCell ref="C14:Q14"/>
    <mergeCell ref="R14:X14"/>
    <mergeCell ref="Y14:AE14"/>
    <mergeCell ref="C12:Q12"/>
    <mergeCell ref="R12:X12"/>
    <mergeCell ref="Y12:AE12"/>
    <mergeCell ref="C13:Q13"/>
    <mergeCell ref="R13:X13"/>
    <mergeCell ref="Y13:AE13"/>
    <mergeCell ref="C15:Q15"/>
    <mergeCell ref="R15:X15"/>
    <mergeCell ref="Y15:AE15"/>
    <mergeCell ref="C28:AM28"/>
    <mergeCell ref="E17:AL17"/>
    <mergeCell ref="C17:D17"/>
    <mergeCell ref="C18:D18"/>
    <mergeCell ref="E18:AL18"/>
    <mergeCell ref="E19:AL19"/>
    <mergeCell ref="C19:D19"/>
    <mergeCell ref="E20:AL20"/>
    <mergeCell ref="C20:D20"/>
    <mergeCell ref="C27:AM27"/>
    <mergeCell ref="C31:AA31"/>
    <mergeCell ref="C33:AL33"/>
    <mergeCell ref="C34:AL34"/>
    <mergeCell ref="C35:AL35"/>
    <mergeCell ref="C36:AL36"/>
  </mergeCells>
  <phoneticPr fontId="2"/>
  <pageMargins left="0.31496062992125984" right="0.31496062992125984" top="0.74803149606299213" bottom="0.74803149606299213" header="0.31496062992125984" footer="0.31496062992125984"/>
  <pageSetup paperSize="9" fitToHeight="0" orientation="portrait" verticalDpi="0" r:id="rId1"/>
  <rowBreaks count="1" manualBreakCount="1">
    <brk id="2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100E0-F897-43E9-81B3-D1D140B5FA08}">
  <sheetPr codeName="Sheet2">
    <tabColor rgb="FFFF0000"/>
    <pageSetUpPr fitToPage="1"/>
  </sheetPr>
  <dimension ref="A1:BL112"/>
  <sheetViews>
    <sheetView showGridLines="0" topLeftCell="A8" zoomScale="120" zoomScaleNormal="120" workbookViewId="0">
      <selection activeCell="G17" sqref="G17:U17"/>
    </sheetView>
  </sheetViews>
  <sheetFormatPr defaultColWidth="4" defaultRowHeight="18.75" customHeight="1" x14ac:dyDescent="0.25"/>
  <cols>
    <col min="1" max="1" width="3.77734375" style="3" customWidth="1"/>
    <col min="2" max="18" width="4" style="3"/>
    <col min="19" max="19" width="3.77734375" style="3" customWidth="1"/>
    <col min="20" max="28" width="4" style="3"/>
    <col min="29" max="29" width="4" style="3" customWidth="1"/>
    <col min="30" max="39" width="4" style="3"/>
    <col min="40" max="46" width="4" style="28"/>
    <col min="47" max="60" width="4" style="15"/>
    <col min="61" max="64" width="4" style="28"/>
    <col min="65" max="16384" width="4" style="3"/>
  </cols>
  <sheetData>
    <row r="1" spans="1:51" ht="18.75" customHeight="1" x14ac:dyDescent="0.25">
      <c r="B1" s="38" t="s">
        <v>748</v>
      </c>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row>
    <row r="2" spans="1:51" ht="7.5" customHeight="1" thickBot="1" x14ac:dyDescent="0.3"/>
    <row r="3" spans="1:51" ht="18.75" customHeight="1" thickTop="1" x14ac:dyDescent="0.25">
      <c r="B3" s="17"/>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9"/>
    </row>
    <row r="4" spans="1:51" ht="18.75" customHeight="1" x14ac:dyDescent="0.25">
      <c r="B4" s="20" t="s">
        <v>702</v>
      </c>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21"/>
    </row>
    <row r="5" spans="1:51" ht="18.75" customHeight="1" x14ac:dyDescent="0.25">
      <c r="B5" s="20" t="s">
        <v>0</v>
      </c>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21"/>
    </row>
    <row r="6" spans="1:51" ht="18.75" customHeight="1" thickBot="1" x14ac:dyDescent="0.3">
      <c r="B6" s="22"/>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4"/>
    </row>
    <row r="7" spans="1:51" ht="18.75" customHeight="1" thickTop="1" x14ac:dyDescent="0.25"/>
    <row r="8" spans="1:51" ht="18.75" customHeight="1" x14ac:dyDescent="0.25">
      <c r="B8" s="122" t="s">
        <v>459</v>
      </c>
      <c r="C8" s="122"/>
      <c r="D8" s="122"/>
      <c r="E8" s="122"/>
      <c r="F8" s="122"/>
      <c r="G8" s="123"/>
      <c r="H8" s="123"/>
      <c r="I8" s="123"/>
      <c r="J8" s="123"/>
      <c r="K8" s="123"/>
      <c r="L8" s="123"/>
      <c r="V8" s="3" t="s">
        <v>597</v>
      </c>
    </row>
    <row r="9" spans="1:51" ht="18.75" customHeight="1" x14ac:dyDescent="0.25">
      <c r="B9" s="99" t="s">
        <v>758</v>
      </c>
      <c r="C9" s="99"/>
      <c r="D9" s="99"/>
      <c r="E9" s="99"/>
      <c r="F9" s="99"/>
      <c r="G9" s="99"/>
      <c r="H9" s="99"/>
      <c r="I9" s="99"/>
      <c r="J9" s="99"/>
      <c r="K9" s="99"/>
      <c r="L9" s="99"/>
      <c r="M9" s="99"/>
      <c r="N9" s="99"/>
      <c r="O9" s="139"/>
      <c r="P9" s="140"/>
      <c r="Q9" s="140"/>
      <c r="R9" s="140"/>
      <c r="S9" s="140"/>
      <c r="T9" s="140"/>
      <c r="U9" s="141"/>
      <c r="V9" s="3" t="s">
        <v>763</v>
      </c>
      <c r="AU9" s="15" t="s">
        <v>759</v>
      </c>
      <c r="AV9" s="15" t="s">
        <v>760</v>
      </c>
    </row>
    <row r="11" spans="1:51" ht="18.75" customHeight="1" thickBot="1" x14ac:dyDescent="0.3">
      <c r="A11" s="9" t="s">
        <v>400</v>
      </c>
      <c r="B11" s="6"/>
      <c r="C11" s="6"/>
      <c r="D11" s="6"/>
      <c r="E11" s="6"/>
      <c r="F11" s="6"/>
      <c r="G11" s="6"/>
      <c r="H11" s="6"/>
      <c r="I11" s="6"/>
      <c r="J11" s="6"/>
      <c r="K11" s="6"/>
    </row>
    <row r="12" spans="1:51" ht="9" customHeight="1" thickTop="1" thickBot="1" x14ac:dyDescent="0.3"/>
    <row r="13" spans="1:51" ht="18.75" customHeight="1" x14ac:dyDescent="0.25">
      <c r="B13" s="142" t="s">
        <v>391</v>
      </c>
      <c r="C13" s="99" t="s">
        <v>778</v>
      </c>
      <c r="D13" s="99"/>
      <c r="E13" s="99"/>
      <c r="F13" s="99"/>
      <c r="G13" s="145"/>
      <c r="H13" s="146"/>
      <c r="I13" s="146"/>
      <c r="J13" s="146"/>
      <c r="K13" s="146"/>
      <c r="L13" s="147"/>
      <c r="M13" s="148" t="s">
        <v>779</v>
      </c>
      <c r="N13" s="149"/>
      <c r="O13" s="150"/>
      <c r="P13" s="145"/>
      <c r="Q13" s="146"/>
      <c r="R13" s="146"/>
      <c r="S13" s="146"/>
      <c r="T13" s="146"/>
      <c r="U13" s="147"/>
    </row>
    <row r="14" spans="1:51" ht="18.75" customHeight="1" x14ac:dyDescent="0.25">
      <c r="B14" s="143"/>
      <c r="C14" s="99" t="s">
        <v>780</v>
      </c>
      <c r="D14" s="99"/>
      <c r="E14" s="99"/>
      <c r="F14" s="99"/>
      <c r="G14" s="145"/>
      <c r="H14" s="146"/>
      <c r="I14" s="146"/>
      <c r="J14" s="146"/>
      <c r="K14" s="146"/>
      <c r="L14" s="147"/>
      <c r="M14" s="148" t="s">
        <v>781</v>
      </c>
      <c r="N14" s="149"/>
      <c r="O14" s="150"/>
      <c r="P14" s="145"/>
      <c r="Q14" s="146"/>
      <c r="R14" s="146"/>
      <c r="S14" s="146"/>
      <c r="T14" s="146"/>
      <c r="U14" s="147"/>
    </row>
    <row r="15" spans="1:51" ht="18.75" customHeight="1" x14ac:dyDescent="0.25">
      <c r="B15" s="143"/>
      <c r="C15" s="99" t="s">
        <v>764</v>
      </c>
      <c r="D15" s="99"/>
      <c r="E15" s="99"/>
      <c r="F15" s="99"/>
      <c r="G15" s="137"/>
      <c r="H15" s="137"/>
      <c r="I15" s="137"/>
      <c r="J15" s="137"/>
      <c r="K15" s="137"/>
      <c r="L15" s="137"/>
      <c r="M15" s="137"/>
      <c r="N15" s="137"/>
      <c r="O15" s="137"/>
      <c r="P15" s="137"/>
      <c r="Q15" s="137"/>
      <c r="R15" s="137"/>
      <c r="S15" s="137"/>
      <c r="T15" s="137"/>
      <c r="U15" s="138"/>
      <c r="V15" s="3" t="s">
        <v>767</v>
      </c>
      <c r="AU15" s="15" t="s">
        <v>765</v>
      </c>
      <c r="AV15" s="15" t="s">
        <v>766</v>
      </c>
    </row>
    <row r="16" spans="1:51" ht="18.75" customHeight="1" x14ac:dyDescent="0.25">
      <c r="B16" s="143"/>
      <c r="C16" s="99" t="s">
        <v>3</v>
      </c>
      <c r="D16" s="99"/>
      <c r="E16" s="99"/>
      <c r="F16" s="99"/>
      <c r="G16" s="100" t="s">
        <v>4</v>
      </c>
      <c r="H16" s="100"/>
      <c r="I16" s="100"/>
      <c r="J16" s="100"/>
      <c r="K16" s="100"/>
      <c r="L16" s="99" t="s">
        <v>5</v>
      </c>
      <c r="M16" s="99"/>
      <c r="N16" s="100"/>
      <c r="O16" s="100"/>
      <c r="P16" s="99" t="s">
        <v>6</v>
      </c>
      <c r="Q16" s="99"/>
      <c r="R16" s="100"/>
      <c r="S16" s="100"/>
      <c r="T16" s="99" t="s">
        <v>7</v>
      </c>
      <c r="U16" s="125"/>
      <c r="V16" s="3" t="s">
        <v>8</v>
      </c>
      <c r="AU16" s="15" t="s">
        <v>365</v>
      </c>
      <c r="AV16" s="15" t="s">
        <v>366</v>
      </c>
      <c r="AW16" s="15" t="s">
        <v>367</v>
      </c>
      <c r="AX16" s="15" t="s">
        <v>368</v>
      </c>
      <c r="AY16" s="15" t="s">
        <v>369</v>
      </c>
    </row>
    <row r="17" spans="2:54" ht="18.75" customHeight="1" x14ac:dyDescent="0.25">
      <c r="B17" s="143"/>
      <c r="C17" s="99" t="s">
        <v>9</v>
      </c>
      <c r="D17" s="99"/>
      <c r="E17" s="99"/>
      <c r="F17" s="99"/>
      <c r="G17" s="100"/>
      <c r="H17" s="100"/>
      <c r="I17" s="100"/>
      <c r="J17" s="100"/>
      <c r="K17" s="100"/>
      <c r="L17" s="100"/>
      <c r="M17" s="100"/>
      <c r="N17" s="100"/>
      <c r="O17" s="100"/>
      <c r="P17" s="100"/>
      <c r="Q17" s="100"/>
      <c r="R17" s="100"/>
      <c r="S17" s="100"/>
      <c r="T17" s="100"/>
      <c r="U17" s="101"/>
      <c r="V17" s="3" t="s">
        <v>768</v>
      </c>
    </row>
    <row r="18" spans="2:54" ht="18.75" customHeight="1" x14ac:dyDescent="0.25">
      <c r="B18" s="143"/>
      <c r="C18" s="99" t="s">
        <v>364</v>
      </c>
      <c r="D18" s="99"/>
      <c r="E18" s="99"/>
      <c r="F18" s="99"/>
      <c r="G18" s="170" t="str">
        <f>_xlfn.IFNA(VLOOKUP(G17,郵便番号,2,TRUE),"東京都")</f>
        <v>東京都</v>
      </c>
      <c r="H18" s="171"/>
      <c r="I18" s="172"/>
      <c r="J18" s="175"/>
      <c r="K18" s="176"/>
      <c r="L18" s="176"/>
      <c r="M18" s="176"/>
      <c r="N18" s="176"/>
      <c r="O18" s="176"/>
      <c r="P18" s="176"/>
      <c r="Q18" s="176"/>
      <c r="R18" s="176"/>
      <c r="S18" s="176"/>
      <c r="T18" s="176"/>
      <c r="U18" s="177"/>
    </row>
    <row r="19" spans="2:54" ht="18.75" customHeight="1" x14ac:dyDescent="0.25">
      <c r="B19" s="143"/>
      <c r="C19" s="99"/>
      <c r="D19" s="99"/>
      <c r="E19" s="99"/>
      <c r="F19" s="99"/>
      <c r="G19" s="104" t="s">
        <v>379</v>
      </c>
      <c r="H19" s="104"/>
      <c r="I19" s="104"/>
      <c r="J19" s="181"/>
      <c r="K19" s="181"/>
      <c r="L19" s="181"/>
      <c r="M19" s="181"/>
      <c r="N19" s="181"/>
      <c r="O19" s="181"/>
      <c r="P19" s="181"/>
      <c r="Q19" s="181"/>
      <c r="R19" s="181"/>
      <c r="S19" s="181"/>
      <c r="T19" s="181"/>
      <c r="U19" s="182"/>
    </row>
    <row r="20" spans="2:54" ht="18.75" customHeight="1" thickBot="1" x14ac:dyDescent="0.3">
      <c r="B20" s="144"/>
      <c r="C20" s="109" t="s">
        <v>10</v>
      </c>
      <c r="D20" s="109"/>
      <c r="E20" s="109"/>
      <c r="F20" s="109"/>
      <c r="G20" s="114"/>
      <c r="H20" s="114"/>
      <c r="I20" s="114"/>
      <c r="J20" s="114"/>
      <c r="K20" s="114"/>
      <c r="L20" s="114"/>
      <c r="M20" s="114"/>
      <c r="N20" s="114"/>
      <c r="O20" s="114"/>
      <c r="P20" s="114"/>
      <c r="Q20" s="114"/>
      <c r="R20" s="114"/>
      <c r="S20" s="114"/>
      <c r="T20" s="114"/>
      <c r="U20" s="115"/>
      <c r="V20" s="3" t="s">
        <v>768</v>
      </c>
    </row>
    <row r="21" spans="2:54" ht="18.75" customHeight="1" x14ac:dyDescent="0.25">
      <c r="B21" s="160" t="s">
        <v>359</v>
      </c>
      <c r="C21" s="124" t="s">
        <v>360</v>
      </c>
      <c r="D21" s="124"/>
      <c r="E21" s="124"/>
      <c r="F21" s="124"/>
      <c r="G21" s="183"/>
      <c r="H21" s="183"/>
      <c r="I21" s="183"/>
      <c r="J21" s="183"/>
      <c r="K21" s="183"/>
      <c r="L21" s="183"/>
      <c r="M21" s="183"/>
      <c r="N21" s="124" t="s">
        <v>14</v>
      </c>
      <c r="O21" s="124"/>
      <c r="P21" s="124"/>
      <c r="Q21" s="124"/>
      <c r="R21" s="124"/>
      <c r="S21" s="124"/>
      <c r="T21" s="183"/>
      <c r="U21" s="184"/>
      <c r="V21" s="3" t="s">
        <v>769</v>
      </c>
      <c r="AU21" s="15" t="s">
        <v>370</v>
      </c>
      <c r="AV21" s="15" t="s">
        <v>371</v>
      </c>
      <c r="AW21" s="15" t="s">
        <v>372</v>
      </c>
      <c r="AX21" s="15" t="s">
        <v>373</v>
      </c>
      <c r="AY21" s="15" t="s">
        <v>374</v>
      </c>
      <c r="AZ21" s="15" t="s">
        <v>375</v>
      </c>
      <c r="BA21" s="15" t="s">
        <v>376</v>
      </c>
      <c r="BB21" s="15" t="s">
        <v>377</v>
      </c>
    </row>
    <row r="22" spans="2:54" ht="18.75" customHeight="1" x14ac:dyDescent="0.25">
      <c r="B22" s="143"/>
      <c r="C22" s="99" t="s">
        <v>11</v>
      </c>
      <c r="D22" s="99"/>
      <c r="E22" s="99"/>
      <c r="F22" s="99"/>
      <c r="G22" s="100"/>
      <c r="H22" s="100"/>
      <c r="I22" s="100"/>
      <c r="J22" s="100"/>
      <c r="K22" s="100"/>
      <c r="L22" s="100"/>
      <c r="M22" s="100"/>
      <c r="N22" s="100"/>
      <c r="O22" s="100"/>
      <c r="P22" s="100"/>
      <c r="Q22" s="100"/>
      <c r="R22" s="100"/>
      <c r="S22" s="100"/>
      <c r="T22" s="100"/>
      <c r="U22" s="101"/>
      <c r="AU22" s="15" t="s">
        <v>15</v>
      </c>
      <c r="AV22" s="15" t="s">
        <v>378</v>
      </c>
    </row>
    <row r="23" spans="2:54" ht="18.75" customHeight="1" x14ac:dyDescent="0.25">
      <c r="B23" s="143"/>
      <c r="C23" s="99" t="s">
        <v>361</v>
      </c>
      <c r="D23" s="99"/>
      <c r="E23" s="99"/>
      <c r="F23" s="99"/>
      <c r="G23" s="100"/>
      <c r="H23" s="100"/>
      <c r="I23" s="100"/>
      <c r="J23" s="100"/>
      <c r="K23" s="99" t="s">
        <v>362</v>
      </c>
      <c r="L23" s="99"/>
      <c r="M23" s="99"/>
      <c r="N23" s="100"/>
      <c r="O23" s="100"/>
      <c r="P23" s="100"/>
      <c r="Q23" s="99" t="s">
        <v>363</v>
      </c>
      <c r="R23" s="99"/>
      <c r="S23" s="99"/>
      <c r="T23" s="100"/>
      <c r="U23" s="101"/>
    </row>
    <row r="24" spans="2:54" ht="18.75" customHeight="1" x14ac:dyDescent="0.25">
      <c r="B24" s="143"/>
      <c r="C24" s="99" t="s">
        <v>12</v>
      </c>
      <c r="D24" s="99"/>
      <c r="E24" s="99"/>
      <c r="F24" s="99"/>
      <c r="G24" s="100"/>
      <c r="H24" s="100"/>
      <c r="I24" s="100"/>
      <c r="J24" s="100"/>
      <c r="K24" s="100"/>
      <c r="L24" s="100"/>
      <c r="M24" s="100"/>
      <c r="N24" s="100"/>
      <c r="O24" s="100"/>
      <c r="P24" s="100"/>
      <c r="Q24" s="100"/>
      <c r="R24" s="100"/>
      <c r="S24" s="100"/>
      <c r="T24" s="100"/>
      <c r="U24" s="101"/>
    </row>
    <row r="25" spans="2:54" ht="18.75" customHeight="1" x14ac:dyDescent="0.25">
      <c r="B25" s="143"/>
      <c r="C25" s="99" t="s">
        <v>13</v>
      </c>
      <c r="D25" s="99"/>
      <c r="E25" s="99"/>
      <c r="F25" s="99"/>
      <c r="G25" s="100"/>
      <c r="H25" s="100"/>
      <c r="I25" s="100"/>
      <c r="J25" s="100"/>
      <c r="K25" s="100"/>
      <c r="L25" s="100"/>
      <c r="M25" s="100"/>
      <c r="N25" s="100"/>
      <c r="O25" s="100"/>
      <c r="P25" s="100"/>
      <c r="Q25" s="100"/>
      <c r="R25" s="100"/>
      <c r="S25" s="100"/>
      <c r="T25" s="100"/>
      <c r="U25" s="101"/>
    </row>
    <row r="26" spans="2:54" ht="18.75" customHeight="1" thickBot="1" x14ac:dyDescent="0.3">
      <c r="B26" s="161"/>
      <c r="C26" s="185" t="s">
        <v>801</v>
      </c>
      <c r="D26" s="185"/>
      <c r="E26" s="185"/>
      <c r="F26" s="185"/>
      <c r="G26" s="185"/>
      <c r="H26" s="185"/>
      <c r="I26" s="185"/>
      <c r="J26" s="185"/>
      <c r="K26" s="185"/>
      <c r="L26" s="185"/>
      <c r="M26" s="185"/>
      <c r="N26" s="185"/>
      <c r="O26" s="185"/>
      <c r="P26" s="185"/>
      <c r="Q26" s="165"/>
      <c r="R26" s="165"/>
      <c r="S26" s="165"/>
      <c r="T26" s="165"/>
      <c r="U26" s="166"/>
      <c r="V26" s="3" t="s">
        <v>802</v>
      </c>
      <c r="AU26" s="15" t="s">
        <v>380</v>
      </c>
      <c r="AV26" s="15" t="s">
        <v>381</v>
      </c>
      <c r="AW26" s="15" t="s">
        <v>382</v>
      </c>
    </row>
    <row r="27" spans="2:54" ht="18.75" customHeight="1" x14ac:dyDescent="0.25">
      <c r="B27" s="142" t="s">
        <v>385</v>
      </c>
      <c r="C27" s="151" t="s">
        <v>386</v>
      </c>
      <c r="D27" s="152"/>
      <c r="E27" s="152"/>
      <c r="F27" s="153"/>
      <c r="G27" s="7" t="s">
        <v>356</v>
      </c>
      <c r="H27" s="102"/>
      <c r="I27" s="102"/>
      <c r="J27" s="102"/>
      <c r="K27" s="102"/>
      <c r="L27" s="102"/>
      <c r="M27" s="102"/>
      <c r="N27" s="102"/>
      <c r="O27" s="102"/>
      <c r="P27" s="102"/>
      <c r="Q27" s="102"/>
      <c r="R27" s="102"/>
      <c r="S27" s="102"/>
      <c r="T27" s="102"/>
      <c r="U27" s="103"/>
      <c r="V27" s="3" t="s">
        <v>477</v>
      </c>
    </row>
    <row r="28" spans="2:54" ht="18.75" customHeight="1" x14ac:dyDescent="0.25">
      <c r="B28" s="143"/>
      <c r="C28" s="154"/>
      <c r="D28" s="155"/>
      <c r="E28" s="155"/>
      <c r="F28" s="156"/>
      <c r="G28" s="8" t="s">
        <v>357</v>
      </c>
      <c r="H28" s="112"/>
      <c r="I28" s="112"/>
      <c r="J28" s="112"/>
      <c r="K28" s="112"/>
      <c r="L28" s="112"/>
      <c r="M28" s="112"/>
      <c r="N28" s="112"/>
      <c r="O28" s="112"/>
      <c r="P28" s="112"/>
      <c r="Q28" s="112"/>
      <c r="R28" s="112"/>
      <c r="S28" s="112"/>
      <c r="T28" s="112"/>
      <c r="U28" s="113"/>
      <c r="V28" s="3" t="s">
        <v>478</v>
      </c>
    </row>
    <row r="29" spans="2:54" ht="18.75" customHeight="1" x14ac:dyDescent="0.25">
      <c r="B29" s="143"/>
      <c r="C29" s="154"/>
      <c r="D29" s="155"/>
      <c r="E29" s="155"/>
      <c r="F29" s="156"/>
      <c r="G29" s="8" t="s">
        <v>358</v>
      </c>
      <c r="H29" s="112"/>
      <c r="I29" s="112"/>
      <c r="J29" s="112"/>
      <c r="K29" s="112"/>
      <c r="L29" s="112"/>
      <c r="M29" s="112"/>
      <c r="N29" s="112"/>
      <c r="O29" s="112"/>
      <c r="P29" s="112"/>
      <c r="Q29" s="112"/>
      <c r="R29" s="112"/>
      <c r="S29" s="112"/>
      <c r="T29" s="112"/>
      <c r="U29" s="113"/>
    </row>
    <row r="30" spans="2:54" ht="18.75" customHeight="1" x14ac:dyDescent="0.25">
      <c r="B30" s="143"/>
      <c r="C30" s="154"/>
      <c r="D30" s="155"/>
      <c r="E30" s="155"/>
      <c r="F30" s="156"/>
      <c r="G30" s="8" t="s">
        <v>731</v>
      </c>
      <c r="H30" s="112"/>
      <c r="I30" s="112"/>
      <c r="J30" s="112"/>
      <c r="K30" s="112"/>
      <c r="L30" s="112"/>
      <c r="M30" s="112"/>
      <c r="N30" s="112"/>
      <c r="O30" s="112"/>
      <c r="P30" s="112"/>
      <c r="Q30" s="112"/>
      <c r="R30" s="112"/>
      <c r="S30" s="112"/>
      <c r="T30" s="112"/>
      <c r="U30" s="113"/>
    </row>
    <row r="31" spans="2:54" ht="18.75" customHeight="1" x14ac:dyDescent="0.25">
      <c r="B31" s="143"/>
      <c r="C31" s="154"/>
      <c r="D31" s="155"/>
      <c r="E31" s="155"/>
      <c r="F31" s="156"/>
      <c r="G31" s="8" t="s">
        <v>732</v>
      </c>
      <c r="H31" s="112"/>
      <c r="I31" s="112"/>
      <c r="J31" s="112"/>
      <c r="K31" s="112"/>
      <c r="L31" s="112"/>
      <c r="M31" s="112"/>
      <c r="N31" s="112"/>
      <c r="O31" s="112"/>
      <c r="P31" s="112"/>
      <c r="Q31" s="112"/>
      <c r="R31" s="112"/>
      <c r="S31" s="112"/>
      <c r="T31" s="112"/>
      <c r="U31" s="113"/>
    </row>
    <row r="32" spans="2:54" ht="18.75" customHeight="1" x14ac:dyDescent="0.25">
      <c r="B32" s="143"/>
      <c r="C32" s="157"/>
      <c r="D32" s="158"/>
      <c r="E32" s="158"/>
      <c r="F32" s="159"/>
      <c r="G32" s="8" t="s">
        <v>733</v>
      </c>
      <c r="H32" s="112"/>
      <c r="I32" s="112"/>
      <c r="J32" s="112"/>
      <c r="K32" s="112"/>
      <c r="L32" s="112"/>
      <c r="M32" s="112"/>
      <c r="N32" s="112"/>
      <c r="O32" s="112"/>
      <c r="P32" s="112"/>
      <c r="Q32" s="112"/>
      <c r="R32" s="112"/>
      <c r="S32" s="112"/>
      <c r="T32" s="112"/>
      <c r="U32" s="113"/>
    </row>
    <row r="33" spans="1:52" ht="18.75" customHeight="1" x14ac:dyDescent="0.25">
      <c r="B33" s="143"/>
      <c r="C33" s="132" t="s">
        <v>803</v>
      </c>
      <c r="D33" s="133"/>
      <c r="E33" s="133"/>
      <c r="F33" s="133"/>
      <c r="G33" s="133"/>
      <c r="H33" s="133"/>
      <c r="I33" s="133"/>
      <c r="J33" s="133"/>
      <c r="K33" s="133"/>
      <c r="L33" s="133"/>
      <c r="M33" s="133"/>
      <c r="N33" s="133"/>
      <c r="O33" s="133"/>
      <c r="P33" s="134"/>
      <c r="Q33" s="100"/>
      <c r="R33" s="100"/>
      <c r="S33" s="100"/>
      <c r="T33" s="100"/>
      <c r="U33" s="101"/>
      <c r="V33" s="3" t="s">
        <v>804</v>
      </c>
      <c r="AU33" s="15" t="s">
        <v>383</v>
      </c>
      <c r="AV33" s="15" t="s">
        <v>384</v>
      </c>
    </row>
    <row r="34" spans="1:52" ht="18.75" customHeight="1" x14ac:dyDescent="0.25">
      <c r="B34" s="143"/>
      <c r="C34" s="132" t="s">
        <v>395</v>
      </c>
      <c r="D34" s="133"/>
      <c r="E34" s="133"/>
      <c r="F34" s="133"/>
      <c r="G34" s="133"/>
      <c r="H34" s="133"/>
      <c r="I34" s="133"/>
      <c r="J34" s="133"/>
      <c r="K34" s="133"/>
      <c r="L34" s="133"/>
      <c r="M34" s="133"/>
      <c r="N34" s="133"/>
      <c r="O34" s="133"/>
      <c r="P34" s="134"/>
      <c r="Q34" s="100"/>
      <c r="R34" s="100"/>
      <c r="S34" s="100"/>
      <c r="T34" s="100"/>
      <c r="U34" s="101"/>
      <c r="W34" s="4"/>
      <c r="AU34" s="15" t="s">
        <v>387</v>
      </c>
      <c r="AV34" s="15" t="s">
        <v>388</v>
      </c>
    </row>
    <row r="35" spans="1:52" ht="18.75" customHeight="1" x14ac:dyDescent="0.25">
      <c r="B35" s="143"/>
      <c r="C35" s="132" t="s">
        <v>392</v>
      </c>
      <c r="D35" s="133"/>
      <c r="E35" s="133"/>
      <c r="F35" s="133"/>
      <c r="G35" s="133"/>
      <c r="H35" s="133"/>
      <c r="I35" s="133"/>
      <c r="J35" s="133"/>
      <c r="K35" s="133"/>
      <c r="L35" s="133"/>
      <c r="M35" s="133"/>
      <c r="N35" s="133"/>
      <c r="O35" s="133"/>
      <c r="P35" s="134"/>
      <c r="Q35" s="100"/>
      <c r="R35" s="100"/>
      <c r="S35" s="100"/>
      <c r="T35" s="100"/>
      <c r="U35" s="101"/>
    </row>
    <row r="36" spans="1:52" ht="18.75" customHeight="1" x14ac:dyDescent="0.25">
      <c r="B36" s="143"/>
      <c r="C36" s="132" t="s">
        <v>393</v>
      </c>
      <c r="D36" s="133"/>
      <c r="E36" s="133"/>
      <c r="F36" s="133"/>
      <c r="G36" s="133"/>
      <c r="H36" s="133"/>
      <c r="I36" s="133"/>
      <c r="J36" s="133"/>
      <c r="K36" s="133"/>
      <c r="L36" s="133"/>
      <c r="M36" s="133"/>
      <c r="N36" s="133"/>
      <c r="O36" s="133"/>
      <c r="P36" s="134"/>
      <c r="Q36" s="100"/>
      <c r="R36" s="100"/>
      <c r="S36" s="100"/>
      <c r="T36" s="100"/>
      <c r="U36" s="101"/>
      <c r="AU36" s="15" t="s">
        <v>389</v>
      </c>
      <c r="AV36" s="15" t="s">
        <v>390</v>
      </c>
    </row>
    <row r="37" spans="1:52" ht="18.75" customHeight="1" thickBot="1" x14ac:dyDescent="0.3">
      <c r="B37" s="144"/>
      <c r="C37" s="162" t="s">
        <v>394</v>
      </c>
      <c r="D37" s="163"/>
      <c r="E37" s="163"/>
      <c r="F37" s="163"/>
      <c r="G37" s="163"/>
      <c r="H37" s="163"/>
      <c r="I37" s="163"/>
      <c r="J37" s="163"/>
      <c r="K37" s="163"/>
      <c r="L37" s="163"/>
      <c r="M37" s="163"/>
      <c r="N37" s="163"/>
      <c r="O37" s="163"/>
      <c r="P37" s="164"/>
      <c r="Q37" s="114"/>
      <c r="R37" s="114"/>
      <c r="S37" s="114"/>
      <c r="T37" s="114"/>
      <c r="U37" s="115"/>
    </row>
    <row r="39" spans="1:52" ht="18.75" customHeight="1" thickBot="1" x14ac:dyDescent="0.3">
      <c r="A39" s="9" t="s">
        <v>753</v>
      </c>
      <c r="B39" s="6"/>
      <c r="C39" s="6"/>
      <c r="D39" s="6"/>
      <c r="E39" s="6"/>
      <c r="F39" s="6"/>
      <c r="G39" s="6"/>
      <c r="H39" s="6"/>
      <c r="I39" s="6"/>
      <c r="J39" s="6"/>
      <c r="K39" s="6"/>
      <c r="L39" s="9"/>
      <c r="M39" s="6"/>
      <c r="N39" s="6"/>
      <c r="O39"/>
    </row>
    <row r="40" spans="1:52" ht="18.75" customHeight="1" thickTop="1" thickBot="1" x14ac:dyDescent="0.3">
      <c r="A40" s="3" t="s">
        <v>754</v>
      </c>
    </row>
    <row r="41" spans="1:52" ht="18.75" customHeight="1" x14ac:dyDescent="0.25">
      <c r="B41" s="126" t="s">
        <v>755</v>
      </c>
      <c r="C41" s="129" t="s">
        <v>756</v>
      </c>
      <c r="D41" s="130"/>
      <c r="E41" s="130"/>
      <c r="F41" s="130"/>
      <c r="G41" s="130"/>
      <c r="H41" s="130"/>
      <c r="I41" s="130"/>
      <c r="J41" s="130"/>
      <c r="K41" s="130"/>
      <c r="L41" s="130"/>
      <c r="M41" s="130"/>
      <c r="N41" s="130"/>
      <c r="O41" s="130"/>
      <c r="P41" s="131"/>
      <c r="Q41" s="119"/>
      <c r="R41" s="119"/>
      <c r="S41" s="119"/>
      <c r="T41" s="119"/>
      <c r="U41" s="174"/>
      <c r="AU41" s="15" t="s">
        <v>396</v>
      </c>
      <c r="AV41" s="15" t="s">
        <v>397</v>
      </c>
    </row>
    <row r="42" spans="1:52" ht="18.75" customHeight="1" x14ac:dyDescent="0.25">
      <c r="B42" s="127"/>
      <c r="C42" s="132" t="s">
        <v>757</v>
      </c>
      <c r="D42" s="133"/>
      <c r="E42" s="133"/>
      <c r="F42" s="133"/>
      <c r="G42" s="133"/>
      <c r="H42" s="133"/>
      <c r="I42" s="133"/>
      <c r="J42" s="133"/>
      <c r="K42" s="133"/>
      <c r="L42" s="133"/>
      <c r="M42" s="133"/>
      <c r="N42" s="133"/>
      <c r="O42" s="133"/>
      <c r="P42" s="134"/>
      <c r="Q42" s="100"/>
      <c r="R42" s="100"/>
      <c r="S42" s="100"/>
      <c r="T42" s="100"/>
      <c r="U42" s="101"/>
    </row>
    <row r="43" spans="1:52" ht="18.75" customHeight="1" x14ac:dyDescent="0.25">
      <c r="B43" s="127"/>
      <c r="C43" s="99" t="s">
        <v>778</v>
      </c>
      <c r="D43" s="99"/>
      <c r="E43" s="99"/>
      <c r="F43" s="99"/>
      <c r="G43" s="167"/>
      <c r="H43" s="168"/>
      <c r="I43" s="168"/>
      <c r="J43" s="168"/>
      <c r="K43" s="168"/>
      <c r="L43" s="173"/>
      <c r="M43" s="186" t="s">
        <v>779</v>
      </c>
      <c r="N43" s="187"/>
      <c r="O43" s="188"/>
      <c r="P43" s="167"/>
      <c r="Q43" s="168"/>
      <c r="R43" s="168"/>
      <c r="S43" s="168"/>
      <c r="T43" s="168"/>
      <c r="U43" s="169"/>
    </row>
    <row r="44" spans="1:52" ht="18.75" customHeight="1" x14ac:dyDescent="0.25">
      <c r="B44" s="127"/>
      <c r="C44" s="99" t="s">
        <v>780</v>
      </c>
      <c r="D44" s="99"/>
      <c r="E44" s="99"/>
      <c r="F44" s="99"/>
      <c r="G44" s="167"/>
      <c r="H44" s="168"/>
      <c r="I44" s="168"/>
      <c r="J44" s="168"/>
      <c r="K44" s="168"/>
      <c r="L44" s="173"/>
      <c r="M44" s="186" t="s">
        <v>781</v>
      </c>
      <c r="N44" s="187"/>
      <c r="O44" s="188"/>
      <c r="P44" s="167"/>
      <c r="Q44" s="168"/>
      <c r="R44" s="168"/>
      <c r="S44" s="168"/>
      <c r="T44" s="168"/>
      <c r="U44" s="169"/>
    </row>
    <row r="45" spans="1:52" ht="18.75" customHeight="1" x14ac:dyDescent="0.25">
      <c r="B45" s="127"/>
      <c r="C45" s="99" t="s">
        <v>398</v>
      </c>
      <c r="D45" s="99"/>
      <c r="E45" s="99"/>
      <c r="F45" s="99"/>
      <c r="G45" s="167"/>
      <c r="H45" s="168"/>
      <c r="I45" s="168"/>
      <c r="J45" s="168"/>
      <c r="K45" s="173"/>
      <c r="L45" s="170" t="s">
        <v>399</v>
      </c>
      <c r="M45" s="171"/>
      <c r="N45" s="171"/>
      <c r="O45" s="171"/>
      <c r="P45" s="172"/>
      <c r="Q45" s="167"/>
      <c r="R45" s="168"/>
      <c r="S45" s="168"/>
      <c r="T45" s="168"/>
      <c r="U45" s="169"/>
      <c r="V45" s="3" t="s">
        <v>16</v>
      </c>
      <c r="AU45" s="15" t="s">
        <v>401</v>
      </c>
      <c r="AV45" s="15" t="s">
        <v>402</v>
      </c>
      <c r="AW45" s="15" t="s">
        <v>403</v>
      </c>
      <c r="AX45" s="15" t="s">
        <v>404</v>
      </c>
      <c r="AY45" s="15" t="s">
        <v>405</v>
      </c>
      <c r="AZ45" s="15" t="s">
        <v>406</v>
      </c>
    </row>
    <row r="46" spans="1:52" ht="18.75" customHeight="1" x14ac:dyDescent="0.25">
      <c r="B46" s="127"/>
      <c r="C46" s="99" t="s">
        <v>9</v>
      </c>
      <c r="D46" s="99"/>
      <c r="E46" s="99"/>
      <c r="F46" s="99"/>
      <c r="G46" s="135"/>
      <c r="H46" s="135"/>
      <c r="I46" s="135"/>
      <c r="J46" s="135"/>
      <c r="K46" s="135"/>
      <c r="L46" s="135"/>
      <c r="M46" s="135"/>
      <c r="N46" s="135"/>
      <c r="O46" s="135"/>
      <c r="P46" s="135"/>
      <c r="Q46" s="135"/>
      <c r="R46" s="135"/>
      <c r="S46" s="135"/>
      <c r="T46" s="135"/>
      <c r="U46" s="136"/>
      <c r="V46" s="3" t="s">
        <v>768</v>
      </c>
    </row>
    <row r="47" spans="1:52" ht="18.75" customHeight="1" x14ac:dyDescent="0.25">
      <c r="B47" s="127"/>
      <c r="C47" s="99" t="s">
        <v>364</v>
      </c>
      <c r="D47" s="99"/>
      <c r="E47" s="99"/>
      <c r="F47" s="99"/>
      <c r="G47" s="178" t="str">
        <f>_xlfn.IFNA(VLOOKUP(G46,郵便番号,2,TRUE),"東京都")</f>
        <v>東京都</v>
      </c>
      <c r="H47" s="179"/>
      <c r="I47" s="180"/>
      <c r="J47" s="116"/>
      <c r="K47" s="117"/>
      <c r="L47" s="117"/>
      <c r="M47" s="117"/>
      <c r="N47" s="117"/>
      <c r="O47" s="117"/>
      <c r="P47" s="117"/>
      <c r="Q47" s="117"/>
      <c r="R47" s="117"/>
      <c r="S47" s="117"/>
      <c r="T47" s="117"/>
      <c r="U47" s="118"/>
    </row>
    <row r="48" spans="1:52" ht="18.75" customHeight="1" x14ac:dyDescent="0.25">
      <c r="B48" s="127"/>
      <c r="C48" s="99"/>
      <c r="D48" s="99"/>
      <c r="E48" s="99"/>
      <c r="F48" s="99"/>
      <c r="G48" s="104" t="s">
        <v>379</v>
      </c>
      <c r="H48" s="104"/>
      <c r="I48" s="104"/>
      <c r="J48" s="105"/>
      <c r="K48" s="105"/>
      <c r="L48" s="105"/>
      <c r="M48" s="105"/>
      <c r="N48" s="105"/>
      <c r="O48" s="105"/>
      <c r="P48" s="105"/>
      <c r="Q48" s="105"/>
      <c r="R48" s="105"/>
      <c r="S48" s="105"/>
      <c r="T48" s="105"/>
      <c r="U48" s="106"/>
    </row>
    <row r="49" spans="1:22" ht="18.75" customHeight="1" thickBot="1" x14ac:dyDescent="0.3">
      <c r="B49" s="128"/>
      <c r="C49" s="109" t="s">
        <v>10</v>
      </c>
      <c r="D49" s="109"/>
      <c r="E49" s="109"/>
      <c r="F49" s="109"/>
      <c r="G49" s="107"/>
      <c r="H49" s="107"/>
      <c r="I49" s="107"/>
      <c r="J49" s="107"/>
      <c r="K49" s="107"/>
      <c r="L49" s="107"/>
      <c r="M49" s="107"/>
      <c r="N49" s="107"/>
      <c r="O49" s="107"/>
      <c r="P49" s="107"/>
      <c r="Q49" s="107"/>
      <c r="R49" s="107"/>
      <c r="S49" s="107"/>
      <c r="T49" s="107"/>
      <c r="U49" s="108"/>
      <c r="V49" s="3" t="s">
        <v>768</v>
      </c>
    </row>
    <row r="51" spans="1:22" ht="18.75" customHeight="1" thickBot="1" x14ac:dyDescent="0.3">
      <c r="A51" s="9" t="s">
        <v>456</v>
      </c>
      <c r="B51" s="6"/>
      <c r="C51" s="6"/>
      <c r="D51" s="6"/>
      <c r="E51" s="6"/>
      <c r="F51" s="6"/>
      <c r="G51" s="6"/>
      <c r="H51" s="6"/>
      <c r="I51" s="6"/>
      <c r="J51" s="6"/>
      <c r="K51" s="6"/>
    </row>
    <row r="52" spans="1:22" ht="18.75" customHeight="1" thickTop="1" x14ac:dyDescent="0.25">
      <c r="B52" s="3" t="str">
        <f>"患者と同じ医療保険に加入している" &amp; IF(LEN($G$21)=2,CHAR(13)&amp;"被保険者のみを","者全員") &amp; "記載してください"</f>
        <v>患者と同じ医療保険に加入している者全員記載してください</v>
      </c>
    </row>
    <row r="53" spans="1:22" ht="5.25" customHeight="1" thickBot="1" x14ac:dyDescent="0.3">
      <c r="G53" s="11" t="str">
        <f>G13 &amp; ""</f>
        <v/>
      </c>
    </row>
    <row r="54" spans="1:22" ht="18.75" customHeight="1" x14ac:dyDescent="0.25">
      <c r="B54" s="142" t="s">
        <v>461</v>
      </c>
      <c r="C54" s="110" t="str">
        <f>"患者と同じ医療保険に加入している者" &amp; IF(LEN($G$21)=2,CHAR(13)&amp;"※被保険者のみ","")</f>
        <v>患者と同じ医療保険に加入している者</v>
      </c>
      <c r="D54" s="110"/>
      <c r="E54" s="120" t="s">
        <v>1</v>
      </c>
      <c r="F54" s="120"/>
      <c r="G54" s="119"/>
      <c r="H54" s="119"/>
      <c r="I54" s="119"/>
      <c r="J54" s="119"/>
      <c r="K54" s="119"/>
      <c r="L54" s="119"/>
      <c r="M54" s="119"/>
      <c r="N54" s="120" t="s">
        <v>398</v>
      </c>
      <c r="O54" s="120"/>
      <c r="P54" s="120"/>
      <c r="Q54" s="120"/>
      <c r="R54" s="119"/>
      <c r="S54" s="119"/>
      <c r="T54" s="119"/>
      <c r="U54" s="174"/>
    </row>
    <row r="55" spans="1:22" ht="18.75" customHeight="1" x14ac:dyDescent="0.25">
      <c r="B55" s="143"/>
      <c r="C55" s="111"/>
      <c r="D55" s="111"/>
      <c r="E55" s="99" t="s">
        <v>1</v>
      </c>
      <c r="F55" s="99"/>
      <c r="G55" s="100"/>
      <c r="H55" s="100"/>
      <c r="I55" s="100"/>
      <c r="J55" s="100"/>
      <c r="K55" s="100"/>
      <c r="L55" s="100"/>
      <c r="M55" s="100"/>
      <c r="N55" s="99" t="s">
        <v>398</v>
      </c>
      <c r="O55" s="99"/>
      <c r="P55" s="99"/>
      <c r="Q55" s="99"/>
      <c r="R55" s="100"/>
      <c r="S55" s="100"/>
      <c r="T55" s="100"/>
      <c r="U55" s="101"/>
    </row>
    <row r="56" spans="1:22" ht="18.75" customHeight="1" x14ac:dyDescent="0.25">
      <c r="B56" s="143"/>
      <c r="C56" s="111"/>
      <c r="D56" s="111"/>
      <c r="E56" s="99" t="s">
        <v>1</v>
      </c>
      <c r="F56" s="99"/>
      <c r="G56" s="100"/>
      <c r="H56" s="100"/>
      <c r="I56" s="100"/>
      <c r="J56" s="100"/>
      <c r="K56" s="100"/>
      <c r="L56" s="100"/>
      <c r="M56" s="100"/>
      <c r="N56" s="99" t="s">
        <v>398</v>
      </c>
      <c r="O56" s="99"/>
      <c r="P56" s="99"/>
      <c r="Q56" s="99"/>
      <c r="R56" s="100"/>
      <c r="S56" s="100"/>
      <c r="T56" s="100"/>
      <c r="U56" s="101"/>
    </row>
    <row r="57" spans="1:22" ht="18.75" customHeight="1" x14ac:dyDescent="0.25">
      <c r="B57" s="143"/>
      <c r="C57" s="111"/>
      <c r="D57" s="111"/>
      <c r="E57" s="99" t="s">
        <v>1</v>
      </c>
      <c r="F57" s="99"/>
      <c r="G57" s="100"/>
      <c r="H57" s="100"/>
      <c r="I57" s="100"/>
      <c r="J57" s="100"/>
      <c r="K57" s="100"/>
      <c r="L57" s="100"/>
      <c r="M57" s="100"/>
      <c r="N57" s="99" t="s">
        <v>398</v>
      </c>
      <c r="O57" s="99"/>
      <c r="P57" s="99"/>
      <c r="Q57" s="99"/>
      <c r="R57" s="100"/>
      <c r="S57" s="100"/>
      <c r="T57" s="100"/>
      <c r="U57" s="101"/>
    </row>
    <row r="58" spans="1:22" ht="18.75" customHeight="1" x14ac:dyDescent="0.25">
      <c r="B58" s="143"/>
      <c r="C58" s="111"/>
      <c r="D58" s="111"/>
      <c r="E58" s="99" t="s">
        <v>1</v>
      </c>
      <c r="F58" s="99"/>
      <c r="G58" s="100"/>
      <c r="H58" s="100"/>
      <c r="I58" s="100"/>
      <c r="J58" s="100"/>
      <c r="K58" s="100"/>
      <c r="L58" s="100"/>
      <c r="M58" s="100"/>
      <c r="N58" s="99" t="s">
        <v>398</v>
      </c>
      <c r="O58" s="99"/>
      <c r="P58" s="99"/>
      <c r="Q58" s="99"/>
      <c r="R58" s="100"/>
      <c r="S58" s="100"/>
      <c r="T58" s="100"/>
      <c r="U58" s="101"/>
    </row>
    <row r="59" spans="1:22" ht="18.75" customHeight="1" x14ac:dyDescent="0.25">
      <c r="B59" s="143"/>
      <c r="C59" s="111"/>
      <c r="D59" s="111"/>
      <c r="E59" s="99" t="s">
        <v>1</v>
      </c>
      <c r="F59" s="99"/>
      <c r="G59" s="100"/>
      <c r="H59" s="100"/>
      <c r="I59" s="100"/>
      <c r="J59" s="100"/>
      <c r="K59" s="100"/>
      <c r="L59" s="100"/>
      <c r="M59" s="100"/>
      <c r="N59" s="99" t="s">
        <v>398</v>
      </c>
      <c r="O59" s="99"/>
      <c r="P59" s="99"/>
      <c r="Q59" s="99"/>
      <c r="R59" s="100"/>
      <c r="S59" s="100"/>
      <c r="T59" s="100"/>
      <c r="U59" s="101"/>
    </row>
    <row r="60" spans="1:22" ht="18.75" customHeight="1" x14ac:dyDescent="0.25">
      <c r="B60" s="143"/>
      <c r="C60" s="229" t="s">
        <v>457</v>
      </c>
      <c r="D60" s="229"/>
      <c r="E60" s="229"/>
      <c r="F60" s="229"/>
      <c r="G60" s="99" t="s">
        <v>1</v>
      </c>
      <c r="H60" s="99"/>
      <c r="I60" s="99"/>
      <c r="J60" s="99"/>
      <c r="K60" s="135"/>
      <c r="L60" s="135"/>
      <c r="M60" s="135"/>
      <c r="N60" s="135"/>
      <c r="O60" s="135"/>
      <c r="P60" s="135"/>
      <c r="Q60" s="135"/>
      <c r="R60" s="135"/>
      <c r="S60" s="135"/>
      <c r="T60" s="135"/>
      <c r="U60" s="136"/>
      <c r="V60" s="3" t="s">
        <v>471</v>
      </c>
    </row>
    <row r="61" spans="1:22" ht="18.75" customHeight="1" x14ac:dyDescent="0.25">
      <c r="B61" s="143"/>
      <c r="C61" s="229"/>
      <c r="D61" s="229"/>
      <c r="E61" s="229"/>
      <c r="F61" s="229"/>
      <c r="G61" s="99" t="s">
        <v>2</v>
      </c>
      <c r="H61" s="99"/>
      <c r="I61" s="99"/>
      <c r="J61" s="99"/>
      <c r="K61" s="135"/>
      <c r="L61" s="135"/>
      <c r="M61" s="135"/>
      <c r="N61" s="135"/>
      <c r="O61" s="135"/>
      <c r="P61" s="135"/>
      <c r="Q61" s="135"/>
      <c r="R61" s="135"/>
      <c r="S61" s="135"/>
      <c r="T61" s="135"/>
      <c r="U61" s="136"/>
      <c r="V61" s="3" t="s">
        <v>472</v>
      </c>
    </row>
    <row r="62" spans="1:22" ht="18.75" customHeight="1" x14ac:dyDescent="0.25">
      <c r="B62" s="143"/>
      <c r="C62" s="229"/>
      <c r="D62" s="229"/>
      <c r="E62" s="229"/>
      <c r="F62" s="229"/>
      <c r="G62" s="99" t="s">
        <v>458</v>
      </c>
      <c r="H62" s="99"/>
      <c r="I62" s="99"/>
      <c r="J62" s="99"/>
      <c r="K62" s="135" t="s">
        <v>367</v>
      </c>
      <c r="L62" s="135"/>
      <c r="M62" s="135"/>
      <c r="N62" s="135"/>
      <c r="O62" s="8" t="s">
        <v>5</v>
      </c>
      <c r="P62" s="135"/>
      <c r="Q62" s="135"/>
      <c r="R62" s="8" t="s">
        <v>6</v>
      </c>
      <c r="S62" s="135"/>
      <c r="T62" s="135"/>
      <c r="U62" s="14" t="s">
        <v>7</v>
      </c>
    </row>
    <row r="63" spans="1:22" ht="18.75" customHeight="1" x14ac:dyDescent="0.25">
      <c r="B63" s="143"/>
      <c r="C63" s="229"/>
      <c r="D63" s="229"/>
      <c r="E63" s="229"/>
      <c r="F63" s="229"/>
      <c r="G63" s="99" t="s">
        <v>459</v>
      </c>
      <c r="H63" s="99"/>
      <c r="I63" s="99"/>
      <c r="J63" s="99"/>
      <c r="K63" s="135"/>
      <c r="L63" s="135"/>
      <c r="M63" s="135"/>
      <c r="N63" s="135"/>
      <c r="O63" s="135"/>
      <c r="P63" s="135"/>
      <c r="Q63" s="135"/>
      <c r="R63" s="135"/>
      <c r="S63" s="135"/>
      <c r="T63" s="135"/>
      <c r="U63" s="136"/>
    </row>
    <row r="64" spans="1:22" ht="18.75" customHeight="1" x14ac:dyDescent="0.25">
      <c r="B64" s="143"/>
      <c r="C64" s="229"/>
      <c r="D64" s="229"/>
      <c r="E64" s="229"/>
      <c r="F64" s="229"/>
      <c r="G64" s="99" t="s">
        <v>1</v>
      </c>
      <c r="H64" s="99"/>
      <c r="I64" s="99"/>
      <c r="J64" s="99"/>
      <c r="K64" s="135"/>
      <c r="L64" s="135"/>
      <c r="M64" s="135"/>
      <c r="N64" s="135"/>
      <c r="O64" s="135"/>
      <c r="P64" s="135"/>
      <c r="Q64" s="135"/>
      <c r="R64" s="135"/>
      <c r="S64" s="135"/>
      <c r="T64" s="135"/>
      <c r="U64" s="136"/>
    </row>
    <row r="65" spans="1:51" ht="18.75" customHeight="1" x14ac:dyDescent="0.25">
      <c r="B65" s="143"/>
      <c r="C65" s="229"/>
      <c r="D65" s="229"/>
      <c r="E65" s="229"/>
      <c r="F65" s="229"/>
      <c r="G65" s="99" t="s">
        <v>2</v>
      </c>
      <c r="H65" s="99"/>
      <c r="I65" s="99"/>
      <c r="J65" s="99"/>
      <c r="K65" s="135"/>
      <c r="L65" s="135"/>
      <c r="M65" s="135"/>
      <c r="N65" s="135"/>
      <c r="O65" s="135"/>
      <c r="P65" s="135"/>
      <c r="Q65" s="135"/>
      <c r="R65" s="135"/>
      <c r="S65" s="135"/>
      <c r="T65" s="135"/>
      <c r="U65" s="136"/>
    </row>
    <row r="66" spans="1:51" ht="18.75" customHeight="1" x14ac:dyDescent="0.25">
      <c r="B66" s="143"/>
      <c r="C66" s="229"/>
      <c r="D66" s="229"/>
      <c r="E66" s="229"/>
      <c r="F66" s="229"/>
      <c r="G66" s="99" t="s">
        <v>458</v>
      </c>
      <c r="H66" s="99"/>
      <c r="I66" s="99"/>
      <c r="J66" s="99"/>
      <c r="K66" s="135" t="s">
        <v>4</v>
      </c>
      <c r="L66" s="135"/>
      <c r="M66" s="135"/>
      <c r="N66" s="135"/>
      <c r="O66" s="8" t="s">
        <v>5</v>
      </c>
      <c r="P66" s="135"/>
      <c r="Q66" s="135"/>
      <c r="R66" s="8" t="s">
        <v>6</v>
      </c>
      <c r="S66" s="135"/>
      <c r="T66" s="135"/>
      <c r="U66" s="14" t="s">
        <v>7</v>
      </c>
    </row>
    <row r="67" spans="1:51" ht="18.75" customHeight="1" x14ac:dyDescent="0.25">
      <c r="B67" s="143"/>
      <c r="C67" s="229"/>
      <c r="D67" s="229"/>
      <c r="E67" s="229"/>
      <c r="F67" s="229"/>
      <c r="G67" s="99" t="s">
        <v>459</v>
      </c>
      <c r="H67" s="99"/>
      <c r="I67" s="99"/>
      <c r="J67" s="99"/>
      <c r="K67" s="135"/>
      <c r="L67" s="135"/>
      <c r="M67" s="135"/>
      <c r="N67" s="135"/>
      <c r="O67" s="135"/>
      <c r="P67" s="135"/>
      <c r="Q67" s="135"/>
      <c r="R67" s="135"/>
      <c r="S67" s="135"/>
      <c r="T67" s="135"/>
      <c r="U67" s="136"/>
    </row>
    <row r="68" spans="1:51" ht="18.75" customHeight="1" x14ac:dyDescent="0.25">
      <c r="B68" s="143"/>
      <c r="C68" s="229" t="s">
        <v>460</v>
      </c>
      <c r="D68" s="229"/>
      <c r="E68" s="229"/>
      <c r="F68" s="229"/>
      <c r="G68" s="99" t="s">
        <v>1</v>
      </c>
      <c r="H68" s="99"/>
      <c r="I68" s="99"/>
      <c r="J68" s="99"/>
      <c r="K68" s="135"/>
      <c r="L68" s="135"/>
      <c r="M68" s="135"/>
      <c r="N68" s="135"/>
      <c r="O68" s="135"/>
      <c r="P68" s="135"/>
      <c r="Q68" s="135"/>
      <c r="R68" s="135"/>
      <c r="S68" s="135"/>
      <c r="T68" s="135"/>
      <c r="U68" s="136"/>
      <c r="V68" s="3" t="s">
        <v>471</v>
      </c>
    </row>
    <row r="69" spans="1:51" ht="18.75" customHeight="1" x14ac:dyDescent="0.25">
      <c r="B69" s="143"/>
      <c r="C69" s="229"/>
      <c r="D69" s="229"/>
      <c r="E69" s="229"/>
      <c r="F69" s="229"/>
      <c r="G69" s="99" t="s">
        <v>2</v>
      </c>
      <c r="H69" s="99"/>
      <c r="I69" s="99"/>
      <c r="J69" s="99"/>
      <c r="K69" s="135"/>
      <c r="L69" s="135"/>
      <c r="M69" s="135"/>
      <c r="N69" s="135"/>
      <c r="O69" s="135"/>
      <c r="P69" s="135"/>
      <c r="Q69" s="135"/>
      <c r="R69" s="135"/>
      <c r="S69" s="135"/>
      <c r="T69" s="135"/>
      <c r="U69" s="136"/>
      <c r="V69" s="3" t="s">
        <v>472</v>
      </c>
    </row>
    <row r="70" spans="1:51" ht="18.75" customHeight="1" x14ac:dyDescent="0.25">
      <c r="B70" s="143"/>
      <c r="C70" s="229"/>
      <c r="D70" s="229"/>
      <c r="E70" s="229"/>
      <c r="F70" s="229"/>
      <c r="G70" s="99" t="s">
        <v>458</v>
      </c>
      <c r="H70" s="99"/>
      <c r="I70" s="99"/>
      <c r="J70" s="99"/>
      <c r="K70" s="135" t="s">
        <v>4</v>
      </c>
      <c r="L70" s="135"/>
      <c r="M70" s="135"/>
      <c r="N70" s="135"/>
      <c r="O70" s="8" t="s">
        <v>5</v>
      </c>
      <c r="P70" s="135"/>
      <c r="Q70" s="135"/>
      <c r="R70" s="8" t="s">
        <v>6</v>
      </c>
      <c r="S70" s="135"/>
      <c r="T70" s="135"/>
      <c r="U70" s="14" t="s">
        <v>7</v>
      </c>
    </row>
    <row r="71" spans="1:51" ht="18.75" customHeight="1" x14ac:dyDescent="0.25">
      <c r="B71" s="143"/>
      <c r="C71" s="229"/>
      <c r="D71" s="229"/>
      <c r="E71" s="229"/>
      <c r="F71" s="229"/>
      <c r="G71" s="99" t="s">
        <v>459</v>
      </c>
      <c r="H71" s="99"/>
      <c r="I71" s="99"/>
      <c r="J71" s="99"/>
      <c r="K71" s="135"/>
      <c r="L71" s="135"/>
      <c r="M71" s="135"/>
      <c r="N71" s="135"/>
      <c r="O71" s="135"/>
      <c r="P71" s="135"/>
      <c r="Q71" s="135"/>
      <c r="R71" s="135"/>
      <c r="S71" s="135"/>
      <c r="T71" s="135"/>
      <c r="U71" s="136"/>
    </row>
    <row r="72" spans="1:51" ht="18.75" customHeight="1" x14ac:dyDescent="0.25">
      <c r="B72" s="143"/>
      <c r="C72" s="229"/>
      <c r="D72" s="229"/>
      <c r="E72" s="229"/>
      <c r="F72" s="229"/>
      <c r="G72" s="99" t="s">
        <v>1</v>
      </c>
      <c r="H72" s="99"/>
      <c r="I72" s="99"/>
      <c r="J72" s="99"/>
      <c r="K72" s="135"/>
      <c r="L72" s="135"/>
      <c r="M72" s="135"/>
      <c r="N72" s="135"/>
      <c r="O72" s="135"/>
      <c r="P72" s="135"/>
      <c r="Q72" s="135"/>
      <c r="R72" s="135"/>
      <c r="S72" s="135"/>
      <c r="T72" s="135"/>
      <c r="U72" s="136"/>
    </row>
    <row r="73" spans="1:51" ht="18.75" customHeight="1" x14ac:dyDescent="0.25">
      <c r="B73" s="143"/>
      <c r="C73" s="229"/>
      <c r="D73" s="229"/>
      <c r="E73" s="229"/>
      <c r="F73" s="229"/>
      <c r="G73" s="99" t="s">
        <v>2</v>
      </c>
      <c r="H73" s="99"/>
      <c r="I73" s="99"/>
      <c r="J73" s="99"/>
      <c r="K73" s="135"/>
      <c r="L73" s="135"/>
      <c r="M73" s="135"/>
      <c r="N73" s="135"/>
      <c r="O73" s="135"/>
      <c r="P73" s="135"/>
      <c r="Q73" s="135"/>
      <c r="R73" s="135"/>
      <c r="S73" s="135"/>
      <c r="T73" s="135"/>
      <c r="U73" s="136"/>
    </row>
    <row r="74" spans="1:51" ht="18.75" customHeight="1" x14ac:dyDescent="0.25">
      <c r="B74" s="143"/>
      <c r="C74" s="229"/>
      <c r="D74" s="229"/>
      <c r="E74" s="229"/>
      <c r="F74" s="229"/>
      <c r="G74" s="99" t="s">
        <v>458</v>
      </c>
      <c r="H74" s="99"/>
      <c r="I74" s="99"/>
      <c r="J74" s="99"/>
      <c r="K74" s="135" t="s">
        <v>4</v>
      </c>
      <c r="L74" s="135"/>
      <c r="M74" s="135"/>
      <c r="N74" s="135"/>
      <c r="O74" s="8" t="s">
        <v>5</v>
      </c>
      <c r="P74" s="135"/>
      <c r="Q74" s="135"/>
      <c r="R74" s="8" t="s">
        <v>6</v>
      </c>
      <c r="S74" s="135"/>
      <c r="T74" s="135"/>
      <c r="U74" s="14" t="s">
        <v>7</v>
      </c>
    </row>
    <row r="75" spans="1:51" ht="18.75" customHeight="1" thickBot="1" x14ac:dyDescent="0.3">
      <c r="B75" s="144"/>
      <c r="C75" s="230"/>
      <c r="D75" s="230"/>
      <c r="E75" s="230"/>
      <c r="F75" s="230"/>
      <c r="G75" s="109" t="s">
        <v>459</v>
      </c>
      <c r="H75" s="109"/>
      <c r="I75" s="109"/>
      <c r="J75" s="109"/>
      <c r="K75" s="107"/>
      <c r="L75" s="107"/>
      <c r="M75" s="107"/>
      <c r="N75" s="107"/>
      <c r="O75" s="107"/>
      <c r="P75" s="107"/>
      <c r="Q75" s="107"/>
      <c r="R75" s="107"/>
      <c r="S75" s="107"/>
      <c r="T75" s="107"/>
      <c r="U75" s="108"/>
    </row>
    <row r="76" spans="1:51" ht="18.75" customHeight="1" x14ac:dyDescent="0.25">
      <c r="C76" s="10"/>
      <c r="D76" s="10"/>
      <c r="E76" s="10"/>
      <c r="F76" s="10"/>
      <c r="G76" s="5"/>
      <c r="H76" s="5"/>
      <c r="I76" s="5"/>
      <c r="J76" s="5"/>
      <c r="K76" s="5"/>
      <c r="L76" s="5"/>
      <c r="M76" s="5"/>
      <c r="N76" s="5"/>
      <c r="O76" s="5"/>
      <c r="P76" s="5"/>
      <c r="Q76" s="5"/>
      <c r="R76" s="5"/>
      <c r="S76" s="5"/>
      <c r="T76" s="5"/>
      <c r="U76" s="5"/>
    </row>
    <row r="77" spans="1:51" ht="18.75" customHeight="1" thickBot="1" x14ac:dyDescent="0.3">
      <c r="A77" s="9" t="s">
        <v>464</v>
      </c>
      <c r="B77" s="6"/>
      <c r="C77" s="6"/>
      <c r="D77" s="6"/>
      <c r="E77" s="6"/>
      <c r="F77" s="6"/>
      <c r="G77" s="6"/>
      <c r="H77" s="6"/>
      <c r="I77" s="6"/>
      <c r="J77" s="6"/>
      <c r="K77" s="6"/>
      <c r="L77" s="9"/>
      <c r="M77" s="6"/>
      <c r="N77" s="6"/>
      <c r="O77" s="6"/>
      <c r="P77" s="5"/>
      <c r="Q77" s="5"/>
      <c r="R77" s="5"/>
      <c r="S77" s="5"/>
      <c r="T77" s="5"/>
      <c r="U77" s="5"/>
    </row>
    <row r="78" spans="1:51" ht="10.5" customHeight="1" thickTop="1" thickBot="1" x14ac:dyDescent="0.3">
      <c r="A78" s="12"/>
      <c r="L78" s="12"/>
      <c r="P78" s="5"/>
      <c r="Q78" s="5"/>
      <c r="R78" s="5"/>
      <c r="S78" s="5"/>
      <c r="T78" s="5"/>
      <c r="U78" s="5"/>
    </row>
    <row r="79" spans="1:51" ht="18.75" customHeight="1" x14ac:dyDescent="0.25">
      <c r="B79" s="216" t="s">
        <v>462</v>
      </c>
      <c r="C79" s="120"/>
      <c r="D79" s="120"/>
      <c r="E79" s="120"/>
      <c r="F79" s="120"/>
      <c r="G79" s="217" t="str">
        <f>IF(J79="","令和又は西暦",IF(J79&lt;20,"令和","西暦"))</f>
        <v>令和又は西暦</v>
      </c>
      <c r="H79" s="218"/>
      <c r="I79" s="219"/>
      <c r="J79" s="220"/>
      <c r="K79" s="221"/>
      <c r="L79" s="120" t="s">
        <v>799</v>
      </c>
      <c r="M79" s="120"/>
      <c r="N79" s="119"/>
      <c r="O79" s="119"/>
      <c r="P79" s="120" t="s">
        <v>6</v>
      </c>
      <c r="Q79" s="120"/>
      <c r="R79" s="119"/>
      <c r="S79" s="119"/>
      <c r="T79" s="120" t="s">
        <v>7</v>
      </c>
      <c r="U79" s="121"/>
      <c r="V79" s="3" t="s">
        <v>697</v>
      </c>
    </row>
    <row r="80" spans="1:51" ht="31.5" customHeight="1" x14ac:dyDescent="0.25">
      <c r="B80" s="222" t="s">
        <v>463</v>
      </c>
      <c r="C80" s="192"/>
      <c r="D80" s="192"/>
      <c r="E80" s="192"/>
      <c r="F80" s="192"/>
      <c r="G80" s="225"/>
      <c r="H80" s="225"/>
      <c r="I80" s="225"/>
      <c r="J80" s="225"/>
      <c r="K80" s="225"/>
      <c r="L80" s="225"/>
      <c r="M80" s="225"/>
      <c r="N80" s="225"/>
      <c r="O80" s="225"/>
      <c r="P80" s="225"/>
      <c r="Q80" s="225"/>
      <c r="R80" s="225"/>
      <c r="S80" s="225"/>
      <c r="T80" s="225"/>
      <c r="U80" s="226"/>
      <c r="V80" s="3" t="s">
        <v>473</v>
      </c>
      <c r="AU80" s="15" t="s">
        <v>465</v>
      </c>
      <c r="AV80" s="15" t="s">
        <v>466</v>
      </c>
      <c r="AW80" s="15" t="s">
        <v>467</v>
      </c>
      <c r="AX80" s="15" t="s">
        <v>406</v>
      </c>
      <c r="AY80" s="15" t="s">
        <v>468</v>
      </c>
    </row>
    <row r="81" spans="1:54" ht="31.5" customHeight="1" thickBot="1" x14ac:dyDescent="0.3">
      <c r="B81" s="223"/>
      <c r="C81" s="224"/>
      <c r="D81" s="224"/>
      <c r="E81" s="224"/>
      <c r="F81" s="224"/>
      <c r="G81" s="109" t="s">
        <v>406</v>
      </c>
      <c r="H81" s="109"/>
      <c r="I81" s="109"/>
      <c r="J81" s="227"/>
      <c r="K81" s="227"/>
      <c r="L81" s="227"/>
      <c r="M81" s="227"/>
      <c r="N81" s="227"/>
      <c r="O81" s="227"/>
      <c r="P81" s="227"/>
      <c r="Q81" s="227"/>
      <c r="R81" s="227"/>
      <c r="S81" s="227"/>
      <c r="T81" s="227"/>
      <c r="U81" s="228"/>
      <c r="V81" s="3" t="str">
        <f>IF(LEFT(G80,2)="その","　※その他の理由を入力してください。","")</f>
        <v/>
      </c>
    </row>
    <row r="83" spans="1:54" ht="18.75" customHeight="1" thickBot="1" x14ac:dyDescent="0.3">
      <c r="A83" s="9" t="s">
        <v>524</v>
      </c>
      <c r="B83" s="6"/>
      <c r="C83" s="6"/>
      <c r="D83" s="6"/>
      <c r="E83" s="6"/>
      <c r="F83" s="6"/>
      <c r="G83" s="6"/>
      <c r="H83" s="6"/>
      <c r="I83" s="6"/>
      <c r="J83" s="6"/>
      <c r="K83" s="6"/>
      <c r="L83" s="9"/>
      <c r="M83"/>
      <c r="N83"/>
      <c r="O83"/>
      <c r="P83" s="5"/>
      <c r="Q83" s="5"/>
      <c r="R83" s="5"/>
      <c r="S83" s="5"/>
      <c r="T83" s="5"/>
      <c r="U83" s="5"/>
    </row>
    <row r="84" spans="1:54" ht="10.5" customHeight="1" thickTop="1" thickBot="1" x14ac:dyDescent="0.3">
      <c r="A84" s="12"/>
      <c r="L84" s="12"/>
      <c r="P84" s="5"/>
      <c r="Q84" s="5"/>
      <c r="R84" s="5"/>
      <c r="S84" s="5"/>
      <c r="T84" s="5"/>
      <c r="U84" s="5"/>
    </row>
    <row r="85" spans="1:54" ht="19.5" customHeight="1" x14ac:dyDescent="0.25">
      <c r="B85" s="189" t="s">
        <v>406</v>
      </c>
      <c r="C85" s="120" t="s">
        <v>525</v>
      </c>
      <c r="D85" s="120"/>
      <c r="E85" s="120"/>
      <c r="F85" s="120"/>
      <c r="G85" s="120"/>
      <c r="H85" s="119"/>
      <c r="I85" s="119"/>
      <c r="J85" s="119"/>
      <c r="K85" s="119"/>
      <c r="L85" s="119"/>
      <c r="M85" s="119"/>
      <c r="N85" s="119"/>
      <c r="O85" s="119"/>
      <c r="P85" s="119"/>
      <c r="Q85" s="119"/>
      <c r="R85" s="119"/>
      <c r="S85" s="119"/>
      <c r="T85" s="119"/>
      <c r="U85" s="174"/>
      <c r="V85" s="3" t="s">
        <v>557</v>
      </c>
      <c r="AU85" s="15" t="s">
        <v>529</v>
      </c>
      <c r="AV85" s="15" t="s">
        <v>530</v>
      </c>
      <c r="AW85" s="15" t="s">
        <v>531</v>
      </c>
      <c r="AX85" s="15" t="s">
        <v>532</v>
      </c>
      <c r="AY85" s="15" t="s">
        <v>533</v>
      </c>
      <c r="AZ85" s="15" t="s">
        <v>534</v>
      </c>
      <c r="BA85" s="15" t="s">
        <v>535</v>
      </c>
      <c r="BB85" s="15" t="s">
        <v>536</v>
      </c>
    </row>
    <row r="86" spans="1:54" ht="19.5" customHeight="1" x14ac:dyDescent="0.25">
      <c r="B86" s="190"/>
      <c r="C86" s="192" t="s">
        <v>526</v>
      </c>
      <c r="D86" s="192"/>
      <c r="E86" s="192"/>
      <c r="F86" s="192"/>
      <c r="G86" s="192"/>
      <c r="H86" s="204"/>
      <c r="I86" s="205"/>
      <c r="J86" s="205"/>
      <c r="K86" s="205"/>
      <c r="L86" s="205"/>
      <c r="M86" s="205"/>
      <c r="N86" s="205"/>
      <c r="O86" s="205"/>
      <c r="P86" s="205"/>
      <c r="Q86" s="205"/>
      <c r="R86" s="205"/>
      <c r="S86" s="205"/>
      <c r="T86" s="205"/>
      <c r="U86" s="206"/>
      <c r="V86" s="3" t="s">
        <v>557</v>
      </c>
      <c r="AU86" s="15" t="s">
        <v>537</v>
      </c>
      <c r="AV86" s="15" t="s">
        <v>538</v>
      </c>
      <c r="AW86" s="15" t="s">
        <v>539</v>
      </c>
      <c r="AX86" s="15" t="s">
        <v>540</v>
      </c>
      <c r="AY86" s="15" t="s">
        <v>541</v>
      </c>
      <c r="AZ86" s="15" t="s">
        <v>542</v>
      </c>
      <c r="BA86" s="15" t="s">
        <v>543</v>
      </c>
      <c r="BB86" s="15" t="s">
        <v>544</v>
      </c>
    </row>
    <row r="87" spans="1:54" ht="19.5" customHeight="1" x14ac:dyDescent="0.25">
      <c r="B87" s="190"/>
      <c r="C87" s="192" t="s">
        <v>527</v>
      </c>
      <c r="D87" s="192"/>
      <c r="E87" s="192"/>
      <c r="F87" s="192"/>
      <c r="G87" s="192"/>
      <c r="H87" s="204"/>
      <c r="I87" s="205"/>
      <c r="J87" s="205"/>
      <c r="K87" s="205"/>
      <c r="L87" s="205"/>
      <c r="M87" s="205"/>
      <c r="N87" s="205"/>
      <c r="O87" s="205"/>
      <c r="P87" s="205"/>
      <c r="Q87" s="205"/>
      <c r="R87" s="205"/>
      <c r="S87" s="205"/>
      <c r="T87" s="205"/>
      <c r="U87" s="206"/>
      <c r="V87" s="3" t="s">
        <v>557</v>
      </c>
      <c r="AU87" s="15" t="s">
        <v>529</v>
      </c>
      <c r="AV87" s="15" t="s">
        <v>545</v>
      </c>
      <c r="AW87" s="15" t="s">
        <v>546</v>
      </c>
      <c r="AX87" s="15" t="s">
        <v>547</v>
      </c>
      <c r="AY87" s="15" t="s">
        <v>548</v>
      </c>
      <c r="AZ87" s="15" t="s">
        <v>549</v>
      </c>
      <c r="BA87" s="15" t="s">
        <v>550</v>
      </c>
    </row>
    <row r="88" spans="1:54" ht="19.5" customHeight="1" x14ac:dyDescent="0.25">
      <c r="B88" s="190"/>
      <c r="C88" s="193" t="s">
        <v>528</v>
      </c>
      <c r="D88" s="122"/>
      <c r="E88" s="122"/>
      <c r="F88" s="122"/>
      <c r="G88" s="122"/>
      <c r="H88" s="207"/>
      <c r="I88" s="208"/>
      <c r="J88" s="208"/>
      <c r="K88" s="208"/>
      <c r="L88" s="208"/>
      <c r="M88" s="208"/>
      <c r="N88" s="208"/>
      <c r="O88" s="208"/>
      <c r="P88" s="208"/>
      <c r="Q88" s="208"/>
      <c r="R88" s="208"/>
      <c r="S88" s="208"/>
      <c r="T88" s="208"/>
      <c r="U88" s="209"/>
      <c r="V88" s="3" t="s">
        <v>557</v>
      </c>
      <c r="AU88" s="15" t="s">
        <v>558</v>
      </c>
      <c r="AV88" s="15" t="s">
        <v>559</v>
      </c>
      <c r="AW88" s="15" t="s">
        <v>551</v>
      </c>
    </row>
    <row r="89" spans="1:54" ht="19.5" customHeight="1" x14ac:dyDescent="0.25">
      <c r="B89" s="190"/>
      <c r="C89" s="194"/>
      <c r="D89" s="194"/>
      <c r="E89" s="194"/>
      <c r="F89" s="194"/>
      <c r="G89" s="194"/>
      <c r="H89" s="207"/>
      <c r="I89" s="208"/>
      <c r="J89" s="208"/>
      <c r="K89" s="208"/>
      <c r="L89" s="208"/>
      <c r="M89" s="208"/>
      <c r="N89" s="208"/>
      <c r="O89" s="208"/>
      <c r="P89" s="208"/>
      <c r="Q89" s="208"/>
      <c r="R89" s="208"/>
      <c r="S89" s="208"/>
      <c r="T89" s="208"/>
      <c r="U89" s="209"/>
      <c r="V89" s="3" t="s">
        <v>557</v>
      </c>
      <c r="AU89" s="15" t="s">
        <v>552</v>
      </c>
      <c r="AV89" s="15" t="s">
        <v>553</v>
      </c>
      <c r="AW89" s="15" t="s">
        <v>554</v>
      </c>
      <c r="AX89" s="15" t="s">
        <v>555</v>
      </c>
      <c r="AY89" s="15" t="s">
        <v>556</v>
      </c>
    </row>
    <row r="90" spans="1:54" ht="19.5" customHeight="1" thickBot="1" x14ac:dyDescent="0.3">
      <c r="B90" s="191"/>
      <c r="C90" s="195"/>
      <c r="D90" s="195"/>
      <c r="E90" s="195"/>
      <c r="F90" s="195"/>
      <c r="G90" s="195"/>
      <c r="H90" s="210" t="str">
        <f>IF(H89=AX89,"医療機関名","施設名")</f>
        <v>施設名</v>
      </c>
      <c r="I90" s="211"/>
      <c r="J90" s="212"/>
      <c r="K90" s="213"/>
      <c r="L90" s="214"/>
      <c r="M90" s="214"/>
      <c r="N90" s="214"/>
      <c r="O90" s="214"/>
      <c r="P90" s="214"/>
      <c r="Q90" s="214"/>
      <c r="R90" s="214"/>
      <c r="S90" s="214"/>
      <c r="T90" s="214"/>
      <c r="U90" s="215"/>
      <c r="V90" s="3" t="str">
        <f xml:space="preserve"> "　※" &amp; IF(H89=AX89,"医療機関名","施設名") &amp; "を入力してください。"</f>
        <v>　※施設名を入力してください。</v>
      </c>
    </row>
    <row r="92" spans="1:54" ht="18.75" customHeight="1" thickBot="1" x14ac:dyDescent="0.3">
      <c r="A92" s="9" t="s">
        <v>723</v>
      </c>
      <c r="B92" s="6"/>
      <c r="C92" s="6"/>
      <c r="D92" s="6"/>
      <c r="E92" s="6"/>
      <c r="F92" s="6"/>
      <c r="G92" s="6"/>
      <c r="H92" s="6"/>
      <c r="I92" s="6"/>
      <c r="J92" s="6"/>
      <c r="K92" s="6"/>
      <c r="L92" s="9"/>
      <c r="M92"/>
      <c r="N92"/>
      <c r="O92"/>
      <c r="P92" s="5"/>
      <c r="Q92" s="5"/>
      <c r="R92" s="5"/>
      <c r="S92" s="5"/>
      <c r="T92" s="5"/>
      <c r="U92" s="5"/>
    </row>
    <row r="93" spans="1:54" ht="10.5" customHeight="1" thickTop="1" thickBot="1" x14ac:dyDescent="0.3">
      <c r="A93" s="12"/>
      <c r="L93" s="12"/>
      <c r="P93" s="5"/>
      <c r="Q93" s="5"/>
      <c r="R93" s="5"/>
      <c r="S93" s="5"/>
      <c r="T93" s="5"/>
      <c r="U93" s="5"/>
    </row>
    <row r="94" spans="1:54" ht="19.5" customHeight="1" thickBot="1" x14ac:dyDescent="0.3">
      <c r="B94" s="202" t="s">
        <v>724</v>
      </c>
      <c r="C94" s="203"/>
      <c r="D94" s="203"/>
      <c r="E94" s="203"/>
      <c r="F94" s="203"/>
      <c r="G94" s="203"/>
      <c r="H94" s="200"/>
      <c r="I94" s="200"/>
      <c r="J94" s="200"/>
      <c r="K94" s="200"/>
      <c r="L94" s="200"/>
      <c r="M94" s="200"/>
      <c r="N94" s="200"/>
      <c r="O94" s="200"/>
      <c r="P94" s="200"/>
      <c r="Q94" s="200"/>
      <c r="R94" s="200"/>
      <c r="S94" s="200"/>
      <c r="T94" s="200"/>
      <c r="U94" s="201"/>
      <c r="V94" s="3" t="s">
        <v>728</v>
      </c>
      <c r="AU94" s="15" t="s">
        <v>725</v>
      </c>
      <c r="AV94" s="15" t="s">
        <v>726</v>
      </c>
      <c r="AW94" s="15" t="s">
        <v>727</v>
      </c>
      <c r="AX94" s="15" t="s">
        <v>532</v>
      </c>
      <c r="AY94" s="15" t="s">
        <v>533</v>
      </c>
      <c r="AZ94" s="15" t="s">
        <v>534</v>
      </c>
      <c r="BA94" s="15" t="s">
        <v>535</v>
      </c>
      <c r="BB94" s="15" t="s">
        <v>536</v>
      </c>
    </row>
    <row r="95" spans="1:54" ht="63.75" customHeight="1" x14ac:dyDescent="0.25">
      <c r="B95" s="71" t="s">
        <v>761</v>
      </c>
      <c r="C95" s="71"/>
      <c r="D95" s="71"/>
      <c r="E95" s="71"/>
      <c r="F95" s="71"/>
      <c r="G95" s="71"/>
      <c r="H95" s="71"/>
      <c r="I95" s="71"/>
      <c r="J95" s="71"/>
      <c r="K95" s="71"/>
      <c r="L95" s="71"/>
      <c r="M95" s="71"/>
      <c r="N95" s="71"/>
      <c r="O95" s="71"/>
      <c r="P95" s="71"/>
      <c r="Q95" s="71"/>
      <c r="R95" s="71"/>
      <c r="S95" s="71"/>
      <c r="T95" s="71"/>
      <c r="U95" s="71"/>
    </row>
    <row r="96" spans="1:54" ht="19.5" customHeight="1" x14ac:dyDescent="0.25">
      <c r="C96" s="5"/>
      <c r="D96" s="5"/>
      <c r="E96" s="5"/>
      <c r="F96" s="5"/>
      <c r="G96" s="5"/>
      <c r="H96"/>
      <c r="I96"/>
      <c r="J96"/>
      <c r="K96"/>
      <c r="L96"/>
      <c r="M96"/>
      <c r="N96"/>
      <c r="O96"/>
      <c r="P96"/>
      <c r="Q96"/>
      <c r="R96"/>
      <c r="S96"/>
      <c r="T96"/>
      <c r="U96"/>
    </row>
    <row r="97" spans="1:49" ht="18.75" customHeight="1" thickBot="1" x14ac:dyDescent="0.3">
      <c r="A97" s="9" t="s">
        <v>469</v>
      </c>
      <c r="B97" s="6"/>
      <c r="C97" s="6"/>
      <c r="D97" s="6"/>
      <c r="E97" s="6"/>
      <c r="F97" s="6"/>
      <c r="G97" s="6"/>
      <c r="H97" s="6"/>
      <c r="I97" s="6"/>
      <c r="J97" s="6"/>
      <c r="K97" s="6"/>
      <c r="L97" s="9"/>
      <c r="AC97" s="13"/>
    </row>
    <row r="98" spans="1:49" ht="8.25" customHeight="1" thickTop="1" thickBot="1" x14ac:dyDescent="0.3"/>
    <row r="99" spans="1:49" ht="111" customHeight="1" x14ac:dyDescent="0.25">
      <c r="B99" s="196" t="s">
        <v>715</v>
      </c>
      <c r="C99" s="197"/>
      <c r="D99" s="197"/>
      <c r="E99" s="197"/>
      <c r="F99" s="197"/>
      <c r="G99" s="197"/>
      <c r="H99" s="197"/>
      <c r="I99" s="197"/>
      <c r="J99" s="197"/>
      <c r="K99" s="197"/>
      <c r="L99" s="197"/>
      <c r="M99" s="197"/>
      <c r="N99" s="197"/>
      <c r="O99" s="197"/>
      <c r="P99" s="197"/>
      <c r="Q99" s="197"/>
      <c r="R99" s="197"/>
      <c r="S99" s="197"/>
      <c r="T99" s="197"/>
      <c r="U99" s="198"/>
      <c r="V99" s="91" t="s">
        <v>716</v>
      </c>
      <c r="W99" s="92"/>
      <c r="X99" s="92"/>
      <c r="Y99" s="92"/>
      <c r="Z99" s="92"/>
      <c r="AA99" s="92"/>
      <c r="AB99" s="92"/>
      <c r="AC99" s="92"/>
      <c r="AD99" s="92"/>
      <c r="AE99" s="92"/>
      <c r="AF99" s="92"/>
      <c r="AG99" s="92"/>
      <c r="AH99" s="92"/>
      <c r="AI99" s="92"/>
      <c r="AJ99" s="92"/>
      <c r="AK99" s="92"/>
      <c r="AL99" s="92"/>
      <c r="AM99" s="92"/>
      <c r="AN99" s="92"/>
      <c r="AO99" s="92"/>
    </row>
    <row r="100" spans="1:49" ht="18.75" customHeight="1" thickBot="1" x14ac:dyDescent="0.3">
      <c r="B100" s="93" t="s">
        <v>563</v>
      </c>
      <c r="C100" s="94"/>
      <c r="D100" s="94"/>
      <c r="E100" s="94"/>
      <c r="F100" s="94"/>
      <c r="G100" s="94"/>
      <c r="H100" s="94"/>
      <c r="I100" s="94"/>
      <c r="J100" s="95"/>
      <c r="K100" s="96"/>
      <c r="L100" s="97"/>
      <c r="M100" s="97"/>
      <c r="N100" s="97"/>
      <c r="O100" s="97"/>
      <c r="P100" s="97"/>
      <c r="Q100" s="97"/>
      <c r="R100" s="97"/>
      <c r="S100" s="97"/>
      <c r="T100" s="97"/>
      <c r="U100" s="98"/>
      <c r="V100" s="3" t="s">
        <v>717</v>
      </c>
      <c r="AU100" s="15" t="s">
        <v>561</v>
      </c>
      <c r="AV100" s="15" t="s">
        <v>718</v>
      </c>
      <c r="AW100" s="15" t="s">
        <v>562</v>
      </c>
    </row>
    <row r="101" spans="1:49" ht="18.75" customHeight="1" x14ac:dyDescent="0.25">
      <c r="B101" s="216" t="s">
        <v>470</v>
      </c>
      <c r="C101" s="120"/>
      <c r="D101" s="120"/>
      <c r="E101" s="120"/>
      <c r="F101" s="120"/>
      <c r="G101" s="217" t="str">
        <f>IF(J101="","令和又は西暦",IF(J101&lt;20,"令和","西暦"))</f>
        <v>令和又は西暦</v>
      </c>
      <c r="H101" s="218"/>
      <c r="I101" s="219"/>
      <c r="J101" s="220"/>
      <c r="K101" s="221"/>
      <c r="L101" s="120" t="s">
        <v>5</v>
      </c>
      <c r="M101" s="120"/>
      <c r="N101" s="119"/>
      <c r="O101" s="119"/>
      <c r="P101" s="120" t="s">
        <v>6</v>
      </c>
      <c r="Q101" s="120"/>
      <c r="R101" s="119"/>
      <c r="S101" s="119"/>
      <c r="T101" s="120" t="s">
        <v>7</v>
      </c>
      <c r="U101" s="121"/>
      <c r="V101" s="3" t="s">
        <v>474</v>
      </c>
    </row>
    <row r="102" spans="1:49" ht="18.75" customHeight="1" thickBot="1" x14ac:dyDescent="0.3">
      <c r="B102" s="199" t="str">
        <f>IF(LEFT(K100,2)="本人","代理人","患者")&amp;"署名"</f>
        <v>患者署名</v>
      </c>
      <c r="C102" s="109"/>
      <c r="D102" s="109"/>
      <c r="E102" s="109"/>
      <c r="F102" s="109"/>
      <c r="G102" s="114"/>
      <c r="H102" s="114"/>
      <c r="I102" s="114"/>
      <c r="J102" s="114"/>
      <c r="K102" s="114"/>
      <c r="L102" s="114"/>
      <c r="M102" s="114"/>
      <c r="N102" s="114"/>
      <c r="O102" s="114"/>
      <c r="P102" s="114"/>
      <c r="Q102" s="114"/>
      <c r="R102" s="114"/>
      <c r="S102" s="114"/>
      <c r="T102" s="114"/>
      <c r="U102" s="115"/>
      <c r="V102" s="3" t="str">
        <f>"　※"&amp;IF(LEFT(K100,2)="本人","代理人","患者")&amp;"氏名を入力してください。"</f>
        <v>　※患者氏名を入力してください。</v>
      </c>
    </row>
    <row r="104" spans="1:49" ht="18.75" customHeight="1" thickBot="1" x14ac:dyDescent="0.3"/>
    <row r="105" spans="1:49" ht="18.75" customHeight="1" thickTop="1" x14ac:dyDescent="0.25">
      <c r="B105" s="17"/>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9"/>
    </row>
    <row r="106" spans="1:49" ht="18.75" customHeight="1" x14ac:dyDescent="0.25">
      <c r="B106" s="20" t="s">
        <v>475</v>
      </c>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21"/>
    </row>
    <row r="107" spans="1:49" ht="18.75" customHeight="1" x14ac:dyDescent="0.25">
      <c r="B107" s="20" t="s">
        <v>476</v>
      </c>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21"/>
    </row>
    <row r="108" spans="1:49" ht="18.75" customHeight="1" x14ac:dyDescent="0.25">
      <c r="B108" s="20" t="s">
        <v>703</v>
      </c>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21"/>
    </row>
    <row r="109" spans="1:49" ht="18.75" customHeight="1" x14ac:dyDescent="0.25">
      <c r="B109" s="20"/>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21"/>
    </row>
    <row r="110" spans="1:49" ht="18.75" customHeight="1" x14ac:dyDescent="0.25">
      <c r="B110" s="20"/>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21"/>
    </row>
    <row r="111" spans="1:49" ht="18.75" customHeight="1" thickBot="1" x14ac:dyDescent="0.3">
      <c r="B111" s="22"/>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4"/>
    </row>
    <row r="112" spans="1:49" ht="18.75" customHeight="1" thickTop="1" x14ac:dyDescent="0.25"/>
  </sheetData>
  <sheetProtection algorithmName="SHA-512" hashValue="GAcIj6j3MASL/L7nt/nSJj0eKO/NckW/VdWn6vJXFUmwV2r7XXmiBQLt83OG8TQhLF7OeiIer9p5lCx3MzgRxw==" saltValue="ECvrmxlcO8LEZS8QnHPYYw==" spinCount="100000" sheet="1" selectLockedCells="1"/>
  <mergeCells count="208">
    <mergeCell ref="B54:B75"/>
    <mergeCell ref="G73:J73"/>
    <mergeCell ref="K73:U73"/>
    <mergeCell ref="G74:J74"/>
    <mergeCell ref="K74:L74"/>
    <mergeCell ref="M74:N74"/>
    <mergeCell ref="P74:Q74"/>
    <mergeCell ref="S74:T74"/>
    <mergeCell ref="M70:N70"/>
    <mergeCell ref="P70:Q70"/>
    <mergeCell ref="S70:T70"/>
    <mergeCell ref="G71:J71"/>
    <mergeCell ref="K71:U71"/>
    <mergeCell ref="G72:J72"/>
    <mergeCell ref="K72:U72"/>
    <mergeCell ref="G67:J67"/>
    <mergeCell ref="K67:U67"/>
    <mergeCell ref="C60:F67"/>
    <mergeCell ref="C68:F75"/>
    <mergeCell ref="G68:J68"/>
    <mergeCell ref="K68:U68"/>
    <mergeCell ref="G69:J69"/>
    <mergeCell ref="G75:J75"/>
    <mergeCell ref="K75:U75"/>
    <mergeCell ref="B79:F79"/>
    <mergeCell ref="B80:F81"/>
    <mergeCell ref="G80:U80"/>
    <mergeCell ref="G81:I81"/>
    <mergeCell ref="J81:U81"/>
    <mergeCell ref="L79:M79"/>
    <mergeCell ref="N79:O79"/>
    <mergeCell ref="P79:Q79"/>
    <mergeCell ref="R79:S79"/>
    <mergeCell ref="J79:K79"/>
    <mergeCell ref="G79:I79"/>
    <mergeCell ref="T79:U79"/>
    <mergeCell ref="B85:B90"/>
    <mergeCell ref="C85:G85"/>
    <mergeCell ref="C86:G86"/>
    <mergeCell ref="C87:G87"/>
    <mergeCell ref="C88:G90"/>
    <mergeCell ref="H85:U85"/>
    <mergeCell ref="B99:U99"/>
    <mergeCell ref="B102:F102"/>
    <mergeCell ref="G102:U102"/>
    <mergeCell ref="H94:U94"/>
    <mergeCell ref="B94:G94"/>
    <mergeCell ref="B95:U95"/>
    <mergeCell ref="H86:U86"/>
    <mergeCell ref="H87:U87"/>
    <mergeCell ref="H88:U88"/>
    <mergeCell ref="H89:U89"/>
    <mergeCell ref="H90:J90"/>
    <mergeCell ref="K90:U90"/>
    <mergeCell ref="B101:F101"/>
    <mergeCell ref="G101:I101"/>
    <mergeCell ref="J101:K101"/>
    <mergeCell ref="L101:M101"/>
    <mergeCell ref="N101:O101"/>
    <mergeCell ref="P101:Q101"/>
    <mergeCell ref="G63:J63"/>
    <mergeCell ref="K60:U60"/>
    <mergeCell ref="K61:U61"/>
    <mergeCell ref="K63:U63"/>
    <mergeCell ref="G64:J64"/>
    <mergeCell ref="K64:U64"/>
    <mergeCell ref="S62:T62"/>
    <mergeCell ref="G60:J60"/>
    <mergeCell ref="G61:J61"/>
    <mergeCell ref="G62:J62"/>
    <mergeCell ref="K62:L62"/>
    <mergeCell ref="K69:U69"/>
    <mergeCell ref="G70:J70"/>
    <mergeCell ref="K70:L70"/>
    <mergeCell ref="G65:J65"/>
    <mergeCell ref="K65:U65"/>
    <mergeCell ref="G66:J66"/>
    <mergeCell ref="K66:L66"/>
    <mergeCell ref="M66:N66"/>
    <mergeCell ref="P66:Q66"/>
    <mergeCell ref="S66:T66"/>
    <mergeCell ref="E58:F58"/>
    <mergeCell ref="G58:M58"/>
    <mergeCell ref="N58:Q58"/>
    <mergeCell ref="R58:U58"/>
    <mergeCell ref="E59:F59"/>
    <mergeCell ref="G59:M59"/>
    <mergeCell ref="N59:Q59"/>
    <mergeCell ref="R59:U59"/>
    <mergeCell ref="M62:N62"/>
    <mergeCell ref="P62:Q62"/>
    <mergeCell ref="E57:F57"/>
    <mergeCell ref="G57:M57"/>
    <mergeCell ref="N57:Q57"/>
    <mergeCell ref="R57:U57"/>
    <mergeCell ref="E54:F54"/>
    <mergeCell ref="G54:M54"/>
    <mergeCell ref="E55:F55"/>
    <mergeCell ref="G55:M55"/>
    <mergeCell ref="N55:Q55"/>
    <mergeCell ref="R55:U55"/>
    <mergeCell ref="R54:U54"/>
    <mergeCell ref="N54:Q54"/>
    <mergeCell ref="R56:U56"/>
    <mergeCell ref="C46:F46"/>
    <mergeCell ref="C47:F48"/>
    <mergeCell ref="Q41:U41"/>
    <mergeCell ref="Q42:U42"/>
    <mergeCell ref="J18:U18"/>
    <mergeCell ref="G47:I47"/>
    <mergeCell ref="J19:U19"/>
    <mergeCell ref="G18:I18"/>
    <mergeCell ref="G19:I19"/>
    <mergeCell ref="C25:F25"/>
    <mergeCell ref="N21:S21"/>
    <mergeCell ref="T21:U21"/>
    <mergeCell ref="G21:M21"/>
    <mergeCell ref="C26:P26"/>
    <mergeCell ref="H32:U32"/>
    <mergeCell ref="M43:O43"/>
    <mergeCell ref="G43:L43"/>
    <mergeCell ref="P43:U43"/>
    <mergeCell ref="G44:L44"/>
    <mergeCell ref="M44:O44"/>
    <mergeCell ref="P44:U44"/>
    <mergeCell ref="G22:U22"/>
    <mergeCell ref="B21:B26"/>
    <mergeCell ref="C33:P33"/>
    <mergeCell ref="C34:P34"/>
    <mergeCell ref="C35:P35"/>
    <mergeCell ref="C36:P36"/>
    <mergeCell ref="C37:P37"/>
    <mergeCell ref="Q26:U26"/>
    <mergeCell ref="Q45:U45"/>
    <mergeCell ref="L45:P45"/>
    <mergeCell ref="G45:K45"/>
    <mergeCell ref="O9:U9"/>
    <mergeCell ref="B13:B20"/>
    <mergeCell ref="C13:F13"/>
    <mergeCell ref="C14:F14"/>
    <mergeCell ref="C16:F16"/>
    <mergeCell ref="C17:F17"/>
    <mergeCell ref="C18:F19"/>
    <mergeCell ref="C20:F20"/>
    <mergeCell ref="H30:U30"/>
    <mergeCell ref="G17:U17"/>
    <mergeCell ref="C15:F15"/>
    <mergeCell ref="G13:L13"/>
    <mergeCell ref="M13:O13"/>
    <mergeCell ref="P13:U13"/>
    <mergeCell ref="G14:L14"/>
    <mergeCell ref="M14:O14"/>
    <mergeCell ref="P14:U14"/>
    <mergeCell ref="C27:F32"/>
    <mergeCell ref="B27:B37"/>
    <mergeCell ref="G20:U20"/>
    <mergeCell ref="Q33:U33"/>
    <mergeCell ref="Q34:U34"/>
    <mergeCell ref="Q35:U35"/>
    <mergeCell ref="Q36:U36"/>
    <mergeCell ref="R101:S101"/>
    <mergeCell ref="T101:U101"/>
    <mergeCell ref="B8:F8"/>
    <mergeCell ref="G8:L8"/>
    <mergeCell ref="H28:U28"/>
    <mergeCell ref="H29:U29"/>
    <mergeCell ref="G16:H16"/>
    <mergeCell ref="C21:F21"/>
    <mergeCell ref="C22:F22"/>
    <mergeCell ref="C23:F23"/>
    <mergeCell ref="I16:K16"/>
    <mergeCell ref="N16:O16"/>
    <mergeCell ref="R16:S16"/>
    <mergeCell ref="L16:M16"/>
    <mergeCell ref="P16:Q16"/>
    <mergeCell ref="T16:U16"/>
    <mergeCell ref="G25:U25"/>
    <mergeCell ref="G24:U24"/>
    <mergeCell ref="B41:B49"/>
    <mergeCell ref="C41:P41"/>
    <mergeCell ref="C42:P42"/>
    <mergeCell ref="G46:U46"/>
    <mergeCell ref="B9:N9"/>
    <mergeCell ref="G15:U15"/>
    <mergeCell ref="V99:AO99"/>
    <mergeCell ref="B100:J100"/>
    <mergeCell ref="K100:U100"/>
    <mergeCell ref="K23:M23"/>
    <mergeCell ref="G23:J23"/>
    <mergeCell ref="Q23:S23"/>
    <mergeCell ref="N23:P23"/>
    <mergeCell ref="T23:U23"/>
    <mergeCell ref="C24:F24"/>
    <mergeCell ref="H27:U27"/>
    <mergeCell ref="G48:I48"/>
    <mergeCell ref="J48:U48"/>
    <mergeCell ref="G49:U49"/>
    <mergeCell ref="C43:F43"/>
    <mergeCell ref="C44:F44"/>
    <mergeCell ref="C45:F45"/>
    <mergeCell ref="C49:F49"/>
    <mergeCell ref="C54:D59"/>
    <mergeCell ref="E56:F56"/>
    <mergeCell ref="G56:M56"/>
    <mergeCell ref="N56:Q56"/>
    <mergeCell ref="H31:U31"/>
    <mergeCell ref="Q37:U37"/>
    <mergeCell ref="J47:U47"/>
  </mergeCells>
  <phoneticPr fontId="2"/>
  <conditionalFormatting sqref="G43:G44 M43:M44 P43:P44 G45:K45">
    <cfRule type="expression" dxfId="14" priority="18">
      <formula>$Q$41="異なる"</formula>
    </cfRule>
  </conditionalFormatting>
  <conditionalFormatting sqref="G55:M59 R55:U59">
    <cfRule type="expression" dxfId="13" priority="11">
      <formula>LEN($G$21)=2</formula>
    </cfRule>
  </conditionalFormatting>
  <conditionalFormatting sqref="G46:U46 J47:U48 G49:U49">
    <cfRule type="expression" dxfId="12" priority="16">
      <formula>$Q$42="異なる"</formula>
    </cfRule>
  </conditionalFormatting>
  <conditionalFormatting sqref="G80:U80">
    <cfRule type="expression" dxfId="11" priority="8">
      <formula>DATEVALUE(IF($J$79&lt;10,"R","") &amp; $J$79 &amp; "/" &amp; $N$79 &amp; "/" &amp; $R$79)&lt;NOW()-31</formula>
    </cfRule>
  </conditionalFormatting>
  <conditionalFormatting sqref="H86:H89">
    <cfRule type="expression" dxfId="10" priority="3">
      <formula>DATEVALUE("R"&amp;$I$79 &amp; "/" &amp; $N$79 &amp; "/" &amp; $R$79)&lt;NOW()-31</formula>
    </cfRule>
  </conditionalFormatting>
  <conditionalFormatting sqref="J81:U81">
    <cfRule type="expression" dxfId="9" priority="7">
      <formula>$G$80="その他"</formula>
    </cfRule>
  </conditionalFormatting>
  <conditionalFormatting sqref="K90">
    <cfRule type="expression" dxfId="8" priority="4">
      <formula>$G$80="その他"</formula>
    </cfRule>
  </conditionalFormatting>
  <conditionalFormatting sqref="K60:U60">
    <cfRule type="expression" dxfId="7" priority="15">
      <formula>COUNTA($G$54:$M$59)&gt;=1</formula>
    </cfRule>
  </conditionalFormatting>
  <conditionalFormatting sqref="K64:U64">
    <cfRule type="expression" dxfId="6" priority="13">
      <formula>COUNTA($G$54:$G$59)&gt;=2</formula>
    </cfRule>
  </conditionalFormatting>
  <conditionalFormatting sqref="K68:U68">
    <cfRule type="expression" dxfId="5" priority="14">
      <formula>COUNTA($G$13)+COUNTA($G$54:$G$59)&gt;=1</formula>
    </cfRule>
  </conditionalFormatting>
  <conditionalFormatting sqref="K71:U71">
    <cfRule type="expression" dxfId="4" priority="10">
      <formula>$K$68&lt;&gt;""</formula>
    </cfRule>
  </conditionalFormatting>
  <conditionalFormatting sqref="K72:U72">
    <cfRule type="expression" dxfId="3" priority="12">
      <formula>COUNTA($G$13)+COUNTA($G$54:$G$59)&gt;=2</formula>
    </cfRule>
  </conditionalFormatting>
  <conditionalFormatting sqref="K90:U90">
    <cfRule type="expression" dxfId="2" priority="2">
      <formula>LEFT($H$89,1)&gt;="エ"</formula>
    </cfRule>
  </conditionalFormatting>
  <conditionalFormatting sqref="Q26:U26">
    <cfRule type="expression" dxfId="1" priority="6">
      <formula>$G$21="後期高齢"</formula>
    </cfRule>
  </conditionalFormatting>
  <conditionalFormatting sqref="Q45:U45">
    <cfRule type="expression" dxfId="0" priority="17">
      <formula>$G$45="その他"</formula>
    </cfRule>
  </conditionalFormatting>
  <dataValidations count="30">
    <dataValidation type="list" allowBlank="1" showInputMessage="1" showErrorMessage="1" sqref="H27:U32" xr:uid="{31BC70F0-4BE8-4AFA-98B6-FC1727D46CCB}">
      <formula1>指定難病</formula1>
    </dataValidation>
    <dataValidation type="list" allowBlank="1" showInputMessage="1" showErrorMessage="1" sqref="G16:H16 K74 K70 K66 K62" xr:uid="{9BF2A488-6DFE-43B4-AC6E-96D36CD8A6FF}">
      <formula1>$AU$16:$AY$16</formula1>
    </dataValidation>
    <dataValidation type="list" allowBlank="1" showInputMessage="1" showErrorMessage="1" sqref="G21:M21" xr:uid="{485E0AB1-A3D5-45A2-9A83-3681328D607B}">
      <formula1>$AU$21:$BB$21</formula1>
    </dataValidation>
    <dataValidation type="list" allowBlank="1" showInputMessage="1" showErrorMessage="1" sqref="Q26:U26" xr:uid="{9B14BFE8-06F7-4C28-9922-720541FA6F69}">
      <formula1>$AU$26:$AW$26</formula1>
    </dataValidation>
    <dataValidation type="list" allowBlank="1" showInputMessage="1" showErrorMessage="1" sqref="Q37:U37 Q33:U33" xr:uid="{C40B3C52-93BB-4E40-8C13-0FA31EDDD6B6}">
      <formula1>$AU$33:$AV$33</formula1>
    </dataValidation>
    <dataValidation type="list" allowBlank="1" showInputMessage="1" showErrorMessage="1" sqref="Q34:U35" xr:uid="{D07CFCE9-2E56-45D0-B2A6-06131D388F4F}">
      <formula1>$AU$34:$AV$34</formula1>
    </dataValidation>
    <dataValidation type="list" allowBlank="1" showInputMessage="1" showErrorMessage="1" sqref="Q36:U36" xr:uid="{FCE35195-A734-41D4-BC6C-D69F01A20D4E}">
      <formula1>$AU$36:$AV$36</formula1>
    </dataValidation>
    <dataValidation type="list" allowBlank="1" showInputMessage="1" showErrorMessage="1" sqref="Q41:U42" xr:uid="{6C51A01D-93C5-4D5C-83F5-693DD2D3D4AB}">
      <formula1>$AU$41:$AV$41</formula1>
    </dataValidation>
    <dataValidation type="list" allowBlank="1" showInputMessage="1" showErrorMessage="1" sqref="G45:K45" xr:uid="{D2C18CFC-3203-460E-93B8-5BEC46C4CC2F}">
      <formula1>$AU$45:$AZ$45</formula1>
    </dataValidation>
    <dataValidation type="list" allowBlank="1" showInputMessage="1" showErrorMessage="1" sqref="K60:U60 K64:U64" xr:uid="{B3A3842B-E582-4205-82A1-4BC67BB9BDBB}">
      <formula1>$G$54:$G$59</formula1>
    </dataValidation>
    <dataValidation type="list" allowBlank="1" showInputMessage="1" showErrorMessage="1" sqref="K68:U68 K72:U72" xr:uid="{BDD1A8E0-3962-4A55-8191-86639491DBAB}">
      <formula1>$G$53:$G$59</formula1>
    </dataValidation>
    <dataValidation type="list" allowBlank="1" showInputMessage="1" showErrorMessage="1" sqref="G80:U80" xr:uid="{14E97659-6360-410F-B565-022A05BA18ED}">
      <formula1>$AU$80:$AY$80</formula1>
    </dataValidation>
    <dataValidation type="whole" imeMode="disabled" allowBlank="1" showInputMessage="1" showErrorMessage="1" sqref="N79:O79 N16:O16 P62:Q62 P66:Q66 P70:Q70 P74:Q74 N101:O101" xr:uid="{77219F7C-E093-4014-8F87-4EA68C9CD965}">
      <formula1>1</formula1>
      <formula2>12</formula2>
    </dataValidation>
    <dataValidation type="whole" imeMode="disabled" allowBlank="1" showInputMessage="1" showErrorMessage="1" sqref="R79:S79 R16:S16 S62:T62 S66:T66 S70:T70 S74:T74 R101:S101" xr:uid="{13F5891C-EF0A-4D5C-BE34-5947856A07CA}">
      <formula1>1</formula1>
      <formula2>31</formula2>
    </dataValidation>
    <dataValidation type="list" allowBlank="1" showInputMessage="1" showErrorMessage="1" sqref="T21:U21" xr:uid="{DC7E3883-C65B-4ED5-8D91-2010A3212C86}">
      <formula1>$AU$22:$AV$22</formula1>
    </dataValidation>
    <dataValidation type="textLength" imeMode="disabled" allowBlank="1" showInputMessage="1" showErrorMessage="1" sqref="G20:U20 G49:U49" xr:uid="{A72D8F81-8816-4F71-97E8-3BC89879ED50}">
      <formula1>8</formula1>
      <formula2>20</formula2>
    </dataValidation>
    <dataValidation imeMode="fullKatakana" allowBlank="1" showInputMessage="1" showErrorMessage="1" sqref="M14 K61:U61 K65:U65 K69:U69 K73:U73 P14 G14" xr:uid="{2751B625-07FB-4433-B44D-CB5B507093E5}"/>
    <dataValidation type="textLength" imeMode="disabled" allowBlank="1" showInputMessage="1" showErrorMessage="1" sqref="G17:U17 G46:U46" xr:uid="{7B87B327-484E-462E-99C1-F7EB2A5F8628}">
      <formula1>8</formula1>
      <formula2>8</formula2>
    </dataValidation>
    <dataValidation type="whole" imeMode="disabled" allowBlank="1" showInputMessage="1" showErrorMessage="1" sqref="I16:K16 M62:N62 M66:N66 M70:N70 M74:N74" xr:uid="{7C531B2F-D172-4CAC-827E-DBD0219B2331}">
      <formula1>1</formula1>
      <formula2>64</formula2>
    </dataValidation>
    <dataValidation type="list" allowBlank="1" showInputMessage="1" showErrorMessage="1" sqref="H85:U85" xr:uid="{2CB7797A-FF3F-46AB-B76B-68CC2B0772B6}">
      <formula1>$AU$85:$BB$85</formula1>
    </dataValidation>
    <dataValidation type="list" allowBlank="1" showInputMessage="1" showErrorMessage="1" sqref="H86:U86" xr:uid="{369DA77D-3584-4E14-B58E-AE3A98BCD97B}">
      <formula1>$AU$86:$BB$86</formula1>
    </dataValidation>
    <dataValidation type="list" allowBlank="1" showInputMessage="1" showErrorMessage="1" sqref="H87:U87" xr:uid="{81892174-2B29-45B8-9D5D-9132A3BA00E7}">
      <formula1>$AU$87:$BA$87</formula1>
    </dataValidation>
    <dataValidation type="list" allowBlank="1" showInputMessage="1" showErrorMessage="1" sqref="H88:U88" xr:uid="{FA19BD5D-F0AE-465A-ADC6-021D6EA7AB46}">
      <formula1>$AU$88:$AW$88</formula1>
    </dataValidation>
    <dataValidation type="list" allowBlank="1" showInputMessage="1" showErrorMessage="1" sqref="H89:U89" xr:uid="{D61F18ED-BA9C-4FE0-8DD3-6217F7C05A6C}">
      <formula1>$AU$89:$AY$89</formula1>
    </dataValidation>
    <dataValidation type="whole" imeMode="disabled" operator="notBetween" allowBlank="1" showInputMessage="1" showErrorMessage="1" sqref="J79:K79 J101:K101" xr:uid="{61E595CF-0479-4E13-8994-EF78C5B73A13}">
      <formula1>20</formula1>
      <formula2>2020</formula2>
    </dataValidation>
    <dataValidation type="list" allowBlank="1" showInputMessage="1" showErrorMessage="1" sqref="K100:U100" xr:uid="{918B6915-4EE0-488F-86E4-A49689B5103A}">
      <formula1>$AU$100:$AW$100</formula1>
    </dataValidation>
    <dataValidation type="list" allowBlank="1" showInputMessage="1" showErrorMessage="1" sqref="H94:U94" xr:uid="{648B1E45-2D50-48A7-808E-99050E45F95E}">
      <formula1>$AU$94:$AW$94</formula1>
    </dataValidation>
    <dataValidation type="textLength" imeMode="disabled" operator="equal" allowBlank="1" showInputMessage="1" showErrorMessage="1" sqref="G8:L8" xr:uid="{75B5067A-B9EE-4E4F-891C-705FDA270097}">
      <formula1>7</formula1>
    </dataValidation>
    <dataValidation type="list" allowBlank="1" showInputMessage="1" showErrorMessage="1" sqref="O9:U9" xr:uid="{C0F555E1-D242-4E00-9F5E-1BC3E43DB6BE}">
      <formula1>$AU$9:$AV$9</formula1>
    </dataValidation>
    <dataValidation type="list" imeMode="fullKatakana" allowBlank="1" showInputMessage="1" showErrorMessage="1" sqref="G15:U15" xr:uid="{B8838BE9-ADC7-45E0-9600-3F50194D1484}">
      <formula1>$AU$15:$AV$15</formula1>
    </dataValidation>
  </dataValidations>
  <pageMargins left="0.7" right="0.7" top="0.75" bottom="0.75" header="0.3" footer="0.3"/>
  <pageSetup paperSize="9" scale="72" fitToHeight="0"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AC4CC-A62A-4C3C-98DD-25F38E2D0B93}">
  <sheetPr>
    <tabColor rgb="FFFFFF00"/>
    <pageSetUpPr fitToPage="1"/>
  </sheetPr>
  <dimension ref="A1:CG464"/>
  <sheetViews>
    <sheetView showGridLines="0" view="pageBreakPreview" topLeftCell="A31" zoomScale="130" zoomScaleNormal="120" zoomScaleSheetLayoutView="130" workbookViewId="0">
      <selection activeCell="R251" sqref="R251"/>
    </sheetView>
  </sheetViews>
  <sheetFormatPr defaultColWidth="2.77734375" defaultRowHeight="12.75" customHeight="1" x14ac:dyDescent="0.25"/>
  <cols>
    <col min="1" max="2" width="1.77734375" style="25" customWidth="1"/>
    <col min="3" max="24" width="2.77734375" style="25"/>
    <col min="25" max="25" width="4" style="25" bestFit="1" customWidth="1"/>
    <col min="26" max="38" width="2.77734375" style="25"/>
    <col min="39" max="39" width="3" style="25" customWidth="1"/>
    <col min="40" max="41" width="1.77734375" style="25" customWidth="1"/>
    <col min="42" max="77" width="2.77734375" style="25"/>
    <col min="78" max="78" width="1.44140625" style="25" customWidth="1"/>
    <col min="79" max="79" width="1.77734375" style="25" customWidth="1"/>
    <col min="80" max="16384" width="2.77734375" style="25"/>
  </cols>
  <sheetData>
    <row r="1" spans="1:85" ht="12.75" customHeight="1" x14ac:dyDescent="0.25">
      <c r="A1" s="29"/>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85" ht="12.75" customHeight="1" x14ac:dyDescent="0.25">
      <c r="B2" s="29"/>
      <c r="C2" s="25" t="s">
        <v>709</v>
      </c>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M2" s="41" t="s">
        <v>699</v>
      </c>
      <c r="AP2" s="243" t="s">
        <v>705</v>
      </c>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Z2" s="41"/>
    </row>
    <row r="3" spans="1:85" ht="2.25" customHeight="1" x14ac:dyDescent="0.25">
      <c r="A3" s="29"/>
      <c r="B3" s="29"/>
      <c r="C3" s="29"/>
      <c r="D3" s="29"/>
      <c r="E3" s="29"/>
      <c r="F3" s="29"/>
      <c r="G3" s="29"/>
      <c r="H3" s="29"/>
      <c r="I3" s="29"/>
      <c r="J3" s="29"/>
      <c r="K3" s="29"/>
      <c r="L3" s="29"/>
      <c r="M3" s="29"/>
      <c r="N3" s="29"/>
      <c r="O3" s="29"/>
      <c r="P3" s="29"/>
      <c r="Q3" s="29"/>
      <c r="R3" s="29"/>
      <c r="S3" s="29"/>
      <c r="T3" s="29"/>
      <c r="U3" s="29"/>
      <c r="V3" s="29"/>
      <c r="W3" s="29"/>
      <c r="X3" s="29"/>
      <c r="Y3" s="29"/>
      <c r="Z3" s="29"/>
      <c r="AA3" s="301" t="s">
        <v>770</v>
      </c>
      <c r="AB3" s="301"/>
      <c r="AC3" s="301"/>
      <c r="AD3" s="301"/>
      <c r="AE3" s="301"/>
      <c r="AF3" s="301"/>
      <c r="AG3" s="301"/>
      <c r="AH3" s="301"/>
      <c r="AI3" s="301"/>
      <c r="AJ3" s="301"/>
      <c r="AK3" s="301"/>
      <c r="AL3" s="301"/>
      <c r="AM3" s="301"/>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row>
    <row r="4" spans="1:85" ht="11.25" customHeight="1" x14ac:dyDescent="0.25">
      <c r="A4" s="29"/>
      <c r="B4" s="29"/>
      <c r="C4" s="372" t="s">
        <v>708</v>
      </c>
      <c r="D4" s="373"/>
      <c r="E4" s="373"/>
      <c r="F4" s="373"/>
      <c r="G4" s="373"/>
      <c r="H4" s="373"/>
      <c r="I4" s="373"/>
      <c r="J4" s="373"/>
      <c r="K4" s="374"/>
      <c r="L4"/>
      <c r="M4" s="29"/>
      <c r="N4" s="50" t="s">
        <v>706</v>
      </c>
      <c r="O4" s="51"/>
      <c r="P4" s="51"/>
      <c r="Q4" s="51"/>
      <c r="R4" s="51"/>
      <c r="S4" s="52"/>
      <c r="T4" s="50" t="s">
        <v>486</v>
      </c>
      <c r="U4" s="51"/>
      <c r="V4" s="51"/>
      <c r="W4" s="51"/>
      <c r="X4" s="51"/>
      <c r="Y4" s="52"/>
      <c r="AA4" s="301"/>
      <c r="AB4" s="301"/>
      <c r="AC4" s="301"/>
      <c r="AD4" s="301"/>
      <c r="AE4" s="301"/>
      <c r="AF4" s="301"/>
      <c r="AG4" s="301"/>
      <c r="AH4" s="301"/>
      <c r="AI4" s="301"/>
      <c r="AJ4" s="301"/>
      <c r="AK4" s="301"/>
      <c r="AL4" s="301"/>
      <c r="AM4" s="301"/>
      <c r="AN4" s="61"/>
      <c r="AO4" s="61"/>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CB4" s="324" t="str">
        <f>IF(入力してください!O9="新規申請","〇","")</f>
        <v/>
      </c>
      <c r="CC4" s="324"/>
      <c r="CD4" s="324"/>
      <c r="CE4" s="325" t="str">
        <f>IF(入力してください!O9="更新申請","〇","")</f>
        <v/>
      </c>
      <c r="CF4" s="325"/>
      <c r="CG4" s="325"/>
    </row>
    <row r="5" spans="1:85" ht="3.75" customHeight="1" x14ac:dyDescent="0.25">
      <c r="A5" s="29"/>
      <c r="B5" s="29"/>
      <c r="C5" s="375"/>
      <c r="D5" s="376"/>
      <c r="E5" s="376"/>
      <c r="F5" s="376"/>
      <c r="G5" s="376"/>
      <c r="H5" s="376"/>
      <c r="I5" s="376"/>
      <c r="J5" s="376"/>
      <c r="K5" s="377"/>
      <c r="L5"/>
      <c r="M5" s="29"/>
      <c r="Z5" s="62"/>
      <c r="AA5" s="301"/>
      <c r="AB5" s="301"/>
      <c r="AC5" s="301"/>
      <c r="AD5" s="301"/>
      <c r="AE5" s="301"/>
      <c r="AF5" s="301"/>
      <c r="AG5" s="301"/>
      <c r="AH5" s="301"/>
      <c r="AI5" s="301"/>
      <c r="AJ5" s="301"/>
      <c r="AK5" s="301"/>
      <c r="AL5" s="301"/>
      <c r="AM5" s="301"/>
      <c r="AN5" s="61"/>
      <c r="AO5" s="61"/>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CB5" s="324"/>
      <c r="CC5" s="324"/>
      <c r="CD5" s="324"/>
      <c r="CE5" s="325"/>
      <c r="CF5" s="325"/>
      <c r="CG5" s="325"/>
    </row>
    <row r="6" spans="1:85" ht="11.25" customHeight="1" x14ac:dyDescent="0.25">
      <c r="A6" s="29"/>
      <c r="B6" s="29"/>
      <c r="C6" s="375"/>
      <c r="D6" s="376"/>
      <c r="E6" s="376"/>
      <c r="F6" s="376"/>
      <c r="G6" s="376"/>
      <c r="H6" s="376"/>
      <c r="I6" s="376"/>
      <c r="J6" s="376"/>
      <c r="K6" s="377"/>
      <c r="L6"/>
      <c r="M6" s="29"/>
      <c r="N6" s="50" t="s">
        <v>707</v>
      </c>
      <c r="O6" s="51"/>
      <c r="P6" s="51"/>
      <c r="Q6" s="51"/>
      <c r="R6" s="51"/>
      <c r="S6" s="52"/>
      <c r="T6" s="50" t="s">
        <v>487</v>
      </c>
      <c r="U6" s="51"/>
      <c r="V6" s="51"/>
      <c r="W6" s="51"/>
      <c r="X6" s="51"/>
      <c r="Y6" s="52"/>
      <c r="Z6" s="62"/>
      <c r="AA6" s="301"/>
      <c r="AB6" s="301"/>
      <c r="AC6" s="301"/>
      <c r="AD6" s="301"/>
      <c r="AE6" s="301"/>
      <c r="AF6" s="301"/>
      <c r="AG6" s="301"/>
      <c r="AH6" s="301"/>
      <c r="AI6" s="301"/>
      <c r="AJ6" s="301"/>
      <c r="AK6" s="301"/>
      <c r="AL6" s="301"/>
      <c r="AM6" s="301"/>
      <c r="AN6" s="61"/>
      <c r="AO6" s="61"/>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CB6" s="324"/>
      <c r="CC6" s="324"/>
      <c r="CD6" s="324"/>
      <c r="CE6" s="325"/>
      <c r="CF6" s="325"/>
      <c r="CG6" s="325"/>
    </row>
    <row r="7" spans="1:85" ht="9" customHeight="1" x14ac:dyDescent="0.25">
      <c r="C7" s="378"/>
      <c r="D7" s="379"/>
      <c r="E7" s="379"/>
      <c r="F7" s="379"/>
      <c r="G7" s="379"/>
      <c r="H7" s="379"/>
      <c r="I7" s="379"/>
      <c r="J7" s="379"/>
      <c r="K7" s="380"/>
      <c r="L7"/>
      <c r="N7" s="53" t="s">
        <v>710</v>
      </c>
      <c r="Z7" s="62"/>
      <c r="AA7" s="62"/>
      <c r="AB7" s="62"/>
      <c r="AC7" s="62"/>
      <c r="AD7" s="62"/>
      <c r="AE7" s="62"/>
      <c r="AF7" s="302" t="s">
        <v>771</v>
      </c>
      <c r="AG7" s="302"/>
      <c r="AH7" s="302"/>
      <c r="AI7" s="302"/>
      <c r="AJ7" s="302"/>
      <c r="AK7" s="302"/>
      <c r="AL7" s="302"/>
      <c r="AP7" s="243"/>
      <c r="AQ7" s="243"/>
      <c r="AR7" s="243"/>
      <c r="AS7" s="243"/>
      <c r="AT7" s="243"/>
      <c r="AU7" s="243"/>
      <c r="AV7" s="243"/>
      <c r="AW7" s="243"/>
      <c r="AX7" s="243"/>
      <c r="AY7" s="243"/>
      <c r="AZ7" s="243"/>
      <c r="BA7" s="243"/>
      <c r="BB7" s="243"/>
      <c r="BC7" s="243"/>
      <c r="BD7" s="243"/>
      <c r="BE7" s="243"/>
      <c r="BF7" s="243"/>
      <c r="BG7" s="243"/>
      <c r="BH7" s="243"/>
      <c r="BI7" s="243"/>
      <c r="BJ7" s="243"/>
      <c r="BK7" s="243"/>
      <c r="BL7" s="243"/>
      <c r="BM7" s="243"/>
      <c r="BN7" s="243"/>
      <c r="BO7" s="243"/>
      <c r="BP7" s="243"/>
      <c r="BQ7" s="243"/>
      <c r="CB7" s="324"/>
      <c r="CC7" s="324"/>
      <c r="CD7" s="324"/>
      <c r="CE7" s="325"/>
      <c r="CF7" s="325"/>
      <c r="CG7" s="325"/>
    </row>
    <row r="8" spans="1:85" ht="3.75" customHeight="1" x14ac:dyDescent="0.25">
      <c r="AF8" s="303"/>
      <c r="AG8" s="303"/>
      <c r="AH8" s="303"/>
      <c r="AI8" s="303"/>
      <c r="AJ8" s="303"/>
      <c r="AK8" s="303"/>
      <c r="AL8" s="30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43"/>
      <c r="BQ8" s="243"/>
    </row>
    <row r="9" spans="1:85" ht="19.5" customHeight="1" x14ac:dyDescent="0.15">
      <c r="A9" s="29"/>
      <c r="B9" s="29"/>
      <c r="C9" s="245" t="s">
        <v>391</v>
      </c>
      <c r="D9" s="245"/>
      <c r="E9" s="245"/>
      <c r="F9" s="237" t="s">
        <v>2</v>
      </c>
      <c r="G9" s="237"/>
      <c r="H9" s="237"/>
      <c r="I9" s="237"/>
      <c r="J9" s="170" t="str">
        <f>入力してください!G14 &amp; ""</f>
        <v/>
      </c>
      <c r="K9" s="171"/>
      <c r="L9" s="171"/>
      <c r="M9" s="171"/>
      <c r="N9" s="171"/>
      <c r="O9" s="171"/>
      <c r="P9" s="172"/>
      <c r="Q9" s="171" t="str">
        <f>入力してください!P14 &amp; ""</f>
        <v/>
      </c>
      <c r="R9" s="171"/>
      <c r="S9" s="171"/>
      <c r="T9" s="171"/>
      <c r="U9" s="171"/>
      <c r="V9" s="172"/>
      <c r="W9" s="304" t="s">
        <v>764</v>
      </c>
      <c r="X9" s="305"/>
      <c r="Y9" s="306"/>
      <c r="Z9" s="231" t="str">
        <f>入力してください!G15 &amp;""</f>
        <v/>
      </c>
      <c r="AA9" s="232"/>
      <c r="AB9" s="233"/>
      <c r="AC9" s="326" t="s">
        <v>458</v>
      </c>
      <c r="AD9" s="326"/>
      <c r="AE9" s="326"/>
      <c r="AF9" s="327" t="str">
        <f>IF(入力してください!I16&lt;&gt;"",入力してください!G16 &amp; 入力してください!I16 &amp; "年" &amp; 入力してください!N16 &amp; "月" &amp; 入力してください!R16 &amp; "日","年　　月　　日")</f>
        <v>年　　月　　日</v>
      </c>
      <c r="AG9" s="327"/>
      <c r="AH9" s="327"/>
      <c r="AI9" s="327"/>
      <c r="AJ9" s="327"/>
      <c r="AK9" s="327"/>
      <c r="AL9" s="327"/>
      <c r="AM9" s="29"/>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row>
    <row r="10" spans="1:85" ht="23.25" customHeight="1" x14ac:dyDescent="0.25">
      <c r="A10" s="29"/>
      <c r="B10" s="29"/>
      <c r="C10" s="245"/>
      <c r="D10" s="245"/>
      <c r="E10" s="245"/>
      <c r="F10" s="237" t="s">
        <v>1</v>
      </c>
      <c r="G10" s="237"/>
      <c r="H10" s="237"/>
      <c r="I10" s="237"/>
      <c r="J10" s="170" t="str">
        <f>入力してください!G13 &amp; ""</f>
        <v/>
      </c>
      <c r="K10" s="171"/>
      <c r="L10" s="171"/>
      <c r="M10" s="171"/>
      <c r="N10" s="171"/>
      <c r="O10" s="171"/>
      <c r="P10" s="172"/>
      <c r="Q10" s="171" t="str">
        <f>入力してください!P13 &amp; ""</f>
        <v/>
      </c>
      <c r="R10" s="171"/>
      <c r="S10" s="171"/>
      <c r="T10" s="171"/>
      <c r="U10" s="171"/>
      <c r="V10" s="172"/>
      <c r="W10" s="307"/>
      <c r="X10" s="308"/>
      <c r="Y10" s="309"/>
      <c r="Z10" s="157"/>
      <c r="AA10" s="158"/>
      <c r="AB10" s="159"/>
      <c r="AC10" s="345" t="s">
        <v>480</v>
      </c>
      <c r="AD10" s="345"/>
      <c r="AE10" s="345"/>
      <c r="AF10" s="338" t="str">
        <f ca="1" xml:space="preserve"> IFERROR(INT(_xlfn.DAYS(NOW(),DATEVALUE(AF9))/365.25),"")</f>
        <v/>
      </c>
      <c r="AG10" s="338"/>
      <c r="AH10" s="338"/>
      <c r="AI10" s="338"/>
      <c r="AJ10" s="338"/>
      <c r="AK10" s="338"/>
      <c r="AL10" s="338"/>
      <c r="AM10" s="29"/>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43"/>
      <c r="BQ10" s="243"/>
    </row>
    <row r="11" spans="1:85" ht="23.25" customHeight="1" x14ac:dyDescent="0.25">
      <c r="A11" s="29"/>
      <c r="B11" s="29"/>
      <c r="C11" s="245"/>
      <c r="D11" s="245"/>
      <c r="E11" s="245"/>
      <c r="F11" s="237" t="s">
        <v>479</v>
      </c>
      <c r="G11" s="237"/>
      <c r="H11" s="237"/>
      <c r="I11" s="237"/>
      <c r="J11" s="99" t="str">
        <f>入力してください!G17 &amp; ""</f>
        <v/>
      </c>
      <c r="K11" s="99"/>
      <c r="L11" s="99"/>
      <c r="M11" s="99"/>
      <c r="N11" s="99"/>
      <c r="O11" s="99"/>
      <c r="P11" s="99"/>
      <c r="Q11" s="99"/>
      <c r="R11" s="99"/>
      <c r="S11" s="99"/>
      <c r="T11" s="99"/>
      <c r="U11" s="99"/>
      <c r="V11" s="99"/>
      <c r="W11" s="237" t="s">
        <v>483</v>
      </c>
      <c r="X11" s="237"/>
      <c r="Y11" s="237"/>
      <c r="Z11" s="237"/>
      <c r="AA11" s="237"/>
      <c r="AB11" s="237"/>
      <c r="AC11" s="99" t="str">
        <f>入力してください!G20 &amp; ""</f>
        <v/>
      </c>
      <c r="AD11" s="99"/>
      <c r="AE11" s="99"/>
      <c r="AF11" s="99"/>
      <c r="AG11" s="99"/>
      <c r="AH11" s="99"/>
      <c r="AI11" s="99"/>
      <c r="AJ11" s="99"/>
      <c r="AK11" s="99"/>
      <c r="AL11" s="99"/>
      <c r="AM11" s="29"/>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c r="BM11" s="243"/>
      <c r="BN11" s="243"/>
      <c r="BO11" s="243"/>
      <c r="BP11" s="243"/>
      <c r="BQ11" s="243"/>
    </row>
    <row r="12" spans="1:85" ht="23.25" customHeight="1" x14ac:dyDescent="0.25">
      <c r="A12" s="29"/>
      <c r="B12" s="29"/>
      <c r="C12" s="245"/>
      <c r="D12" s="245"/>
      <c r="E12" s="245"/>
      <c r="F12" s="237" t="s">
        <v>364</v>
      </c>
      <c r="G12" s="237"/>
      <c r="H12" s="237"/>
      <c r="I12" s="237"/>
      <c r="J12" s="328" t="str">
        <f>入力してください!G18 &amp;入力してください!J18&amp;""</f>
        <v>東京都</v>
      </c>
      <c r="K12" s="329"/>
      <c r="L12" s="329"/>
      <c r="M12" s="329"/>
      <c r="N12" s="329"/>
      <c r="O12" s="329"/>
      <c r="P12" s="329"/>
      <c r="Q12" s="329"/>
      <c r="R12" s="329"/>
      <c r="S12" s="329"/>
      <c r="T12" s="329"/>
      <c r="U12" s="329"/>
      <c r="V12" s="329"/>
      <c r="W12" s="329"/>
      <c r="X12" s="329"/>
      <c r="Y12" s="329"/>
      <c r="Z12" s="329"/>
      <c r="AA12" s="329"/>
      <c r="AB12" s="329"/>
      <c r="AC12" s="329"/>
      <c r="AD12" s="329"/>
      <c r="AE12" s="329"/>
      <c r="AF12" s="329"/>
      <c r="AG12" s="329"/>
      <c r="AH12" s="329"/>
      <c r="AI12" s="329"/>
      <c r="AJ12" s="329"/>
      <c r="AK12" s="329"/>
      <c r="AL12" s="330"/>
      <c r="AM12" s="29"/>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row>
    <row r="13" spans="1:85" ht="23.25" customHeight="1" x14ac:dyDescent="0.25">
      <c r="A13" s="29"/>
      <c r="B13" s="29"/>
      <c r="C13" s="245"/>
      <c r="D13" s="245"/>
      <c r="E13" s="245"/>
      <c r="F13" s="237"/>
      <c r="G13" s="237"/>
      <c r="H13" s="237"/>
      <c r="I13" s="237"/>
      <c r="J13" s="331" t="s">
        <v>484</v>
      </c>
      <c r="K13" s="332"/>
      <c r="L13" s="332"/>
      <c r="M13" s="332"/>
      <c r="N13" s="332"/>
      <c r="O13" s="332"/>
      <c r="P13" s="333" t="str">
        <f>入力してください!J19 &amp; ""</f>
        <v/>
      </c>
      <c r="Q13" s="333"/>
      <c r="R13" s="333"/>
      <c r="S13" s="333"/>
      <c r="T13" s="333"/>
      <c r="U13" s="333"/>
      <c r="V13" s="333"/>
      <c r="W13" s="333"/>
      <c r="X13" s="333"/>
      <c r="Y13" s="333"/>
      <c r="Z13" s="333"/>
      <c r="AA13" s="333"/>
      <c r="AB13" s="333"/>
      <c r="AC13" s="333"/>
      <c r="AD13" s="333"/>
      <c r="AE13" s="333"/>
      <c r="AF13" s="333"/>
      <c r="AG13" s="333"/>
      <c r="AH13" s="333"/>
      <c r="AI13" s="333"/>
      <c r="AJ13" s="333"/>
      <c r="AK13" s="333"/>
      <c r="AL13" s="334"/>
      <c r="AM13" s="29"/>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43"/>
      <c r="BQ13" s="243"/>
    </row>
    <row r="14" spans="1:85" ht="15" customHeight="1" x14ac:dyDescent="0.25">
      <c r="A14" s="29"/>
      <c r="B14" s="29"/>
      <c r="C14" s="245"/>
      <c r="D14" s="245"/>
      <c r="E14" s="245"/>
      <c r="F14" s="295" t="s">
        <v>481</v>
      </c>
      <c r="G14" s="237"/>
      <c r="H14" s="237"/>
      <c r="I14" s="237"/>
      <c r="J14" s="237" t="s">
        <v>360</v>
      </c>
      <c r="K14" s="237"/>
      <c r="L14" s="237"/>
      <c r="M14" s="170" t="str">
        <f>入力してください!G21 &amp; ""</f>
        <v/>
      </c>
      <c r="N14" s="171"/>
      <c r="O14" s="171"/>
      <c r="P14" s="171"/>
      <c r="Q14" s="171"/>
      <c r="R14" s="171"/>
      <c r="S14" s="171"/>
      <c r="T14" s="171"/>
      <c r="U14" s="171"/>
      <c r="V14" s="171"/>
      <c r="W14" s="171"/>
      <c r="X14" s="171"/>
      <c r="Y14" s="171"/>
      <c r="Z14" s="171"/>
      <c r="AA14" s="171"/>
      <c r="AB14" s="171"/>
      <c r="AC14" s="171"/>
      <c r="AD14" s="171"/>
      <c r="AE14" s="171"/>
      <c r="AF14" s="171"/>
      <c r="AG14" s="172"/>
      <c r="AH14" s="170" t="str">
        <f>入力してください!T21 &amp; ""</f>
        <v/>
      </c>
      <c r="AI14" s="171"/>
      <c r="AJ14" s="171"/>
      <c r="AK14" s="171"/>
      <c r="AL14" s="172"/>
      <c r="AM14" s="29"/>
      <c r="AP14" s="243"/>
      <c r="AQ14" s="243"/>
      <c r="AR14" s="243"/>
      <c r="AS14" s="243"/>
      <c r="AT14" s="243"/>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3"/>
    </row>
    <row r="15" spans="1:85" ht="15" customHeight="1" x14ac:dyDescent="0.25">
      <c r="A15" s="29"/>
      <c r="B15" s="29"/>
      <c r="C15" s="245"/>
      <c r="D15" s="245"/>
      <c r="E15" s="245"/>
      <c r="F15" s="237"/>
      <c r="G15" s="237"/>
      <c r="H15" s="237"/>
      <c r="I15" s="237"/>
      <c r="J15" s="366" t="s">
        <v>730</v>
      </c>
      <c r="K15" s="367"/>
      <c r="L15" s="368"/>
      <c r="M15" s="339" t="str">
        <f>入力してください!G22 &amp; ""</f>
        <v/>
      </c>
      <c r="N15" s="340"/>
      <c r="O15" s="340"/>
      <c r="P15" s="340"/>
      <c r="Q15" s="340"/>
      <c r="R15" s="340"/>
      <c r="S15" s="340"/>
      <c r="T15" s="340"/>
      <c r="U15" s="340"/>
      <c r="V15" s="341"/>
      <c r="W15" s="237" t="s">
        <v>361</v>
      </c>
      <c r="X15" s="237"/>
      <c r="Y15" s="237"/>
      <c r="Z15" s="99" t="str">
        <f>入力してください!G23 &amp; ""</f>
        <v/>
      </c>
      <c r="AA15" s="99"/>
      <c r="AB15" s="99"/>
      <c r="AC15" s="237" t="s">
        <v>362</v>
      </c>
      <c r="AD15" s="237"/>
      <c r="AE15" s="237"/>
      <c r="AF15" s="99" t="str">
        <f>入力してください!N23 &amp; ""</f>
        <v/>
      </c>
      <c r="AG15" s="99"/>
      <c r="AH15" s="99"/>
      <c r="AI15" s="237" t="s">
        <v>363</v>
      </c>
      <c r="AJ15" s="237"/>
      <c r="AK15" s="99" t="str">
        <f>入力してください!T23 &amp; ""</f>
        <v/>
      </c>
      <c r="AL15" s="99"/>
      <c r="AM15" s="29"/>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row>
    <row r="16" spans="1:85" ht="15" customHeight="1" x14ac:dyDescent="0.25">
      <c r="A16" s="29"/>
      <c r="B16" s="29"/>
      <c r="C16" s="245"/>
      <c r="D16" s="245"/>
      <c r="E16" s="245"/>
      <c r="F16" s="237"/>
      <c r="G16" s="237"/>
      <c r="H16" s="237"/>
      <c r="I16" s="237"/>
      <c r="J16" s="369"/>
      <c r="K16" s="370"/>
      <c r="L16" s="371"/>
      <c r="M16" s="342"/>
      <c r="N16" s="343"/>
      <c r="O16" s="343"/>
      <c r="P16" s="343"/>
      <c r="Q16" s="343"/>
      <c r="R16" s="343"/>
      <c r="S16" s="343"/>
      <c r="T16" s="343"/>
      <c r="U16" s="343"/>
      <c r="V16" s="344"/>
      <c r="W16" s="237" t="s">
        <v>482</v>
      </c>
      <c r="X16" s="237"/>
      <c r="Y16" s="237"/>
      <c r="Z16" s="237"/>
      <c r="AA16" s="99" t="str">
        <f>入力してください!G24 &amp; ""</f>
        <v/>
      </c>
      <c r="AB16" s="99"/>
      <c r="AC16" s="99"/>
      <c r="AD16" s="99"/>
      <c r="AE16" s="99"/>
      <c r="AF16" s="99"/>
      <c r="AG16" s="99"/>
      <c r="AH16" s="99"/>
      <c r="AI16" s="99"/>
      <c r="AJ16" s="99"/>
      <c r="AK16" s="99"/>
      <c r="AL16" s="99"/>
      <c r="AM16" s="29"/>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43"/>
      <c r="BL16" s="243"/>
      <c r="BM16" s="243"/>
      <c r="BN16" s="243"/>
      <c r="BO16" s="243"/>
      <c r="BP16" s="243"/>
      <c r="BQ16" s="243"/>
    </row>
    <row r="17" spans="1:69" ht="15" customHeight="1" x14ac:dyDescent="0.25">
      <c r="A17" s="29"/>
      <c r="B17" s="29"/>
      <c r="C17" s="245"/>
      <c r="D17" s="245"/>
      <c r="E17" s="245"/>
      <c r="F17" s="237"/>
      <c r="G17" s="237"/>
      <c r="H17" s="237"/>
      <c r="I17" s="237"/>
      <c r="J17" s="365" t="s">
        <v>800</v>
      </c>
      <c r="K17" s="365"/>
      <c r="L17" s="365"/>
      <c r="M17" s="365"/>
      <c r="N17" s="365"/>
      <c r="O17" s="365"/>
      <c r="P17" s="365"/>
      <c r="Q17" s="365"/>
      <c r="R17" s="365"/>
      <c r="S17" s="365"/>
      <c r="T17" s="365"/>
      <c r="U17" s="365"/>
      <c r="V17" s="365"/>
      <c r="W17" s="365"/>
      <c r="X17" s="365"/>
      <c r="Y17" s="365"/>
      <c r="Z17" s="365"/>
      <c r="AA17" s="365"/>
      <c r="AB17" s="365"/>
      <c r="AC17" s="365"/>
      <c r="AD17" s="365"/>
      <c r="AE17" s="365"/>
      <c r="AF17" s="99" t="str">
        <f>入力してください!Q26 &amp; ""</f>
        <v/>
      </c>
      <c r="AG17" s="99"/>
      <c r="AH17" s="99"/>
      <c r="AI17" s="99"/>
      <c r="AJ17" s="99"/>
      <c r="AK17" s="99"/>
      <c r="AL17" s="99"/>
      <c r="AM17" s="29"/>
      <c r="AP17" s="243"/>
      <c r="AQ17" s="243"/>
      <c r="AR17" s="243"/>
      <c r="AS17" s="243"/>
      <c r="AT17" s="243"/>
      <c r="AU17" s="243"/>
      <c r="AV17" s="243"/>
      <c r="AW17" s="243"/>
      <c r="AX17" s="243"/>
      <c r="AY17" s="243"/>
      <c r="AZ17" s="243"/>
      <c r="BA17" s="243"/>
      <c r="BB17" s="243"/>
      <c r="BC17" s="243"/>
      <c r="BD17" s="243"/>
      <c r="BE17" s="243"/>
      <c r="BF17" s="243"/>
      <c r="BG17" s="243"/>
      <c r="BH17" s="243"/>
      <c r="BI17" s="243"/>
      <c r="BJ17" s="243"/>
      <c r="BK17" s="243"/>
      <c r="BL17" s="243"/>
      <c r="BM17" s="243"/>
      <c r="BN17" s="243"/>
      <c r="BO17" s="243"/>
      <c r="BP17" s="243"/>
      <c r="BQ17" s="243"/>
    </row>
    <row r="18" spans="1:69" ht="12.75" customHeight="1" x14ac:dyDescent="0.25">
      <c r="C18" s="25" t="s">
        <v>488</v>
      </c>
      <c r="AP18" s="243"/>
      <c r="AQ18" s="243"/>
      <c r="AR18" s="243"/>
      <c r="AS18" s="243"/>
      <c r="AT18" s="243"/>
      <c r="AU18" s="243"/>
      <c r="AV18" s="243"/>
      <c r="AW18" s="243"/>
      <c r="AX18" s="243"/>
      <c r="AY18" s="243"/>
      <c r="AZ18" s="243"/>
      <c r="BA18" s="243"/>
      <c r="BB18" s="243"/>
      <c r="BC18" s="243"/>
      <c r="BD18" s="243"/>
      <c r="BE18" s="243"/>
      <c r="BF18" s="243"/>
      <c r="BG18" s="243"/>
      <c r="BH18" s="243"/>
      <c r="BI18" s="243"/>
      <c r="BJ18" s="243"/>
      <c r="BK18" s="243"/>
      <c r="BL18" s="243"/>
      <c r="BM18" s="243"/>
      <c r="BN18" s="243"/>
      <c r="BO18" s="243"/>
      <c r="BP18" s="243"/>
      <c r="BQ18" s="243"/>
    </row>
    <row r="19" spans="1:69" ht="18" customHeight="1" x14ac:dyDescent="0.25">
      <c r="A19" s="29"/>
      <c r="B19" s="29"/>
      <c r="C19" s="359" t="s">
        <v>493</v>
      </c>
      <c r="D19" s="245"/>
      <c r="E19" s="245"/>
      <c r="F19" s="360" t="s">
        <v>489</v>
      </c>
      <c r="G19" s="320"/>
      <c r="H19" s="320"/>
      <c r="I19" s="320"/>
      <c r="J19" s="320"/>
      <c r="K19" s="320"/>
      <c r="L19" s="320"/>
      <c r="M19" s="320"/>
      <c r="N19" s="320"/>
      <c r="O19" s="320"/>
      <c r="P19" s="320"/>
      <c r="Q19" s="320"/>
      <c r="R19" s="320"/>
      <c r="S19" s="320"/>
      <c r="T19" s="320"/>
      <c r="U19" s="320"/>
      <c r="V19" s="321"/>
      <c r="W19" s="237" t="s">
        <v>2</v>
      </c>
      <c r="X19" s="237"/>
      <c r="Y19" s="237"/>
      <c r="Z19" s="237"/>
      <c r="AA19" s="231" t="str">
        <f>IF(入力してください!Q41="同じ",入力してください!G14,入力してください!G44) &amp; ""</f>
        <v/>
      </c>
      <c r="AB19" s="232"/>
      <c r="AC19" s="232"/>
      <c r="AD19" s="232"/>
      <c r="AE19" s="232"/>
      <c r="AF19" s="233"/>
      <c r="AG19" s="231" t="str">
        <f>IF(入力してください!Q41="同じ",入力してください!P14,入力してください!P44) &amp; ""</f>
        <v/>
      </c>
      <c r="AH19" s="232"/>
      <c r="AI19" s="232"/>
      <c r="AJ19" s="232"/>
      <c r="AK19" s="232"/>
      <c r="AL19" s="233"/>
      <c r="AM19" s="29"/>
      <c r="AP19" s="243"/>
      <c r="AQ19" s="243"/>
      <c r="AR19" s="243"/>
      <c r="AS19" s="243"/>
      <c r="AT19" s="243"/>
      <c r="AU19" s="243"/>
      <c r="AV19" s="243"/>
      <c r="AW19" s="243"/>
      <c r="AX19" s="243"/>
      <c r="AY19" s="243"/>
      <c r="AZ19" s="243"/>
      <c r="BA19" s="243"/>
      <c r="BB19" s="243"/>
      <c r="BC19" s="243"/>
      <c r="BD19" s="243"/>
      <c r="BE19" s="243"/>
      <c r="BF19" s="243"/>
      <c r="BG19" s="243"/>
      <c r="BH19" s="243"/>
      <c r="BI19" s="243"/>
      <c r="BJ19" s="243"/>
      <c r="BK19" s="243"/>
      <c r="BL19" s="243"/>
      <c r="BM19" s="243"/>
      <c r="BN19" s="243"/>
      <c r="BO19" s="243"/>
      <c r="BP19" s="243"/>
      <c r="BQ19" s="243"/>
    </row>
    <row r="20" spans="1:69" ht="9" customHeight="1" x14ac:dyDescent="0.25">
      <c r="A20" s="29"/>
      <c r="B20" s="29"/>
      <c r="C20" s="245"/>
      <c r="D20" s="245"/>
      <c r="E20" s="245"/>
      <c r="F20" s="257" t="str">
        <f>IF(入力してください!Q41="同じ","☑","□")</f>
        <v>□</v>
      </c>
      <c r="G20" s="361" t="s">
        <v>490</v>
      </c>
      <c r="H20" s="361"/>
      <c r="I20" s="361"/>
      <c r="J20" s="361"/>
      <c r="K20" s="361"/>
      <c r="L20" s="361"/>
      <c r="M20" s="361"/>
      <c r="N20" s="361"/>
      <c r="O20" s="361"/>
      <c r="P20" s="361"/>
      <c r="Q20" s="361"/>
      <c r="R20" s="361"/>
      <c r="S20" s="361"/>
      <c r="T20" s="361"/>
      <c r="U20" s="361"/>
      <c r="V20" s="362"/>
      <c r="W20" s="237"/>
      <c r="X20" s="237"/>
      <c r="Y20" s="237"/>
      <c r="Z20" s="237"/>
      <c r="AA20" s="157"/>
      <c r="AB20" s="158"/>
      <c r="AC20" s="158"/>
      <c r="AD20" s="158"/>
      <c r="AE20" s="158"/>
      <c r="AF20" s="159"/>
      <c r="AG20" s="157"/>
      <c r="AH20" s="158"/>
      <c r="AI20" s="158"/>
      <c r="AJ20" s="158"/>
      <c r="AK20" s="158"/>
      <c r="AL20" s="159"/>
      <c r="AM20" s="29"/>
      <c r="AP20" s="243"/>
      <c r="AQ20" s="243"/>
      <c r="AR20" s="243"/>
      <c r="AS20" s="243"/>
      <c r="AT20" s="243"/>
      <c r="AU20" s="243"/>
      <c r="AV20" s="243"/>
      <c r="AW20" s="243"/>
      <c r="AX20" s="243"/>
      <c r="AY20" s="243"/>
      <c r="AZ20" s="243"/>
      <c r="BA20" s="243"/>
      <c r="BB20" s="243"/>
      <c r="BC20" s="243"/>
      <c r="BD20" s="243"/>
      <c r="BE20" s="243"/>
      <c r="BF20" s="243"/>
      <c r="BG20" s="243"/>
      <c r="BH20" s="243"/>
      <c r="BI20" s="243"/>
      <c r="BJ20" s="243"/>
      <c r="BK20" s="243"/>
      <c r="BL20" s="243"/>
      <c r="BM20" s="243"/>
      <c r="BN20" s="243"/>
      <c r="BO20" s="243"/>
      <c r="BP20" s="243"/>
      <c r="BQ20" s="243"/>
    </row>
    <row r="21" spans="1:69" ht="9" customHeight="1" x14ac:dyDescent="0.25">
      <c r="A21" s="29"/>
      <c r="B21" s="29"/>
      <c r="C21" s="245"/>
      <c r="D21" s="245"/>
      <c r="E21" s="245"/>
      <c r="F21" s="263"/>
      <c r="G21" s="363"/>
      <c r="H21" s="363"/>
      <c r="I21" s="363"/>
      <c r="J21" s="363"/>
      <c r="K21" s="363"/>
      <c r="L21" s="363"/>
      <c r="M21" s="363"/>
      <c r="N21" s="363"/>
      <c r="O21" s="363"/>
      <c r="P21" s="363"/>
      <c r="Q21" s="363"/>
      <c r="R21" s="363"/>
      <c r="S21" s="363"/>
      <c r="T21" s="363"/>
      <c r="U21" s="363"/>
      <c r="V21" s="364"/>
      <c r="W21" s="237" t="s">
        <v>1</v>
      </c>
      <c r="X21" s="237"/>
      <c r="Y21" s="237"/>
      <c r="Z21" s="237"/>
      <c r="AA21" s="231" t="str">
        <f>IF(入力してください!Q43="同じ",入力してください!G13,入力してください!G43) &amp; ""</f>
        <v/>
      </c>
      <c r="AB21" s="232"/>
      <c r="AC21" s="232"/>
      <c r="AD21" s="232"/>
      <c r="AE21" s="232"/>
      <c r="AF21" s="233"/>
      <c r="AG21" s="231" t="str">
        <f>IF(入力してください!Q43="同じ",入力してください!P13,入力してください!P43) &amp; ""</f>
        <v/>
      </c>
      <c r="AH21" s="232"/>
      <c r="AI21" s="232"/>
      <c r="AJ21" s="232"/>
      <c r="AK21" s="232"/>
      <c r="AL21" s="233"/>
      <c r="AM21" s="29"/>
      <c r="AP21" s="243"/>
      <c r="AQ21" s="243"/>
      <c r="AR21" s="243"/>
      <c r="AS21" s="243"/>
      <c r="AT21" s="243"/>
      <c r="AU21" s="243"/>
      <c r="AV21" s="243"/>
      <c r="AW21" s="243"/>
      <c r="AX21" s="243"/>
      <c r="AY21" s="243"/>
      <c r="AZ21" s="243"/>
      <c r="BA21" s="243"/>
      <c r="BB21" s="243"/>
      <c r="BC21" s="243"/>
      <c r="BD21" s="243"/>
      <c r="BE21" s="243"/>
      <c r="BF21" s="243"/>
      <c r="BG21" s="243"/>
      <c r="BH21" s="243"/>
      <c r="BI21" s="243"/>
      <c r="BJ21" s="243"/>
      <c r="BK21" s="243"/>
      <c r="BL21" s="243"/>
      <c r="BM21" s="243"/>
      <c r="BN21" s="243"/>
      <c r="BO21" s="243"/>
      <c r="BP21" s="243"/>
      <c r="BQ21" s="243"/>
    </row>
    <row r="22" spans="1:69" ht="18" customHeight="1" x14ac:dyDescent="0.25">
      <c r="A22" s="29"/>
      <c r="B22" s="29"/>
      <c r="C22" s="245"/>
      <c r="D22" s="245"/>
      <c r="E22" s="245"/>
      <c r="F22" s="34" t="str">
        <f>IF(入力してください!Q42="同じ","☑","□")</f>
        <v>□</v>
      </c>
      <c r="G22" s="320" t="s">
        <v>491</v>
      </c>
      <c r="H22" s="320"/>
      <c r="I22" s="320"/>
      <c r="J22" s="320"/>
      <c r="K22" s="320"/>
      <c r="L22" s="320"/>
      <c r="M22" s="320"/>
      <c r="N22" s="320"/>
      <c r="O22" s="320"/>
      <c r="P22" s="320"/>
      <c r="Q22" s="320"/>
      <c r="R22" s="320"/>
      <c r="S22" s="320"/>
      <c r="T22" s="320"/>
      <c r="U22" s="320"/>
      <c r="V22" s="321"/>
      <c r="W22" s="237"/>
      <c r="X22" s="237"/>
      <c r="Y22" s="237"/>
      <c r="Z22" s="237"/>
      <c r="AA22" s="157"/>
      <c r="AB22" s="158"/>
      <c r="AC22" s="158"/>
      <c r="AD22" s="158"/>
      <c r="AE22" s="158"/>
      <c r="AF22" s="159"/>
      <c r="AG22" s="157"/>
      <c r="AH22" s="158"/>
      <c r="AI22" s="158"/>
      <c r="AJ22" s="158"/>
      <c r="AK22" s="158"/>
      <c r="AL22" s="159"/>
      <c r="AM22" s="29"/>
    </row>
    <row r="23" spans="1:69" ht="18" customHeight="1" x14ac:dyDescent="0.25">
      <c r="A23" s="29"/>
      <c r="B23" s="29"/>
      <c r="C23" s="245"/>
      <c r="D23" s="245"/>
      <c r="E23" s="245"/>
      <c r="F23" s="237" t="s">
        <v>492</v>
      </c>
      <c r="G23" s="237"/>
      <c r="H23" s="237"/>
      <c r="I23" s="237"/>
      <c r="J23" s="237"/>
      <c r="K23" s="237"/>
      <c r="L23" s="237"/>
      <c r="M23" s="237"/>
      <c r="N23" s="237"/>
      <c r="O23" s="237"/>
      <c r="P23" s="99" t="str">
        <f>IF(入力してください!G45="その他",入力してください!Q45,入力してください!G45) &amp; ""</f>
        <v/>
      </c>
      <c r="Q23" s="99"/>
      <c r="R23" s="99"/>
      <c r="S23" s="99"/>
      <c r="T23" s="99"/>
      <c r="U23" s="99"/>
      <c r="V23" s="99"/>
      <c r="W23" s="99"/>
      <c r="X23" s="99"/>
      <c r="Y23" s="99"/>
      <c r="Z23" s="99"/>
      <c r="AA23" s="99"/>
      <c r="AB23" s="99"/>
      <c r="AC23" s="99"/>
      <c r="AD23" s="99"/>
      <c r="AE23" s="99"/>
      <c r="AF23" s="99"/>
      <c r="AG23" s="99"/>
      <c r="AH23" s="99"/>
      <c r="AI23" s="99"/>
      <c r="AJ23" s="99"/>
      <c r="AK23" s="99"/>
      <c r="AL23" s="99"/>
      <c r="AM23" s="29"/>
    </row>
    <row r="24" spans="1:69" ht="18.75" customHeight="1" x14ac:dyDescent="0.25">
      <c r="A24" s="29"/>
      <c r="B24" s="29"/>
      <c r="C24" s="245"/>
      <c r="D24" s="245"/>
      <c r="E24" s="245"/>
      <c r="F24" s="237" t="s">
        <v>479</v>
      </c>
      <c r="G24" s="237"/>
      <c r="H24" s="237"/>
      <c r="I24" s="237"/>
      <c r="J24" s="99" t="str">
        <f>IF(入力してください!Q42="同じ",入力してください!G17,入力してください!G46) &amp; ""</f>
        <v/>
      </c>
      <c r="K24" s="99"/>
      <c r="L24" s="99"/>
      <c r="M24" s="99"/>
      <c r="N24" s="99"/>
      <c r="O24" s="99"/>
      <c r="P24" s="99"/>
      <c r="Q24" s="99"/>
      <c r="R24" s="99"/>
      <c r="S24" s="99"/>
      <c r="T24" s="99"/>
      <c r="U24" s="99"/>
      <c r="V24" s="99"/>
      <c r="W24" s="237" t="s">
        <v>483</v>
      </c>
      <c r="X24" s="237"/>
      <c r="Y24" s="237"/>
      <c r="Z24" s="237"/>
      <c r="AA24" s="237"/>
      <c r="AB24" s="237"/>
      <c r="AC24" s="99" t="str">
        <f>IF(入力してください!Q42="同じ",入力してください!G20,入力してください!G49) &amp; ""</f>
        <v/>
      </c>
      <c r="AD24" s="99"/>
      <c r="AE24" s="99"/>
      <c r="AF24" s="99"/>
      <c r="AG24" s="99"/>
      <c r="AH24" s="99"/>
      <c r="AI24" s="99"/>
      <c r="AJ24" s="99"/>
      <c r="AK24" s="99"/>
      <c r="AL24" s="99"/>
      <c r="AM24" s="29"/>
    </row>
    <row r="25" spans="1:69" ht="23.25" customHeight="1" x14ac:dyDescent="0.25">
      <c r="A25" s="29"/>
      <c r="B25" s="29"/>
      <c r="C25" s="245"/>
      <c r="D25" s="245"/>
      <c r="E25" s="245"/>
      <c r="F25" s="237" t="s">
        <v>364</v>
      </c>
      <c r="G25" s="237"/>
      <c r="H25" s="237"/>
      <c r="I25" s="237"/>
      <c r="J25" s="328" t="str">
        <f>IF(入力してください!Q42="同じ",入力してください!G18&amp;入力してください!J18,入力してください!G47 &amp;入力してください!J47) &amp; ""</f>
        <v>東京都</v>
      </c>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c r="AM25" s="29"/>
    </row>
    <row r="26" spans="1:69" ht="18" customHeight="1" x14ac:dyDescent="0.25">
      <c r="A26" s="29"/>
      <c r="B26" s="29"/>
      <c r="C26" s="245"/>
      <c r="D26" s="245"/>
      <c r="E26" s="245"/>
      <c r="F26" s="237"/>
      <c r="G26" s="237"/>
      <c r="H26" s="237"/>
      <c r="I26" s="237"/>
      <c r="J26" s="331" t="s">
        <v>484</v>
      </c>
      <c r="K26" s="332"/>
      <c r="L26" s="332"/>
      <c r="M26" s="332"/>
      <c r="N26" s="332"/>
      <c r="O26" s="332"/>
      <c r="P26" s="333" t="str">
        <f>IF(入力してください!Q42="同じ",入力してください!J19,入力してください!J48) &amp; ""</f>
        <v/>
      </c>
      <c r="Q26" s="333"/>
      <c r="R26" s="333"/>
      <c r="S26" s="333"/>
      <c r="T26" s="333"/>
      <c r="U26" s="333"/>
      <c r="V26" s="333"/>
      <c r="W26" s="333"/>
      <c r="X26" s="333"/>
      <c r="Y26" s="333"/>
      <c r="Z26" s="333"/>
      <c r="AA26" s="333"/>
      <c r="AB26" s="333"/>
      <c r="AC26" s="333"/>
      <c r="AD26" s="333"/>
      <c r="AE26" s="333"/>
      <c r="AF26" s="333"/>
      <c r="AG26" s="333"/>
      <c r="AH26" s="333"/>
      <c r="AI26" s="333"/>
      <c r="AJ26" s="333"/>
      <c r="AK26" s="333"/>
      <c r="AL26" s="334"/>
      <c r="AM26" s="29"/>
    </row>
    <row r="27" spans="1:69" ht="12.75" customHeight="1" x14ac:dyDescent="0.25">
      <c r="C27" s="25" t="s">
        <v>494</v>
      </c>
    </row>
    <row r="28" spans="1:69" ht="24" customHeight="1" x14ac:dyDescent="0.25">
      <c r="A28" s="29"/>
      <c r="B28" s="29"/>
      <c r="C28" s="346" t="s">
        <v>385</v>
      </c>
      <c r="D28" s="347"/>
      <c r="E28" s="348"/>
      <c r="F28" s="304" t="s">
        <v>386</v>
      </c>
      <c r="G28" s="305"/>
      <c r="H28" s="305"/>
      <c r="I28" s="306"/>
      <c r="J28" s="32" t="s">
        <v>356</v>
      </c>
      <c r="K28" s="322" t="str">
        <f>入力してください!H27 &amp; ""</f>
        <v/>
      </c>
      <c r="L28" s="322"/>
      <c r="M28" s="322"/>
      <c r="N28" s="322"/>
      <c r="O28" s="322"/>
      <c r="P28" s="322"/>
      <c r="Q28" s="322"/>
      <c r="R28" s="322"/>
      <c r="S28" s="323"/>
      <c r="T28" s="32" t="s">
        <v>357</v>
      </c>
      <c r="U28" s="322" t="str">
        <f>入力してください!H28 &amp; ""</f>
        <v/>
      </c>
      <c r="V28" s="322"/>
      <c r="W28" s="322"/>
      <c r="X28" s="322"/>
      <c r="Y28" s="322"/>
      <c r="Z28" s="322"/>
      <c r="AA28" s="322"/>
      <c r="AB28" s="322"/>
      <c r="AC28" s="323"/>
      <c r="AD28" s="32" t="s">
        <v>358</v>
      </c>
      <c r="AE28" s="322" t="str">
        <f>入力してください!H29 &amp; ""</f>
        <v/>
      </c>
      <c r="AF28" s="322"/>
      <c r="AG28" s="322"/>
      <c r="AH28" s="322"/>
      <c r="AI28" s="322"/>
      <c r="AJ28" s="322"/>
      <c r="AK28" s="322"/>
      <c r="AL28" s="323"/>
      <c r="AM28" s="29"/>
    </row>
    <row r="29" spans="1:69" ht="24" customHeight="1" x14ac:dyDescent="0.25">
      <c r="A29" s="29"/>
      <c r="B29" s="29"/>
      <c r="C29" s="349"/>
      <c r="D29" s="350"/>
      <c r="E29" s="351"/>
      <c r="F29" s="307"/>
      <c r="G29" s="308"/>
      <c r="H29" s="308"/>
      <c r="I29" s="309"/>
      <c r="J29" s="32" t="s">
        <v>731</v>
      </c>
      <c r="K29" s="322" t="str">
        <f>入力してください!H30 &amp; ""</f>
        <v/>
      </c>
      <c r="L29" s="322"/>
      <c r="M29" s="322"/>
      <c r="N29" s="322"/>
      <c r="O29" s="322"/>
      <c r="P29" s="322"/>
      <c r="Q29" s="322"/>
      <c r="R29" s="322"/>
      <c r="S29" s="323"/>
      <c r="T29" s="32" t="s">
        <v>732</v>
      </c>
      <c r="U29" s="322" t="str">
        <f>入力してください!H31 &amp; ""</f>
        <v/>
      </c>
      <c r="V29" s="322"/>
      <c r="W29" s="322"/>
      <c r="X29" s="322"/>
      <c r="Y29" s="322"/>
      <c r="Z29" s="322"/>
      <c r="AA29" s="322"/>
      <c r="AB29" s="322"/>
      <c r="AC29" s="323"/>
      <c r="AD29" s="32" t="s">
        <v>733</v>
      </c>
      <c r="AE29" s="322" t="str">
        <f>入力してください!H32 &amp; ""</f>
        <v/>
      </c>
      <c r="AF29" s="322"/>
      <c r="AG29" s="322"/>
      <c r="AH29" s="322"/>
      <c r="AI29" s="322"/>
      <c r="AJ29" s="322"/>
      <c r="AK29" s="322"/>
      <c r="AL29" s="323"/>
      <c r="AM29" s="29"/>
    </row>
    <row r="30" spans="1:69" ht="25.5" customHeight="1" x14ac:dyDescent="0.15">
      <c r="A30" s="29"/>
      <c r="B30" s="29"/>
      <c r="C30" s="349"/>
      <c r="D30" s="350"/>
      <c r="E30" s="351"/>
      <c r="F30" s="355" t="s">
        <v>498</v>
      </c>
      <c r="G30" s="356"/>
      <c r="H30" s="356"/>
      <c r="I30" s="356"/>
      <c r="J30" s="357" t="s">
        <v>719</v>
      </c>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8"/>
      <c r="AM30" s="29"/>
    </row>
    <row r="31" spans="1:69" ht="35.25" customHeight="1" x14ac:dyDescent="0.25">
      <c r="A31" s="29"/>
      <c r="B31" s="29"/>
      <c r="C31" s="349"/>
      <c r="D31" s="350"/>
      <c r="E31" s="351"/>
      <c r="F31" s="356"/>
      <c r="G31" s="356"/>
      <c r="H31" s="356"/>
      <c r="I31" s="356"/>
      <c r="J31" s="35" t="str">
        <f>IF(入力してください!Q33=入力してください!AV33,"☑","□")</f>
        <v>□</v>
      </c>
      <c r="K31" s="272" t="s">
        <v>734</v>
      </c>
      <c r="L31" s="272"/>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2"/>
      <c r="AJ31" s="272"/>
      <c r="AK31" s="272"/>
      <c r="AL31" s="273"/>
      <c r="AM31" s="29"/>
    </row>
    <row r="32" spans="1:69" ht="15" customHeight="1" x14ac:dyDescent="0.25">
      <c r="A32" s="29"/>
      <c r="B32" s="29"/>
      <c r="C32" s="349"/>
      <c r="D32" s="350"/>
      <c r="E32" s="351"/>
      <c r="F32" s="356"/>
      <c r="G32" s="356"/>
      <c r="H32" s="356"/>
      <c r="I32" s="356"/>
      <c r="J32" s="34" t="str">
        <f>IF(入力してください!Q34=入力してください!AU34,"☑","□")</f>
        <v>□</v>
      </c>
      <c r="K32" s="320" t="s">
        <v>495</v>
      </c>
      <c r="L32" s="320"/>
      <c r="M32" s="320"/>
      <c r="N32" s="320"/>
      <c r="O32" s="320"/>
      <c r="P32" s="320"/>
      <c r="Q32" s="320"/>
      <c r="R32" s="320"/>
      <c r="S32" s="320"/>
      <c r="T32" s="320"/>
      <c r="U32" s="320"/>
      <c r="V32" s="320"/>
      <c r="W32" s="320"/>
      <c r="X32" s="320"/>
      <c r="Y32" s="320"/>
      <c r="Z32" s="320"/>
      <c r="AA32" s="320"/>
      <c r="AB32" s="320"/>
      <c r="AC32" s="320"/>
      <c r="AD32" s="320"/>
      <c r="AE32" s="320"/>
      <c r="AF32" s="320"/>
      <c r="AG32" s="320"/>
      <c r="AH32" s="320"/>
      <c r="AI32" s="320"/>
      <c r="AJ32" s="320"/>
      <c r="AK32" s="320"/>
      <c r="AL32" s="321"/>
      <c r="AM32" s="29"/>
    </row>
    <row r="33" spans="1:39" ht="15" customHeight="1" x14ac:dyDescent="0.25">
      <c r="A33" s="29"/>
      <c r="B33" s="29"/>
      <c r="C33" s="349"/>
      <c r="D33" s="350"/>
      <c r="E33" s="351"/>
      <c r="F33" s="356"/>
      <c r="G33" s="356"/>
      <c r="H33" s="356"/>
      <c r="I33" s="356"/>
      <c r="J33" s="34" t="str">
        <f>IF(入力してください!Q35="使用している","☑","□")</f>
        <v>□</v>
      </c>
      <c r="K33" s="320" t="s">
        <v>496</v>
      </c>
      <c r="L33" s="320"/>
      <c r="M33" s="320"/>
      <c r="N33" s="320"/>
      <c r="O33" s="320"/>
      <c r="P33" s="320"/>
      <c r="Q33" s="320"/>
      <c r="R33" s="320"/>
      <c r="S33" s="320"/>
      <c r="T33" s="320"/>
      <c r="U33" s="320"/>
      <c r="V33" s="320"/>
      <c r="W33" s="320"/>
      <c r="X33" s="320"/>
      <c r="Y33" s="320"/>
      <c r="Z33" s="320"/>
      <c r="AA33" s="320"/>
      <c r="AB33" s="320"/>
      <c r="AC33" s="320"/>
      <c r="AD33" s="320"/>
      <c r="AE33" s="320"/>
      <c r="AF33" s="320"/>
      <c r="AG33" s="320"/>
      <c r="AH33" s="320"/>
      <c r="AI33" s="320"/>
      <c r="AJ33" s="320"/>
      <c r="AK33" s="320"/>
      <c r="AL33" s="321"/>
      <c r="AM33" s="29"/>
    </row>
    <row r="34" spans="1:39" ht="15" customHeight="1" x14ac:dyDescent="0.25">
      <c r="A34" s="29"/>
      <c r="B34" s="29"/>
      <c r="C34" s="349"/>
      <c r="D34" s="350"/>
      <c r="E34" s="351"/>
      <c r="F34" s="356"/>
      <c r="G34" s="356"/>
      <c r="H34" s="356"/>
      <c r="I34" s="356"/>
      <c r="J34" s="34" t="str">
        <f>IF(入力してください!Q36=入力してください!AU36,"☑","□")</f>
        <v>□</v>
      </c>
      <c r="K34" s="322" t="s">
        <v>598</v>
      </c>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3"/>
      <c r="AM34" s="29"/>
    </row>
    <row r="35" spans="1:39" ht="12.75" customHeight="1" x14ac:dyDescent="0.15">
      <c r="A35" s="29"/>
      <c r="B35" s="29"/>
      <c r="C35" s="349"/>
      <c r="D35" s="350"/>
      <c r="E35" s="351"/>
      <c r="F35" s="356"/>
      <c r="G35" s="356"/>
      <c r="H35" s="356"/>
      <c r="I35" s="356"/>
      <c r="J35" s="335" t="s">
        <v>720</v>
      </c>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c r="AH35" s="336"/>
      <c r="AI35" s="336"/>
      <c r="AJ35" s="336"/>
      <c r="AK35" s="336"/>
      <c r="AL35" s="337"/>
      <c r="AM35" s="29"/>
    </row>
    <row r="36" spans="1:39" ht="52.5" customHeight="1" x14ac:dyDescent="0.25">
      <c r="A36" s="29"/>
      <c r="B36" s="29"/>
      <c r="C36" s="352"/>
      <c r="D36" s="353"/>
      <c r="E36" s="354"/>
      <c r="F36" s="356"/>
      <c r="G36" s="356"/>
      <c r="H36" s="356"/>
      <c r="I36" s="356"/>
      <c r="J36" s="35" t="str">
        <f>IF(入力してください!Q37=入力してください!AU33,"☑","□")</f>
        <v>□</v>
      </c>
      <c r="K36" s="272" t="s">
        <v>497</v>
      </c>
      <c r="L36" s="272"/>
      <c r="M36" s="272"/>
      <c r="N36" s="272"/>
      <c r="O36" s="272"/>
      <c r="P36" s="272"/>
      <c r="Q36" s="272"/>
      <c r="R36" s="272"/>
      <c r="S36" s="272"/>
      <c r="T36" s="272"/>
      <c r="U36" s="272"/>
      <c r="V36" s="272"/>
      <c r="W36" s="272"/>
      <c r="X36" s="272"/>
      <c r="Y36" s="272"/>
      <c r="Z36" s="272"/>
      <c r="AA36" s="272"/>
      <c r="AB36" s="272"/>
      <c r="AC36" s="272"/>
      <c r="AD36" s="272"/>
      <c r="AE36" s="272"/>
      <c r="AF36" s="272"/>
      <c r="AG36" s="272"/>
      <c r="AH36" s="272"/>
      <c r="AI36" s="272"/>
      <c r="AJ36" s="272"/>
      <c r="AK36" s="272"/>
      <c r="AL36" s="273"/>
      <c r="AM36" s="29"/>
    </row>
    <row r="37" spans="1:39" ht="20.25" customHeight="1" x14ac:dyDescent="0.25">
      <c r="C37" s="310" t="s">
        <v>499</v>
      </c>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row>
    <row r="38" spans="1:39" ht="50.25" customHeight="1" x14ac:dyDescent="0.25">
      <c r="A38" s="29"/>
      <c r="B38" s="29"/>
      <c r="C38" s="311" t="s">
        <v>774</v>
      </c>
      <c r="D38" s="312"/>
      <c r="E38" s="312"/>
      <c r="F38" s="312"/>
      <c r="G38" s="312"/>
      <c r="H38" s="312"/>
      <c r="I38" s="312"/>
      <c r="J38" s="312"/>
      <c r="K38" s="312"/>
      <c r="L38" s="312"/>
      <c r="M38" s="312"/>
      <c r="N38" s="312"/>
      <c r="O38" s="312"/>
      <c r="P38" s="312"/>
      <c r="Q38" s="312"/>
      <c r="R38" s="312"/>
      <c r="S38" s="312"/>
      <c r="T38" s="312"/>
      <c r="U38" s="312"/>
      <c r="V38" s="312"/>
      <c r="W38" s="312"/>
      <c r="X38" s="312"/>
      <c r="Y38" s="312"/>
      <c r="Z38" s="312"/>
      <c r="AA38" s="312"/>
      <c r="AB38" s="312"/>
      <c r="AC38" s="312"/>
      <c r="AD38" s="312"/>
      <c r="AE38" s="312"/>
      <c r="AF38" s="312"/>
      <c r="AG38" s="312"/>
      <c r="AH38" s="312"/>
      <c r="AI38" s="312"/>
      <c r="AJ38" s="312"/>
      <c r="AK38" s="312"/>
      <c r="AL38" s="313"/>
      <c r="AM38"/>
    </row>
    <row r="39" spans="1:39" ht="30" customHeight="1" x14ac:dyDescent="0.25">
      <c r="A39" s="29"/>
      <c r="B39" s="31"/>
      <c r="C39" s="26"/>
      <c r="D39" s="27"/>
      <c r="E39" s="314" t="str">
        <f>IF(AND(入力してください!J101&lt;&gt;"",RIGHT(入力してください!K100,2)="する"),"令和" &amp; IF(入力してください!J101&gt;2020,入力してください!J101-2018,入力してください!J101) &amp; "年"&amp;入力してください!N101&amp;"月"&amp;入力してください!R101&amp;"日","　年　月　日")</f>
        <v>　年　月　日</v>
      </c>
      <c r="F39" s="314"/>
      <c r="G39" s="314"/>
      <c r="H39" s="314"/>
      <c r="I39" s="314"/>
      <c r="J39" s="314"/>
      <c r="K39" s="314"/>
      <c r="L39" s="27"/>
      <c r="M39" s="27"/>
      <c r="N39" s="27"/>
      <c r="O39" s="30" t="s">
        <v>711</v>
      </c>
      <c r="P39" s="27"/>
      <c r="Q39" s="27"/>
      <c r="R39" s="27"/>
      <c r="S39" s="315" t="str">
        <f>IF(入力してください!K100="同意する",入力してください!G102,"") &amp; ""</f>
        <v/>
      </c>
      <c r="T39" s="315"/>
      <c r="U39" s="315"/>
      <c r="V39" s="315"/>
      <c r="W39" s="315"/>
      <c r="X39" s="315"/>
      <c r="Y39" s="315"/>
      <c r="Z39" s="315"/>
      <c r="AA39" s="315"/>
      <c r="AB39" s="315"/>
      <c r="AC39" s="27"/>
      <c r="AD39" s="27"/>
      <c r="AE39" s="27"/>
      <c r="AF39" s="27"/>
      <c r="AG39" s="27"/>
      <c r="AH39" s="27"/>
      <c r="AI39" s="27"/>
      <c r="AJ39" s="27"/>
      <c r="AK39" s="27"/>
      <c r="AL39" s="54"/>
      <c r="AM39"/>
    </row>
    <row r="40" spans="1:39" ht="22.5" customHeight="1" x14ac:dyDescent="0.25">
      <c r="A40" s="29"/>
      <c r="B40" s="31"/>
      <c r="C40" s="55" t="s">
        <v>712</v>
      </c>
      <c r="D40" s="316" t="s">
        <v>713</v>
      </c>
      <c r="E40" s="316"/>
      <c r="F40" s="316"/>
      <c r="G40" s="316"/>
      <c r="H40" s="316"/>
      <c r="I40" s="316"/>
      <c r="J40" s="316"/>
      <c r="K40" s="316"/>
      <c r="L40" s="316"/>
      <c r="M40" s="316"/>
      <c r="N40" s="316"/>
      <c r="O40" s="316"/>
      <c r="P40" s="316"/>
      <c r="Q40" s="316"/>
      <c r="R40" s="316"/>
      <c r="S40" s="316"/>
      <c r="T40" s="316"/>
      <c r="U40" s="316"/>
      <c r="V40" s="316"/>
      <c r="W40" s="316"/>
      <c r="X40" s="316"/>
      <c r="Y40" s="316"/>
      <c r="Z40" s="316"/>
      <c r="AA40" s="316"/>
      <c r="AB40" s="316"/>
      <c r="AC40" s="316"/>
      <c r="AD40" s="316"/>
      <c r="AE40" s="316"/>
      <c r="AF40" s="316"/>
      <c r="AG40" s="316"/>
      <c r="AH40" s="316"/>
      <c r="AI40" s="316"/>
      <c r="AJ40" s="316"/>
      <c r="AK40" s="316"/>
      <c r="AL40" s="317"/>
      <c r="AM40"/>
    </row>
    <row r="41" spans="1:39" ht="24" customHeight="1" x14ac:dyDescent="0.25">
      <c r="A41" s="29"/>
      <c r="B41" s="31"/>
      <c r="C41" s="46"/>
      <c r="D41" s="33" t="s">
        <v>714</v>
      </c>
      <c r="E41" s="47"/>
      <c r="F41" s="47"/>
      <c r="G41" s="47"/>
      <c r="H41" s="47"/>
      <c r="I41" s="318" t="str">
        <f>IF(LEFT(入力してください!K100,2)="本人",入力してください!G102,"") &amp; ""</f>
        <v/>
      </c>
      <c r="J41" s="318"/>
      <c r="K41" s="318"/>
      <c r="L41" s="318"/>
      <c r="M41" s="318"/>
      <c r="N41" s="318"/>
      <c r="O41" s="318"/>
      <c r="P41" s="318"/>
      <c r="Q41" s="318"/>
      <c r="R41" s="318"/>
      <c r="S41" s="318"/>
      <c r="T41" s="318"/>
      <c r="U41" s="318"/>
      <c r="V41" s="47"/>
      <c r="W41" s="47"/>
      <c r="X41" s="47"/>
      <c r="Y41" s="47"/>
      <c r="Z41" s="47"/>
      <c r="AA41" s="47"/>
      <c r="AB41" s="47"/>
      <c r="AC41" s="47"/>
      <c r="AD41" s="47"/>
      <c r="AE41" s="47"/>
      <c r="AF41" s="47"/>
      <c r="AG41" s="47"/>
      <c r="AH41" s="47"/>
      <c r="AI41" s="47"/>
      <c r="AJ41" s="47"/>
      <c r="AK41" s="47"/>
      <c r="AL41" s="48"/>
      <c r="AM41"/>
    </row>
    <row r="42" spans="1:39" ht="2.25" customHeight="1" x14ac:dyDescent="0.25">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row>
    <row r="43" spans="1:39" ht="21" customHeight="1" x14ac:dyDescent="0.25">
      <c r="C43" s="319" t="s">
        <v>740</v>
      </c>
      <c r="D43" s="319"/>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19"/>
      <c r="AD43" s="319"/>
      <c r="AE43" s="319"/>
      <c r="AF43" s="319"/>
      <c r="AG43" s="319"/>
      <c r="AH43" s="319"/>
      <c r="AI43" s="319"/>
      <c r="AJ43" s="319"/>
      <c r="AK43" s="319"/>
      <c r="AL43" s="319"/>
      <c r="AM43" s="56"/>
    </row>
    <row r="44" spans="1:39" ht="12.75" customHeight="1" x14ac:dyDescent="0.25">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row>
    <row r="45" spans="1:39" ht="11.25" customHeight="1" x14ac:dyDescent="0.25">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41" t="s">
        <v>699</v>
      </c>
    </row>
    <row r="46" spans="1:39" ht="6" customHeight="1" x14ac:dyDescent="0.25">
      <c r="A46" s="29"/>
      <c r="B46" s="29"/>
      <c r="C46" s="29"/>
      <c r="D46" s="29"/>
      <c r="E46" s="29"/>
      <c r="F46" s="29"/>
      <c r="G46" s="29"/>
      <c r="H46" s="29"/>
      <c r="I46" s="29"/>
      <c r="J46" s="29"/>
      <c r="K46" s="29"/>
      <c r="L46" s="29"/>
      <c r="M46" s="29"/>
      <c r="N46" s="29"/>
      <c r="X46" s="29"/>
      <c r="Y46" s="29"/>
      <c r="Z46" s="29"/>
      <c r="AA46" s="29"/>
      <c r="AB46" s="29"/>
      <c r="AC46" s="29"/>
      <c r="AD46" s="29"/>
      <c r="AE46" s="29"/>
      <c r="AF46" s="29"/>
      <c r="AG46" s="29"/>
      <c r="AH46" s="29"/>
      <c r="AI46" s="29"/>
      <c r="AJ46" s="29"/>
      <c r="AK46" s="29"/>
      <c r="AL46" s="29"/>
      <c r="AM46" s="29"/>
    </row>
    <row r="47" spans="1:39" ht="9" customHeight="1" x14ac:dyDescent="0.25">
      <c r="A47" s="29"/>
      <c r="B47" s="29"/>
      <c r="C47" s="29"/>
      <c r="D47" s="29"/>
      <c r="E47" s="29"/>
      <c r="F47" s="29"/>
      <c r="G47" s="29"/>
      <c r="H47" s="29"/>
      <c r="I47" s="29"/>
      <c r="J47" s="29"/>
      <c r="K47" s="29"/>
      <c r="L47" s="29"/>
      <c r="W47" s="234" t="s">
        <v>735</v>
      </c>
      <c r="X47" s="235"/>
      <c r="Y47" s="235"/>
      <c r="Z47" s="235"/>
      <c r="AA47" s="235"/>
      <c r="AB47" s="236"/>
      <c r="AD47" s="29"/>
      <c r="AE47" s="29"/>
      <c r="AF47" s="29"/>
      <c r="AG47" s="29"/>
      <c r="AH47" s="29"/>
      <c r="AI47" s="29"/>
      <c r="AJ47" s="29"/>
    </row>
    <row r="48" spans="1:39" ht="10.5" customHeight="1" x14ac:dyDescent="0.25">
      <c r="A48" s="29"/>
      <c r="B48" s="29"/>
      <c r="C48" s="29"/>
      <c r="D48" s="29"/>
      <c r="E48" s="29"/>
      <c r="F48" s="29"/>
      <c r="G48" s="29"/>
      <c r="H48" s="29"/>
      <c r="I48" s="29"/>
      <c r="J48" s="29"/>
      <c r="K48" s="29"/>
      <c r="L48" s="29"/>
      <c r="M48" s="29"/>
      <c r="N48"/>
      <c r="O48"/>
      <c r="P48"/>
      <c r="Q48"/>
      <c r="R48"/>
      <c r="S48"/>
      <c r="T48"/>
      <c r="W48" s="238"/>
      <c r="X48" s="239"/>
      <c r="Y48" s="239"/>
      <c r="Z48" s="239"/>
      <c r="AA48" s="239"/>
      <c r="AB48" s="240"/>
      <c r="AD48" s="29"/>
      <c r="AE48" s="29"/>
      <c r="AF48" s="29"/>
      <c r="AG48" s="29"/>
      <c r="AH48" s="29"/>
      <c r="AI48" s="29"/>
      <c r="AJ48" s="29"/>
    </row>
    <row r="49" spans="1:39" ht="2.25" customHeight="1" x14ac:dyDescent="0.25">
      <c r="A49" s="29"/>
      <c r="B49" s="29"/>
      <c r="C49" s="29"/>
      <c r="D49" s="29"/>
      <c r="E49" s="29"/>
      <c r="F49" s="29"/>
      <c r="G49" s="29"/>
      <c r="H49" s="29"/>
      <c r="I49" s="29"/>
      <c r="J49" s="29"/>
      <c r="K49" s="29"/>
      <c r="L49" s="29"/>
      <c r="M49" s="29"/>
      <c r="N49"/>
      <c r="O49"/>
      <c r="P49"/>
      <c r="Q49"/>
      <c r="R49"/>
      <c r="S49"/>
      <c r="T49"/>
      <c r="U49" s="29"/>
      <c r="V49" s="29"/>
      <c r="W49" s="29"/>
      <c r="X49" s="29"/>
      <c r="Y49" s="29"/>
      <c r="Z49" s="29"/>
      <c r="AA49" s="29"/>
      <c r="AB49" s="29"/>
      <c r="AC49" s="29"/>
      <c r="AD49" s="29"/>
      <c r="AE49" s="29"/>
      <c r="AF49" s="29"/>
      <c r="AG49" s="29"/>
      <c r="AH49" s="29"/>
      <c r="AI49" s="29"/>
      <c r="AJ49" s="29"/>
      <c r="AK49" s="29"/>
      <c r="AL49" s="29"/>
      <c r="AM49" s="29"/>
    </row>
    <row r="50" spans="1:39" ht="14.25" customHeight="1" x14ac:dyDescent="0.25">
      <c r="A50" s="29"/>
      <c r="B50" s="29"/>
      <c r="C50" s="29"/>
      <c r="D50" s="29"/>
      <c r="E50" s="29"/>
      <c r="F50" s="29"/>
      <c r="G50" s="29"/>
      <c r="H50" s="29"/>
      <c r="I50" s="29"/>
      <c r="J50" s="29"/>
      <c r="K50" s="29"/>
      <c r="L50" s="29"/>
      <c r="M50" s="29"/>
      <c r="N50"/>
      <c r="O50"/>
      <c r="P50"/>
      <c r="Q50"/>
      <c r="R50"/>
      <c r="S50"/>
      <c r="T50"/>
      <c r="U50" s="29"/>
      <c r="V50" s="29"/>
      <c r="W50" s="29"/>
      <c r="X50" s="70" t="s">
        <v>508</v>
      </c>
      <c r="Y50" s="70"/>
      <c r="Z50" s="70"/>
      <c r="AA50" s="70"/>
      <c r="AB50" s="70"/>
      <c r="AC50" s="99" t="str">
        <f>入力してください!G8 &amp; ""</f>
        <v/>
      </c>
      <c r="AD50" s="99"/>
      <c r="AE50" s="99"/>
      <c r="AF50" s="99"/>
      <c r="AG50" s="99"/>
      <c r="AH50" s="99"/>
      <c r="AI50" s="99"/>
      <c r="AJ50" s="99"/>
      <c r="AK50" s="99"/>
      <c r="AL50" s="99"/>
      <c r="AM50" s="29"/>
    </row>
    <row r="51" spans="1:39" ht="14.25" customHeight="1" x14ac:dyDescent="0.25">
      <c r="A51" s="29"/>
      <c r="B51" s="29"/>
      <c r="C51" s="245" t="s">
        <v>507</v>
      </c>
      <c r="D51" s="245"/>
      <c r="E51" s="245"/>
      <c r="F51" s="242" t="s">
        <v>500</v>
      </c>
      <c r="G51" s="242"/>
      <c r="H51" s="242"/>
      <c r="I51" s="242"/>
      <c r="J51" s="242"/>
      <c r="K51" s="242"/>
      <c r="L51" s="242"/>
      <c r="M51" s="237" t="s">
        <v>501</v>
      </c>
      <c r="N51" s="237"/>
      <c r="O51" s="237"/>
      <c r="P51" s="99" t="str">
        <f>入力してください!G54 &amp; ""</f>
        <v/>
      </c>
      <c r="Q51" s="99"/>
      <c r="R51" s="99"/>
      <c r="S51" s="99"/>
      <c r="T51" s="99"/>
      <c r="U51" s="99"/>
      <c r="V51" s="99"/>
      <c r="W51" s="99"/>
      <c r="X51" s="99"/>
      <c r="Y51" s="99"/>
      <c r="Z51" s="99"/>
      <c r="AA51" s="99"/>
      <c r="AB51" s="99"/>
      <c r="AC51" s="237" t="s">
        <v>502</v>
      </c>
      <c r="AD51" s="237"/>
      <c r="AE51" s="237"/>
      <c r="AF51" s="237"/>
      <c r="AG51" s="237"/>
      <c r="AH51" s="237"/>
      <c r="AI51" s="99" t="str">
        <f>入力してください!R54 &amp; ""</f>
        <v/>
      </c>
      <c r="AJ51" s="99"/>
      <c r="AK51" s="99"/>
      <c r="AL51" s="99"/>
      <c r="AM51" s="29"/>
    </row>
    <row r="52" spans="1:39" ht="14.25" customHeight="1" x14ac:dyDescent="0.25">
      <c r="A52" s="29"/>
      <c r="B52" s="29"/>
      <c r="C52" s="245"/>
      <c r="D52" s="245"/>
      <c r="E52" s="245"/>
      <c r="F52" s="242"/>
      <c r="G52" s="242"/>
      <c r="H52" s="242"/>
      <c r="I52" s="242"/>
      <c r="J52" s="242"/>
      <c r="K52" s="242"/>
      <c r="L52" s="242"/>
      <c r="M52" s="237" t="s">
        <v>501</v>
      </c>
      <c r="N52" s="237"/>
      <c r="O52" s="237"/>
      <c r="P52" s="99" t="str">
        <f>入力してください!G55 &amp; ""</f>
        <v/>
      </c>
      <c r="Q52" s="99"/>
      <c r="R52" s="99"/>
      <c r="S52" s="99"/>
      <c r="T52" s="99"/>
      <c r="U52" s="99"/>
      <c r="V52" s="99"/>
      <c r="W52" s="99"/>
      <c r="X52" s="99"/>
      <c r="Y52" s="99"/>
      <c r="Z52" s="99"/>
      <c r="AA52" s="99"/>
      <c r="AB52" s="99"/>
      <c r="AC52" s="237" t="s">
        <v>502</v>
      </c>
      <c r="AD52" s="237"/>
      <c r="AE52" s="237"/>
      <c r="AF52" s="237"/>
      <c r="AG52" s="237"/>
      <c r="AH52" s="237"/>
      <c r="AI52" s="99" t="str">
        <f>入力してください!R55 &amp; ""</f>
        <v/>
      </c>
      <c r="AJ52" s="99"/>
      <c r="AK52" s="99"/>
      <c r="AL52" s="99"/>
      <c r="AM52" s="29"/>
    </row>
    <row r="53" spans="1:39" ht="14.25" customHeight="1" x14ac:dyDescent="0.25">
      <c r="A53" s="29"/>
      <c r="B53" s="29"/>
      <c r="C53" s="245"/>
      <c r="D53" s="245"/>
      <c r="E53" s="245"/>
      <c r="F53" s="242"/>
      <c r="G53" s="242"/>
      <c r="H53" s="242"/>
      <c r="I53" s="242"/>
      <c r="J53" s="242"/>
      <c r="K53" s="242"/>
      <c r="L53" s="242"/>
      <c r="M53" s="237" t="s">
        <v>501</v>
      </c>
      <c r="N53" s="237"/>
      <c r="O53" s="237"/>
      <c r="P53" s="99" t="str">
        <f>入力してください!G56 &amp; ""</f>
        <v/>
      </c>
      <c r="Q53" s="99"/>
      <c r="R53" s="99"/>
      <c r="S53" s="99"/>
      <c r="T53" s="99"/>
      <c r="U53" s="99"/>
      <c r="V53" s="99"/>
      <c r="W53" s="99"/>
      <c r="X53" s="99"/>
      <c r="Y53" s="99"/>
      <c r="Z53" s="99"/>
      <c r="AA53" s="99"/>
      <c r="AB53" s="99"/>
      <c r="AC53" s="237" t="s">
        <v>502</v>
      </c>
      <c r="AD53" s="237"/>
      <c r="AE53" s="237"/>
      <c r="AF53" s="237"/>
      <c r="AG53" s="237"/>
      <c r="AH53" s="237"/>
      <c r="AI53" s="99" t="str">
        <f>入力してください!R56 &amp; ""</f>
        <v/>
      </c>
      <c r="AJ53" s="99"/>
      <c r="AK53" s="99"/>
      <c r="AL53" s="99"/>
      <c r="AM53" s="29"/>
    </row>
    <row r="54" spans="1:39" ht="14.25" customHeight="1" x14ac:dyDescent="0.25">
      <c r="A54" s="29"/>
      <c r="B54" s="29"/>
      <c r="C54" s="245"/>
      <c r="D54" s="245"/>
      <c r="E54" s="245"/>
      <c r="F54" s="242"/>
      <c r="G54" s="242"/>
      <c r="H54" s="242"/>
      <c r="I54" s="242"/>
      <c r="J54" s="242"/>
      <c r="K54" s="242"/>
      <c r="L54" s="242"/>
      <c r="M54" s="237" t="s">
        <v>501</v>
      </c>
      <c r="N54" s="237"/>
      <c r="O54" s="237"/>
      <c r="P54" s="99" t="str">
        <f>入力してください!G57 &amp; ""</f>
        <v/>
      </c>
      <c r="Q54" s="99"/>
      <c r="R54" s="99"/>
      <c r="S54" s="99"/>
      <c r="T54" s="99"/>
      <c r="U54" s="99"/>
      <c r="V54" s="99"/>
      <c r="W54" s="99"/>
      <c r="X54" s="99"/>
      <c r="Y54" s="99"/>
      <c r="Z54" s="99"/>
      <c r="AA54" s="99"/>
      <c r="AB54" s="99"/>
      <c r="AC54" s="237" t="s">
        <v>502</v>
      </c>
      <c r="AD54" s="237"/>
      <c r="AE54" s="237"/>
      <c r="AF54" s="237"/>
      <c r="AG54" s="237"/>
      <c r="AH54" s="237"/>
      <c r="AI54" s="99" t="str">
        <f>入力してください!R57 &amp; ""</f>
        <v/>
      </c>
      <c r="AJ54" s="99"/>
      <c r="AK54" s="99"/>
      <c r="AL54" s="99"/>
      <c r="AM54" s="29"/>
    </row>
    <row r="55" spans="1:39" ht="14.25" customHeight="1" x14ac:dyDescent="0.25">
      <c r="A55" s="29"/>
      <c r="B55" s="29"/>
      <c r="C55" s="245"/>
      <c r="D55" s="245"/>
      <c r="E55" s="245"/>
      <c r="F55" s="242"/>
      <c r="G55" s="242"/>
      <c r="H55" s="242"/>
      <c r="I55" s="242"/>
      <c r="J55" s="242"/>
      <c r="K55" s="242"/>
      <c r="L55" s="242"/>
      <c r="M55" s="237" t="s">
        <v>501</v>
      </c>
      <c r="N55" s="237"/>
      <c r="O55" s="237"/>
      <c r="P55" s="99" t="str">
        <f>入力してください!G58 &amp; ""</f>
        <v/>
      </c>
      <c r="Q55" s="99"/>
      <c r="R55" s="99"/>
      <c r="S55" s="99"/>
      <c r="T55" s="99"/>
      <c r="U55" s="99"/>
      <c r="V55" s="99"/>
      <c r="W55" s="99"/>
      <c r="X55" s="99"/>
      <c r="Y55" s="99"/>
      <c r="Z55" s="99"/>
      <c r="AA55" s="99"/>
      <c r="AB55" s="99"/>
      <c r="AC55" s="237" t="s">
        <v>502</v>
      </c>
      <c r="AD55" s="237"/>
      <c r="AE55" s="237"/>
      <c r="AF55" s="237"/>
      <c r="AG55" s="237"/>
      <c r="AH55" s="237"/>
      <c r="AI55" s="99" t="str">
        <f>入力してください!R58 &amp; ""</f>
        <v/>
      </c>
      <c r="AJ55" s="99"/>
      <c r="AK55" s="99"/>
      <c r="AL55" s="99"/>
      <c r="AM55" s="29"/>
    </row>
    <row r="56" spans="1:39" ht="14.25" customHeight="1" x14ac:dyDescent="0.25">
      <c r="A56" s="29"/>
      <c r="B56" s="29"/>
      <c r="C56" s="245"/>
      <c r="D56" s="245"/>
      <c r="E56" s="245"/>
      <c r="F56" s="242"/>
      <c r="G56" s="242"/>
      <c r="H56" s="242"/>
      <c r="I56" s="242"/>
      <c r="J56" s="242"/>
      <c r="K56" s="242"/>
      <c r="L56" s="242"/>
      <c r="M56" s="237" t="s">
        <v>501</v>
      </c>
      <c r="N56" s="237"/>
      <c r="O56" s="237"/>
      <c r="P56" s="99" t="str">
        <f>入力してください!G59 &amp; ""</f>
        <v/>
      </c>
      <c r="Q56" s="99"/>
      <c r="R56" s="99"/>
      <c r="S56" s="99"/>
      <c r="T56" s="99"/>
      <c r="U56" s="99"/>
      <c r="V56" s="99"/>
      <c r="W56" s="99"/>
      <c r="X56" s="99"/>
      <c r="Y56" s="99"/>
      <c r="Z56" s="99"/>
      <c r="AA56" s="99"/>
      <c r="AB56" s="99"/>
      <c r="AC56" s="237" t="s">
        <v>502</v>
      </c>
      <c r="AD56" s="237"/>
      <c r="AE56" s="237"/>
      <c r="AF56" s="237"/>
      <c r="AG56" s="237"/>
      <c r="AH56" s="237"/>
      <c r="AI56" s="99" t="str">
        <f>入力してください!R59 &amp; ""</f>
        <v/>
      </c>
      <c r="AJ56" s="99"/>
      <c r="AK56" s="99"/>
      <c r="AL56" s="99"/>
      <c r="AM56" s="29"/>
    </row>
    <row r="57" spans="1:39" ht="9" customHeight="1" x14ac:dyDescent="0.25">
      <c r="A57" s="29"/>
      <c r="B57" s="29"/>
      <c r="C57" s="245"/>
      <c r="D57" s="245"/>
      <c r="E57" s="245"/>
      <c r="F57" s="241"/>
      <c r="G57" s="241"/>
      <c r="H57" s="241"/>
      <c r="I57" s="241"/>
      <c r="J57" s="241"/>
      <c r="K57" s="241"/>
      <c r="L57" s="241"/>
      <c r="M57" s="241"/>
      <c r="N57" s="241"/>
      <c r="O57" s="241"/>
      <c r="P57" s="241"/>
      <c r="Q57" s="241"/>
      <c r="R57" s="241"/>
      <c r="S57" s="241"/>
      <c r="T57" s="241"/>
      <c r="U57" s="241"/>
      <c r="V57" s="241"/>
      <c r="W57" s="241"/>
      <c r="X57" s="241"/>
      <c r="Y57" s="241"/>
      <c r="Z57" s="241"/>
      <c r="AA57" s="241"/>
      <c r="AB57" s="241"/>
      <c r="AC57" s="241"/>
      <c r="AD57" s="241"/>
      <c r="AE57" s="241"/>
      <c r="AF57" s="241"/>
      <c r="AG57" s="241"/>
      <c r="AH57" s="241"/>
      <c r="AI57" s="241"/>
      <c r="AJ57" s="241"/>
      <c r="AK57" s="241"/>
      <c r="AL57" s="241"/>
      <c r="AM57" s="29"/>
    </row>
    <row r="58" spans="1:39" ht="15" customHeight="1" x14ac:dyDescent="0.25">
      <c r="A58" s="29"/>
      <c r="B58" s="29"/>
      <c r="C58" s="245"/>
      <c r="D58" s="245"/>
      <c r="E58" s="245"/>
      <c r="F58" s="242" t="s">
        <v>503</v>
      </c>
      <c r="G58" s="242"/>
      <c r="H58" s="242"/>
      <c r="I58" s="242"/>
      <c r="J58" s="242" t="s">
        <v>504</v>
      </c>
      <c r="K58" s="242"/>
      <c r="L58" s="242"/>
      <c r="M58" s="242"/>
      <c r="N58" s="242"/>
      <c r="O58" s="242"/>
      <c r="P58" s="237" t="s">
        <v>2</v>
      </c>
      <c r="Q58" s="237"/>
      <c r="R58" s="237"/>
      <c r="S58" s="237"/>
      <c r="T58" s="99" t="str">
        <f>入力してください!K61 &amp; ""</f>
        <v/>
      </c>
      <c r="U58" s="99"/>
      <c r="V58" s="99"/>
      <c r="W58" s="99"/>
      <c r="X58" s="99"/>
      <c r="Y58" s="99"/>
      <c r="Z58" s="99"/>
      <c r="AA58" s="99"/>
      <c r="AB58" s="237" t="s">
        <v>458</v>
      </c>
      <c r="AC58" s="237"/>
      <c r="AD58" s="237"/>
      <c r="AE58" s="237"/>
      <c r="AF58" s="99" t="str">
        <f>IF(入力してください!M62&lt;&gt;"",入力してください!K62 &amp; 入力してください!M62 &amp; "年" &amp; 入力してください!P62 &amp; "月" &amp; 入力してください!S62 &amp; "日","")</f>
        <v/>
      </c>
      <c r="AG58" s="99"/>
      <c r="AH58" s="99"/>
      <c r="AI58" s="99"/>
      <c r="AJ58" s="99"/>
      <c r="AK58" s="99"/>
      <c r="AL58" s="99"/>
      <c r="AM58" s="29"/>
    </row>
    <row r="59" spans="1:39" ht="15" customHeight="1" x14ac:dyDescent="0.25">
      <c r="A59" s="29"/>
      <c r="B59" s="29"/>
      <c r="C59" s="245"/>
      <c r="D59" s="245"/>
      <c r="E59" s="245"/>
      <c r="F59" s="242"/>
      <c r="G59" s="242"/>
      <c r="H59" s="242"/>
      <c r="I59" s="242"/>
      <c r="J59" s="242"/>
      <c r="K59" s="242"/>
      <c r="L59" s="242"/>
      <c r="M59" s="242"/>
      <c r="N59" s="242"/>
      <c r="O59" s="242"/>
      <c r="P59" s="237" t="s">
        <v>501</v>
      </c>
      <c r="Q59" s="237"/>
      <c r="R59" s="237"/>
      <c r="S59" s="237"/>
      <c r="T59" s="99" t="str">
        <f>入力してください!K60 &amp; ""</f>
        <v/>
      </c>
      <c r="U59" s="99"/>
      <c r="V59" s="99"/>
      <c r="W59" s="99"/>
      <c r="X59" s="99"/>
      <c r="Y59" s="99"/>
      <c r="Z59" s="99"/>
      <c r="AA59" s="99"/>
      <c r="AB59" s="237" t="s">
        <v>506</v>
      </c>
      <c r="AC59" s="237"/>
      <c r="AD59" s="237"/>
      <c r="AE59" s="237"/>
      <c r="AF59" s="99" t="str">
        <f>入力してください!K63 &amp; ""</f>
        <v/>
      </c>
      <c r="AG59" s="99"/>
      <c r="AH59" s="99"/>
      <c r="AI59" s="99"/>
      <c r="AJ59" s="99"/>
      <c r="AK59" s="99"/>
      <c r="AL59" s="99"/>
      <c r="AM59" s="29"/>
    </row>
    <row r="60" spans="1:39" ht="15" customHeight="1" x14ac:dyDescent="0.25">
      <c r="A60" s="29"/>
      <c r="B60" s="29"/>
      <c r="C60" s="245"/>
      <c r="D60" s="245"/>
      <c r="E60" s="245"/>
      <c r="F60" s="242"/>
      <c r="G60" s="242"/>
      <c r="H60" s="242"/>
      <c r="I60" s="242"/>
      <c r="J60" s="242"/>
      <c r="K60" s="242"/>
      <c r="L60" s="242"/>
      <c r="M60" s="242"/>
      <c r="N60" s="242"/>
      <c r="O60" s="242"/>
      <c r="P60" s="237" t="s">
        <v>2</v>
      </c>
      <c r="Q60" s="237"/>
      <c r="R60" s="237"/>
      <c r="S60" s="237"/>
      <c r="T60" s="99" t="str">
        <f>入力してください!K65 &amp; ""</f>
        <v/>
      </c>
      <c r="U60" s="99"/>
      <c r="V60" s="99"/>
      <c r="W60" s="99"/>
      <c r="X60" s="99"/>
      <c r="Y60" s="99"/>
      <c r="Z60" s="99"/>
      <c r="AA60" s="99"/>
      <c r="AB60" s="237" t="s">
        <v>458</v>
      </c>
      <c r="AC60" s="237"/>
      <c r="AD60" s="237"/>
      <c r="AE60" s="237"/>
      <c r="AF60" s="99" t="str">
        <f>IF(入力してください!M66&lt;&gt;"",入力してください!K66 &amp; 入力してください!M66 &amp; "年" &amp; 入力してください!P66 &amp; "月" &amp; 入力してください!S66 &amp; "日","")</f>
        <v/>
      </c>
      <c r="AG60" s="99"/>
      <c r="AH60" s="99"/>
      <c r="AI60" s="99"/>
      <c r="AJ60" s="99"/>
      <c r="AK60" s="99"/>
      <c r="AL60" s="99"/>
      <c r="AM60" s="29"/>
    </row>
    <row r="61" spans="1:39" ht="15" customHeight="1" x14ac:dyDescent="0.25">
      <c r="A61" s="29"/>
      <c r="B61" s="29"/>
      <c r="C61" s="245"/>
      <c r="D61" s="245"/>
      <c r="E61" s="245"/>
      <c r="F61" s="242"/>
      <c r="G61" s="242"/>
      <c r="H61" s="242"/>
      <c r="I61" s="242"/>
      <c r="J61" s="242"/>
      <c r="K61" s="242"/>
      <c r="L61" s="242"/>
      <c r="M61" s="242"/>
      <c r="N61" s="242"/>
      <c r="O61" s="242"/>
      <c r="P61" s="237" t="s">
        <v>501</v>
      </c>
      <c r="Q61" s="237"/>
      <c r="R61" s="237"/>
      <c r="S61" s="237"/>
      <c r="T61" s="99" t="str">
        <f>入力してください!K64 &amp; ""</f>
        <v/>
      </c>
      <c r="U61" s="99"/>
      <c r="V61" s="99"/>
      <c r="W61" s="99"/>
      <c r="X61" s="99"/>
      <c r="Y61" s="99"/>
      <c r="Z61" s="99"/>
      <c r="AA61" s="99"/>
      <c r="AB61" s="237" t="s">
        <v>506</v>
      </c>
      <c r="AC61" s="237"/>
      <c r="AD61" s="237"/>
      <c r="AE61" s="237"/>
      <c r="AF61" s="99" t="str">
        <f>入力してください!K67 &amp; ""</f>
        <v/>
      </c>
      <c r="AG61" s="99"/>
      <c r="AH61" s="99"/>
      <c r="AI61" s="99"/>
      <c r="AJ61" s="99"/>
      <c r="AK61" s="99"/>
      <c r="AL61" s="99"/>
      <c r="AM61" s="29"/>
    </row>
    <row r="62" spans="1:39" ht="15" customHeight="1" x14ac:dyDescent="0.25">
      <c r="A62" s="29"/>
      <c r="B62" s="29"/>
      <c r="C62" s="245"/>
      <c r="D62" s="245"/>
      <c r="E62" s="245"/>
      <c r="F62" s="242"/>
      <c r="G62" s="242"/>
      <c r="H62" s="242"/>
      <c r="I62" s="242"/>
      <c r="J62" s="242" t="s">
        <v>505</v>
      </c>
      <c r="K62" s="242"/>
      <c r="L62" s="242"/>
      <c r="M62" s="242"/>
      <c r="N62" s="242"/>
      <c r="O62" s="242"/>
      <c r="P62" s="237" t="s">
        <v>2</v>
      </c>
      <c r="Q62" s="237"/>
      <c r="R62" s="237"/>
      <c r="S62" s="237"/>
      <c r="T62" s="99" t="str">
        <f>入力してください!K69 &amp; ""</f>
        <v/>
      </c>
      <c r="U62" s="99"/>
      <c r="V62" s="99"/>
      <c r="W62" s="99"/>
      <c r="X62" s="99"/>
      <c r="Y62" s="99"/>
      <c r="Z62" s="99"/>
      <c r="AA62" s="99"/>
      <c r="AB62" s="237" t="s">
        <v>458</v>
      </c>
      <c r="AC62" s="237"/>
      <c r="AD62" s="237"/>
      <c r="AE62" s="237"/>
      <c r="AF62" s="99" t="str">
        <f>IF(入力してください!M70&lt;&gt;"",入力してください!K70 &amp; 入力してください!M70 &amp; "年" &amp; 入力してください!P70 &amp; "月" &amp; 入力してください!S70 &amp; "日","")</f>
        <v/>
      </c>
      <c r="AG62" s="99"/>
      <c r="AH62" s="99"/>
      <c r="AI62" s="99"/>
      <c r="AJ62" s="99"/>
      <c r="AK62" s="99"/>
      <c r="AL62" s="99"/>
      <c r="AM62" s="29"/>
    </row>
    <row r="63" spans="1:39" ht="15" customHeight="1" x14ac:dyDescent="0.25">
      <c r="A63" s="29"/>
      <c r="B63" s="29"/>
      <c r="C63" s="245"/>
      <c r="D63" s="245"/>
      <c r="E63" s="245"/>
      <c r="F63" s="242"/>
      <c r="G63" s="242"/>
      <c r="H63" s="242"/>
      <c r="I63" s="242"/>
      <c r="J63" s="242"/>
      <c r="K63" s="242"/>
      <c r="L63" s="242"/>
      <c r="M63" s="242"/>
      <c r="N63" s="242"/>
      <c r="O63" s="242"/>
      <c r="P63" s="237" t="s">
        <v>501</v>
      </c>
      <c r="Q63" s="237"/>
      <c r="R63" s="237"/>
      <c r="S63" s="237"/>
      <c r="T63" s="99" t="str">
        <f>入力してください!K68 &amp; ""</f>
        <v/>
      </c>
      <c r="U63" s="99"/>
      <c r="V63" s="99"/>
      <c r="W63" s="99"/>
      <c r="X63" s="99"/>
      <c r="Y63" s="99"/>
      <c r="Z63" s="99"/>
      <c r="AA63" s="99"/>
      <c r="AB63" s="237" t="s">
        <v>506</v>
      </c>
      <c r="AC63" s="237"/>
      <c r="AD63" s="237"/>
      <c r="AE63" s="237"/>
      <c r="AF63" s="99" t="str">
        <f>入力してください!K71 &amp; ""</f>
        <v/>
      </c>
      <c r="AG63" s="99"/>
      <c r="AH63" s="99"/>
      <c r="AI63" s="99"/>
      <c r="AJ63" s="99"/>
      <c r="AK63" s="99"/>
      <c r="AL63" s="99"/>
      <c r="AM63" s="29"/>
    </row>
    <row r="64" spans="1:39" ht="15" customHeight="1" x14ac:dyDescent="0.25">
      <c r="A64" s="29"/>
      <c r="B64" s="29"/>
      <c r="C64" s="245"/>
      <c r="D64" s="245"/>
      <c r="E64" s="245"/>
      <c r="F64" s="242"/>
      <c r="G64" s="242"/>
      <c r="H64" s="242"/>
      <c r="I64" s="242"/>
      <c r="J64" s="242"/>
      <c r="K64" s="242"/>
      <c r="L64" s="242"/>
      <c r="M64" s="242"/>
      <c r="N64" s="242"/>
      <c r="O64" s="242"/>
      <c r="P64" s="237" t="s">
        <v>2</v>
      </c>
      <c r="Q64" s="237"/>
      <c r="R64" s="237"/>
      <c r="S64" s="237"/>
      <c r="T64" s="99" t="str">
        <f>入力してください!K73 &amp; ""</f>
        <v/>
      </c>
      <c r="U64" s="99"/>
      <c r="V64" s="99"/>
      <c r="W64" s="99"/>
      <c r="X64" s="99"/>
      <c r="Y64" s="99"/>
      <c r="Z64" s="99"/>
      <c r="AA64" s="99"/>
      <c r="AB64" s="237" t="s">
        <v>458</v>
      </c>
      <c r="AC64" s="237"/>
      <c r="AD64" s="237"/>
      <c r="AE64" s="237"/>
      <c r="AF64" s="99" t="str">
        <f>IF(入力してください!M74&lt;&gt;"",入力してください!K74 &amp; 入力してください!M74 &amp; "年" &amp; 入力してください!P74 &amp; "月" &amp; 入力してください!S74 &amp; "日","")</f>
        <v/>
      </c>
      <c r="AG64" s="99"/>
      <c r="AH64" s="99"/>
      <c r="AI64" s="99"/>
      <c r="AJ64" s="99"/>
      <c r="AK64" s="99"/>
      <c r="AL64" s="99"/>
      <c r="AM64" s="29"/>
    </row>
    <row r="65" spans="1:39" ht="15" customHeight="1" x14ac:dyDescent="0.25">
      <c r="A65" s="29"/>
      <c r="B65" s="29"/>
      <c r="C65" s="245"/>
      <c r="D65" s="245"/>
      <c r="E65" s="245"/>
      <c r="F65" s="242"/>
      <c r="G65" s="242"/>
      <c r="H65" s="242"/>
      <c r="I65" s="242"/>
      <c r="J65" s="242"/>
      <c r="K65" s="242"/>
      <c r="L65" s="242"/>
      <c r="M65" s="242"/>
      <c r="N65" s="242"/>
      <c r="O65" s="242"/>
      <c r="P65" s="237" t="s">
        <v>501</v>
      </c>
      <c r="Q65" s="237"/>
      <c r="R65" s="237"/>
      <c r="S65" s="237"/>
      <c r="T65" s="99" t="str">
        <f>入力してください!K72 &amp; ""</f>
        <v/>
      </c>
      <c r="U65" s="99"/>
      <c r="V65" s="99"/>
      <c r="W65" s="99"/>
      <c r="X65" s="99"/>
      <c r="Y65" s="99"/>
      <c r="Z65" s="99"/>
      <c r="AA65" s="99"/>
      <c r="AB65" s="237" t="s">
        <v>506</v>
      </c>
      <c r="AC65" s="237"/>
      <c r="AD65" s="237"/>
      <c r="AE65" s="237"/>
      <c r="AF65" s="99" t="str">
        <f>入力してください!K75 &amp; ""</f>
        <v/>
      </c>
      <c r="AG65" s="99"/>
      <c r="AH65" s="99"/>
      <c r="AI65" s="99"/>
      <c r="AJ65" s="99"/>
      <c r="AK65" s="99"/>
      <c r="AL65" s="99"/>
      <c r="AM65" s="29"/>
    </row>
    <row r="66" spans="1:39" ht="12.75" customHeight="1" x14ac:dyDescent="0.25">
      <c r="F66" s="25" t="s">
        <v>509</v>
      </c>
    </row>
    <row r="67" spans="1:39" ht="12.75" customHeight="1" x14ac:dyDescent="0.25">
      <c r="G67" s="25" t="s">
        <v>510</v>
      </c>
    </row>
    <row r="68" spans="1:39" ht="20.25" customHeight="1" x14ac:dyDescent="0.25">
      <c r="A68" s="29"/>
      <c r="B68" s="29"/>
      <c r="C68" s="244"/>
      <c r="D68" s="244"/>
      <c r="E68" s="244"/>
      <c r="F68" s="244"/>
      <c r="G68" s="244"/>
      <c r="H68" s="244" t="s">
        <v>511</v>
      </c>
      <c r="I68" s="244"/>
      <c r="J68" s="244"/>
      <c r="K68" s="244"/>
      <c r="L68" s="244"/>
      <c r="M68" s="244"/>
      <c r="N68" s="244"/>
      <c r="O68" s="244"/>
      <c r="P68" s="244"/>
      <c r="Q68" s="244"/>
      <c r="R68" s="244"/>
      <c r="S68" s="244"/>
      <c r="T68" s="244"/>
      <c r="U68" s="244"/>
      <c r="V68" s="244" t="s">
        <v>512</v>
      </c>
      <c r="W68" s="244"/>
      <c r="X68" s="244"/>
      <c r="Y68" s="244"/>
      <c r="Z68" s="244"/>
      <c r="AA68" s="244"/>
      <c r="AB68" s="244"/>
      <c r="AC68" s="244"/>
      <c r="AD68" s="244"/>
      <c r="AE68" s="244"/>
      <c r="AF68" s="244"/>
      <c r="AG68" s="244"/>
      <c r="AH68" s="244"/>
      <c r="AI68" s="244"/>
      <c r="AJ68" s="244"/>
      <c r="AK68" s="244"/>
      <c r="AL68" s="244"/>
      <c r="AM68" s="29"/>
    </row>
    <row r="69" spans="1:39" ht="42" customHeight="1" x14ac:dyDescent="0.25">
      <c r="A69" s="29"/>
      <c r="B69" s="29"/>
      <c r="C69" s="246" t="s">
        <v>736</v>
      </c>
      <c r="D69" s="246"/>
      <c r="E69" s="246"/>
      <c r="F69" s="246"/>
      <c r="G69" s="246"/>
      <c r="H69" s="247" t="s">
        <v>698</v>
      </c>
      <c r="I69" s="247"/>
      <c r="J69" s="247"/>
      <c r="K69" s="247"/>
      <c r="L69" s="247"/>
      <c r="M69" s="247"/>
      <c r="N69" s="247"/>
      <c r="O69" s="247"/>
      <c r="P69" s="247"/>
      <c r="Q69" s="247"/>
      <c r="R69" s="247"/>
      <c r="S69" s="247"/>
      <c r="T69" s="247"/>
      <c r="U69" s="247"/>
      <c r="V69" s="247" t="s">
        <v>805</v>
      </c>
      <c r="W69" s="247"/>
      <c r="X69" s="247"/>
      <c r="Y69" s="247"/>
      <c r="Z69" s="247"/>
      <c r="AA69" s="247"/>
      <c r="AB69" s="247"/>
      <c r="AC69" s="247"/>
      <c r="AD69" s="247"/>
      <c r="AE69" s="247"/>
      <c r="AF69" s="247"/>
      <c r="AG69" s="247"/>
      <c r="AH69" s="247"/>
      <c r="AI69" s="247"/>
      <c r="AJ69" s="247"/>
      <c r="AK69" s="247"/>
      <c r="AL69" s="247"/>
      <c r="AM69" s="29"/>
    </row>
    <row r="70" spans="1:39" ht="3.75" customHeight="1" x14ac:dyDescent="0.25">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row>
    <row r="71" spans="1:39" ht="24" customHeight="1" x14ac:dyDescent="0.25">
      <c r="A71" s="29"/>
      <c r="B71" s="29"/>
      <c r="C71" s="248" t="s">
        <v>516</v>
      </c>
      <c r="D71" s="249"/>
      <c r="E71" s="249"/>
      <c r="F71" s="250"/>
      <c r="G71" s="257" t="str">
        <f>IF(入力してください!J79&lt;&gt;"","令和" &amp; IF(入力してください!J79&gt;2020,入力してください!J79-2018,入力してください!J79) &amp; "年" &amp; 入力してください!N79 &amp; "月" &amp; 入力してください!R79 &amp; "日", "年　　月　　日")</f>
        <v>年　　月　　日</v>
      </c>
      <c r="H71" s="258"/>
      <c r="I71" s="258"/>
      <c r="J71" s="258"/>
      <c r="K71" s="258"/>
      <c r="L71" s="259"/>
      <c r="M71" s="266" t="s">
        <v>737</v>
      </c>
      <c r="N71" s="266"/>
      <c r="O71" s="266"/>
      <c r="P71" s="266"/>
      <c r="Q71" s="266"/>
      <c r="R71" s="266"/>
      <c r="S71" s="266"/>
      <c r="T71" s="266"/>
      <c r="U71" s="266"/>
      <c r="V71" s="266"/>
      <c r="W71" s="266"/>
      <c r="X71" s="266"/>
      <c r="Y71" s="266"/>
      <c r="Z71" s="266"/>
      <c r="AA71" s="266"/>
      <c r="AB71" s="266"/>
      <c r="AC71" s="266"/>
      <c r="AD71" s="266"/>
      <c r="AE71" s="266"/>
      <c r="AF71" s="266"/>
      <c r="AG71" s="266"/>
      <c r="AH71" s="266"/>
      <c r="AI71" s="266"/>
      <c r="AJ71" s="266"/>
      <c r="AK71" s="266"/>
      <c r="AL71" s="266"/>
      <c r="AM71" s="29"/>
    </row>
    <row r="72" spans="1:39" ht="13.5" customHeight="1" x14ac:dyDescent="0.25">
      <c r="A72" s="29"/>
      <c r="B72" s="29"/>
      <c r="C72" s="251"/>
      <c r="D72" s="252"/>
      <c r="E72" s="252"/>
      <c r="F72" s="253"/>
      <c r="G72" s="260"/>
      <c r="H72" s="261"/>
      <c r="I72" s="261"/>
      <c r="J72" s="261"/>
      <c r="K72" s="261"/>
      <c r="L72" s="262"/>
      <c r="M72" s="267" t="s">
        <v>738</v>
      </c>
      <c r="N72" s="71"/>
      <c r="O72" s="71"/>
      <c r="P72" s="71"/>
      <c r="Q72" s="71"/>
      <c r="R72" s="71"/>
      <c r="S72" s="71"/>
      <c r="T72" s="71"/>
      <c r="U72" s="71"/>
      <c r="V72" s="71"/>
      <c r="W72" s="71"/>
      <c r="X72" s="71"/>
      <c r="Y72" s="71"/>
      <c r="Z72" s="71"/>
      <c r="AA72" s="71"/>
      <c r="AB72" s="71"/>
      <c r="AC72" s="71"/>
      <c r="AD72" s="71"/>
      <c r="AE72" s="71"/>
      <c r="AF72" s="71"/>
      <c r="AG72" s="71"/>
      <c r="AH72" s="71"/>
      <c r="AI72" s="71"/>
      <c r="AJ72" s="71"/>
      <c r="AK72" s="71"/>
      <c r="AL72" s="268"/>
      <c r="AM72" s="29"/>
    </row>
    <row r="73" spans="1:39" ht="12.75" customHeight="1" x14ac:dyDescent="0.25">
      <c r="A73" s="29"/>
      <c r="B73" s="29"/>
      <c r="C73" s="251"/>
      <c r="D73" s="252"/>
      <c r="E73" s="252"/>
      <c r="F73" s="253"/>
      <c r="G73" s="260"/>
      <c r="H73" s="261"/>
      <c r="I73" s="261"/>
      <c r="J73" s="261"/>
      <c r="K73" s="261"/>
      <c r="L73" s="262"/>
      <c r="M73" s="36" t="str">
        <f>IF(LEFT(入力してください!G80,2)="臨床","☑","□")</f>
        <v>□</v>
      </c>
      <c r="N73" s="269" t="s">
        <v>513</v>
      </c>
      <c r="O73" s="269"/>
      <c r="P73" s="269"/>
      <c r="Q73" s="269"/>
      <c r="R73" s="269"/>
      <c r="S73" s="269"/>
      <c r="T73" s="269"/>
      <c r="U73" s="269"/>
      <c r="V73" s="269"/>
      <c r="W73" s="269"/>
      <c r="X73" s="269"/>
      <c r="Y73" s="269"/>
      <c r="Z73" s="269"/>
      <c r="AA73" s="269"/>
      <c r="AB73" s="269"/>
      <c r="AC73" s="269"/>
      <c r="AD73" s="269"/>
      <c r="AE73" s="269"/>
      <c r="AF73" s="269"/>
      <c r="AG73" s="269"/>
      <c r="AH73" s="269"/>
      <c r="AI73" s="269"/>
      <c r="AJ73" s="269"/>
      <c r="AK73" s="269"/>
      <c r="AL73" s="270"/>
      <c r="AM73" s="29"/>
    </row>
    <row r="74" spans="1:39" ht="12.75" customHeight="1" x14ac:dyDescent="0.25">
      <c r="A74" s="29"/>
      <c r="B74" s="29"/>
      <c r="C74" s="251"/>
      <c r="D74" s="252"/>
      <c r="E74" s="252"/>
      <c r="F74" s="253"/>
      <c r="G74" s="260"/>
      <c r="H74" s="261"/>
      <c r="I74" s="261"/>
      <c r="J74" s="261"/>
      <c r="K74" s="261"/>
      <c r="L74" s="262"/>
      <c r="M74" s="36" t="str">
        <f>IF(LEFT(入力してください!G80,2)="症状","☑","□")</f>
        <v>□</v>
      </c>
      <c r="N74" s="269" t="s">
        <v>514</v>
      </c>
      <c r="O74" s="269"/>
      <c r="P74" s="269"/>
      <c r="Q74" s="269"/>
      <c r="R74" s="269"/>
      <c r="S74" s="269"/>
      <c r="T74" s="269"/>
      <c r="U74" s="269"/>
      <c r="V74" s="269"/>
      <c r="W74" s="269"/>
      <c r="X74" s="269"/>
      <c r="Y74" s="269"/>
      <c r="Z74" s="269"/>
      <c r="AA74" s="269"/>
      <c r="AB74" s="269"/>
      <c r="AC74" s="269"/>
      <c r="AD74" s="269"/>
      <c r="AE74" s="269"/>
      <c r="AF74" s="269"/>
      <c r="AG74" s="269"/>
      <c r="AH74" s="269"/>
      <c r="AI74" s="269"/>
      <c r="AJ74" s="269"/>
      <c r="AK74" s="269"/>
      <c r="AL74" s="270"/>
      <c r="AM74" s="29"/>
    </row>
    <row r="75" spans="1:39" ht="12.75" customHeight="1" x14ac:dyDescent="0.25">
      <c r="A75" s="29"/>
      <c r="B75" s="29"/>
      <c r="C75" s="251"/>
      <c r="D75" s="252"/>
      <c r="E75" s="252"/>
      <c r="F75" s="253"/>
      <c r="G75" s="260"/>
      <c r="H75" s="261"/>
      <c r="I75" s="261"/>
      <c r="J75" s="261"/>
      <c r="K75" s="261"/>
      <c r="L75" s="262"/>
      <c r="M75" s="36" t="str">
        <f>IF(LEFT(入力してください!G80,2)="大規","☑","□")</f>
        <v>□</v>
      </c>
      <c r="N75" s="269" t="s">
        <v>515</v>
      </c>
      <c r="O75" s="269"/>
      <c r="P75" s="269"/>
      <c r="Q75" s="269"/>
      <c r="R75" s="269"/>
      <c r="S75" s="269"/>
      <c r="T75" s="269"/>
      <c r="U75" s="269"/>
      <c r="V75" s="269"/>
      <c r="W75" s="269"/>
      <c r="X75" s="269"/>
      <c r="Y75" s="269"/>
      <c r="Z75" s="269"/>
      <c r="AA75" s="269"/>
      <c r="AB75" s="269"/>
      <c r="AC75" s="269"/>
      <c r="AD75" s="269"/>
      <c r="AE75" s="269"/>
      <c r="AF75" s="269"/>
      <c r="AG75" s="269"/>
      <c r="AH75" s="269"/>
      <c r="AI75" s="269"/>
      <c r="AJ75" s="269"/>
      <c r="AK75" s="269"/>
      <c r="AL75" s="270"/>
      <c r="AM75" s="29"/>
    </row>
    <row r="76" spans="1:39" ht="12.75" customHeight="1" x14ac:dyDescent="0.25">
      <c r="A76" s="29"/>
      <c r="B76" s="29"/>
      <c r="C76" s="251"/>
      <c r="D76" s="252"/>
      <c r="E76" s="252"/>
      <c r="F76" s="253"/>
      <c r="G76" s="260"/>
      <c r="H76" s="261"/>
      <c r="I76" s="261"/>
      <c r="J76" s="261"/>
      <c r="K76" s="261"/>
      <c r="L76" s="262"/>
      <c r="M76" s="36" t="str">
        <f>IF(LEFT(入力してください!G80,2)="その","☑","□")</f>
        <v>□</v>
      </c>
      <c r="N76" s="271" t="str">
        <f>"その他〔" &amp; 入力してください!J81</f>
        <v>その他〔</v>
      </c>
      <c r="O76" s="271"/>
      <c r="P76" s="271"/>
      <c r="Q76" s="271"/>
      <c r="R76" s="271"/>
      <c r="S76" s="271"/>
      <c r="T76" s="271"/>
      <c r="U76" s="271"/>
      <c r="V76" s="271"/>
      <c r="W76" s="271"/>
      <c r="X76" s="271"/>
      <c r="Y76" s="271"/>
      <c r="Z76" s="271"/>
      <c r="AA76" s="271"/>
      <c r="AB76" s="271"/>
      <c r="AC76" s="271"/>
      <c r="AD76" s="271"/>
      <c r="AE76" s="269" t="s">
        <v>743</v>
      </c>
      <c r="AF76" s="269"/>
      <c r="AG76" s="269"/>
      <c r="AH76" s="269"/>
      <c r="AI76" s="269"/>
      <c r="AJ76" s="269"/>
      <c r="AK76" s="269"/>
      <c r="AL76" s="270"/>
      <c r="AM76" s="29"/>
    </row>
    <row r="77" spans="1:39" ht="9.75" customHeight="1" x14ac:dyDescent="0.25">
      <c r="A77" s="29"/>
      <c r="B77" s="29"/>
      <c r="C77" s="251"/>
      <c r="D77" s="252"/>
      <c r="E77" s="252"/>
      <c r="F77" s="253"/>
      <c r="G77" s="260"/>
      <c r="H77" s="261"/>
      <c r="I77" s="261"/>
      <c r="J77" s="261"/>
      <c r="K77" s="261"/>
      <c r="L77" s="262"/>
      <c r="M77" s="36"/>
      <c r="N77" s="57" t="s">
        <v>741</v>
      </c>
      <c r="O77" s="49"/>
      <c r="P77" s="49"/>
      <c r="Q77" s="49"/>
      <c r="R77" s="49"/>
      <c r="S77" s="49"/>
      <c r="T77" s="49"/>
      <c r="U77" s="49"/>
      <c r="V77" s="49"/>
      <c r="W77" s="49"/>
      <c r="X77" s="49"/>
      <c r="Y77" s="49"/>
      <c r="Z77" s="49"/>
      <c r="AA77" s="49"/>
      <c r="AB77" s="49"/>
      <c r="AC77" s="49"/>
      <c r="AD77" s="49"/>
      <c r="AE77" s="29"/>
      <c r="AF77" s="29"/>
      <c r="AG77" s="29"/>
      <c r="AH77" s="29"/>
      <c r="AI77" s="29"/>
      <c r="AJ77" s="29"/>
      <c r="AK77" s="29"/>
      <c r="AL77" s="31"/>
      <c r="AM77" s="29"/>
    </row>
    <row r="78" spans="1:39" ht="22.5" customHeight="1" x14ac:dyDescent="0.25">
      <c r="A78" s="29"/>
      <c r="B78" s="29"/>
      <c r="C78" s="254"/>
      <c r="D78" s="255"/>
      <c r="E78" s="255"/>
      <c r="F78" s="256"/>
      <c r="G78" s="263"/>
      <c r="H78" s="264"/>
      <c r="I78" s="264"/>
      <c r="J78" s="264"/>
      <c r="K78" s="264"/>
      <c r="L78" s="265"/>
      <c r="M78" s="35" t="str">
        <f>IF(LEFT(入力してください!G80,2)="特段","☑","□")</f>
        <v>□</v>
      </c>
      <c r="N78" s="272" t="s">
        <v>742</v>
      </c>
      <c r="O78" s="272"/>
      <c r="P78" s="272"/>
      <c r="Q78" s="272"/>
      <c r="R78" s="272"/>
      <c r="S78" s="272"/>
      <c r="T78" s="272"/>
      <c r="U78" s="272"/>
      <c r="V78" s="272"/>
      <c r="W78" s="272"/>
      <c r="X78" s="272"/>
      <c r="Y78" s="272"/>
      <c r="Z78" s="272"/>
      <c r="AA78" s="272"/>
      <c r="AB78" s="272"/>
      <c r="AC78" s="272"/>
      <c r="AD78" s="272"/>
      <c r="AE78" s="272"/>
      <c r="AF78" s="272"/>
      <c r="AG78" s="272"/>
      <c r="AH78" s="272"/>
      <c r="AI78" s="272"/>
      <c r="AJ78" s="272"/>
      <c r="AK78" s="272"/>
      <c r="AL78" s="273"/>
      <c r="AM78" s="29"/>
    </row>
    <row r="79" spans="1:39" ht="48.75" customHeight="1" x14ac:dyDescent="0.25">
      <c r="A79" s="29"/>
      <c r="B79" s="29"/>
      <c r="C79" s="274" t="s">
        <v>560</v>
      </c>
      <c r="D79" s="275"/>
      <c r="E79" s="275"/>
      <c r="F79" s="275"/>
      <c r="G79" s="275"/>
      <c r="H79" s="275"/>
      <c r="I79" s="275"/>
      <c r="J79" s="275"/>
      <c r="K79" s="275"/>
      <c r="L79" s="275"/>
      <c r="M79" s="275"/>
      <c r="N79" s="275"/>
      <c r="O79" s="275"/>
      <c r="P79" s="275"/>
      <c r="Q79" s="275"/>
      <c r="R79" s="275"/>
      <c r="S79" s="275"/>
      <c r="T79" s="275"/>
      <c r="U79" s="275"/>
      <c r="V79" s="275"/>
      <c r="W79" s="275"/>
      <c r="X79" s="275"/>
      <c r="Y79" s="275"/>
      <c r="Z79" s="275"/>
      <c r="AA79" s="275"/>
      <c r="AB79" s="275"/>
      <c r="AC79" s="275"/>
      <c r="AD79" s="275"/>
      <c r="AE79" s="275"/>
      <c r="AF79" s="275"/>
      <c r="AG79" s="275"/>
      <c r="AH79" s="275"/>
      <c r="AI79" s="275"/>
      <c r="AJ79" s="275"/>
      <c r="AK79" s="275"/>
      <c r="AL79" s="276"/>
      <c r="AM79" s="29"/>
    </row>
    <row r="80" spans="1:39" ht="6" customHeight="1" x14ac:dyDescent="0.25">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row>
    <row r="81" spans="1:39" ht="18.75" customHeight="1" x14ac:dyDescent="0.25">
      <c r="A81" s="29"/>
      <c r="B81" s="29"/>
      <c r="C81" s="245" t="s">
        <v>517</v>
      </c>
      <c r="D81" s="245"/>
      <c r="E81" s="245"/>
      <c r="F81" s="237" t="s">
        <v>518</v>
      </c>
      <c r="G81" s="237"/>
      <c r="H81" s="237"/>
      <c r="I81" s="237"/>
      <c r="J81" s="237"/>
      <c r="K81" s="170" t="str">
        <f>入力してください!H85 &amp; ""</f>
        <v/>
      </c>
      <c r="L81" s="171"/>
      <c r="M81" s="171"/>
      <c r="N81" s="171"/>
      <c r="O81" s="171"/>
      <c r="P81" s="171"/>
      <c r="Q81" s="171"/>
      <c r="R81" s="171"/>
      <c r="S81" s="171"/>
      <c r="T81" s="171"/>
      <c r="U81" s="171"/>
      <c r="V81" s="171"/>
      <c r="W81" s="172"/>
      <c r="X81" s="277" t="s">
        <v>521</v>
      </c>
      <c r="Y81" s="278"/>
      <c r="Z81" s="278"/>
      <c r="AA81" s="278"/>
      <c r="AB81" s="278"/>
      <c r="AC81" s="279"/>
      <c r="AD81" s="170" t="str">
        <f>入力してください!H86 &amp; ""</f>
        <v/>
      </c>
      <c r="AE81" s="171"/>
      <c r="AF81" s="171"/>
      <c r="AG81" s="171"/>
      <c r="AH81" s="171"/>
      <c r="AI81" s="171"/>
      <c r="AJ81" s="171"/>
      <c r="AK81" s="171"/>
      <c r="AL81" s="172"/>
      <c r="AM81" s="29"/>
    </row>
    <row r="82" spans="1:39" ht="12.75" customHeight="1" x14ac:dyDescent="0.25">
      <c r="A82" s="29"/>
      <c r="B82" s="29"/>
      <c r="C82" s="245"/>
      <c r="D82" s="245"/>
      <c r="E82" s="245"/>
      <c r="F82" s="237" t="s">
        <v>519</v>
      </c>
      <c r="G82" s="237"/>
      <c r="H82" s="237"/>
      <c r="I82" s="237"/>
      <c r="J82" s="237"/>
      <c r="K82" s="192" t="str">
        <f>入力してください!H87 &amp; ""</f>
        <v/>
      </c>
      <c r="L82" s="192"/>
      <c r="M82" s="192"/>
      <c r="N82" s="192"/>
      <c r="O82" s="192"/>
      <c r="P82" s="192"/>
      <c r="Q82" s="192"/>
      <c r="R82" s="192"/>
      <c r="S82" s="192"/>
      <c r="T82" s="192"/>
      <c r="U82" s="192"/>
      <c r="V82" s="192"/>
      <c r="W82" s="192"/>
      <c r="X82" s="192"/>
      <c r="Y82" s="192"/>
      <c r="Z82" s="192"/>
      <c r="AA82" s="192"/>
      <c r="AB82" s="192"/>
      <c r="AC82" s="192"/>
      <c r="AD82" s="192"/>
      <c r="AE82" s="192"/>
      <c r="AF82" s="192"/>
      <c r="AG82" s="192"/>
      <c r="AH82" s="192"/>
      <c r="AI82" s="192"/>
      <c r="AJ82" s="192"/>
      <c r="AK82" s="192"/>
      <c r="AL82" s="192"/>
      <c r="AM82" s="29"/>
    </row>
    <row r="83" spans="1:39" ht="12.75" customHeight="1" x14ac:dyDescent="0.25">
      <c r="A83" s="29"/>
      <c r="B83" s="29"/>
      <c r="C83" s="245"/>
      <c r="D83" s="245"/>
      <c r="E83" s="245"/>
      <c r="F83" s="295" t="s">
        <v>520</v>
      </c>
      <c r="G83" s="237"/>
      <c r="H83" s="237"/>
      <c r="I83" s="237"/>
      <c r="J83" s="237"/>
      <c r="K83" s="192" t="str">
        <f>入力してください!H88 &amp; ""</f>
        <v/>
      </c>
      <c r="L83" s="192"/>
      <c r="M83" s="192"/>
      <c r="N83" s="192"/>
      <c r="O83" s="192"/>
      <c r="P83" s="192"/>
      <c r="Q83" s="192"/>
      <c r="R83" s="192"/>
      <c r="S83" s="192"/>
      <c r="T83" s="192"/>
      <c r="U83" s="192"/>
      <c r="V83" s="192"/>
      <c r="W83" s="192"/>
      <c r="X83" s="192"/>
      <c r="Y83" s="192"/>
      <c r="Z83" s="192"/>
      <c r="AA83" s="192"/>
      <c r="AB83" s="192"/>
      <c r="AC83" s="192"/>
      <c r="AD83" s="192"/>
      <c r="AE83" s="192"/>
      <c r="AF83" s="192"/>
      <c r="AG83" s="192"/>
      <c r="AH83" s="192"/>
      <c r="AI83" s="192"/>
      <c r="AJ83" s="192"/>
      <c r="AK83" s="192"/>
      <c r="AL83" s="192"/>
      <c r="AM83" s="29"/>
    </row>
    <row r="84" spans="1:39" ht="24.75" customHeight="1" x14ac:dyDescent="0.25">
      <c r="A84" s="29"/>
      <c r="B84" s="29"/>
      <c r="C84" s="245"/>
      <c r="D84" s="245"/>
      <c r="E84" s="245"/>
      <c r="F84" s="237"/>
      <c r="G84" s="237"/>
      <c r="H84" s="237"/>
      <c r="I84" s="237"/>
      <c r="J84" s="237"/>
      <c r="K84" s="192" t="str">
        <f>入力してください!H89&amp;IF(LEFT(入力してください!H89,1)="エ","(医療機関名："&amp;入力してください!K90&amp;")",IF(LEFT(入力してください!H89,1)="オ","(施設名："&amp;入力してください!K90&amp;")",""))</f>
        <v/>
      </c>
      <c r="L84" s="192"/>
      <c r="M84" s="192"/>
      <c r="N84" s="192"/>
      <c r="O84" s="192"/>
      <c r="P84" s="192"/>
      <c r="Q84" s="192"/>
      <c r="R84" s="192"/>
      <c r="S84" s="192"/>
      <c r="T84" s="192"/>
      <c r="U84" s="192"/>
      <c r="V84" s="192"/>
      <c r="W84" s="192"/>
      <c r="X84" s="192"/>
      <c r="Y84" s="192"/>
      <c r="Z84" s="192"/>
      <c r="AA84" s="192"/>
      <c r="AB84" s="192"/>
      <c r="AC84" s="192"/>
      <c r="AD84" s="192"/>
      <c r="AE84" s="192"/>
      <c r="AF84" s="192"/>
      <c r="AG84" s="192"/>
      <c r="AH84" s="192"/>
      <c r="AI84" s="192"/>
      <c r="AJ84" s="192"/>
      <c r="AK84" s="192"/>
      <c r="AL84" s="192"/>
      <c r="AM84" s="29"/>
    </row>
    <row r="85" spans="1:39" ht="5.25" customHeight="1" x14ac:dyDescent="0.25">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row>
    <row r="86" spans="1:39" ht="71.25" customHeight="1" x14ac:dyDescent="0.25">
      <c r="A86" s="29"/>
      <c r="B86" s="29"/>
      <c r="C86" s="296" t="s">
        <v>722</v>
      </c>
      <c r="D86" s="297"/>
      <c r="E86" s="298" t="s">
        <v>762</v>
      </c>
      <c r="F86" s="299"/>
      <c r="G86" s="299"/>
      <c r="H86" s="299"/>
      <c r="I86" s="299"/>
      <c r="J86" s="299"/>
      <c r="K86" s="299"/>
      <c r="L86" s="299"/>
      <c r="M86" s="299"/>
      <c r="N86" s="299"/>
      <c r="O86" s="299"/>
      <c r="P86" s="299"/>
      <c r="Q86" s="299"/>
      <c r="R86" s="299"/>
      <c r="S86" s="299"/>
      <c r="T86" s="299"/>
      <c r="U86" s="299"/>
      <c r="V86" s="299"/>
      <c r="W86" s="299"/>
      <c r="X86" s="299"/>
      <c r="Y86" s="299"/>
      <c r="Z86" s="299"/>
      <c r="AA86" s="299"/>
      <c r="AB86" s="299"/>
      <c r="AC86" s="299"/>
      <c r="AD86" s="300"/>
      <c r="AE86" s="70" t="str">
        <f>IF(入力してください!H94="申請しない","☑","□")&amp;"申請しない　" &amp; IF(入力してください!H94="交付済","☑","□")&amp;"交付済"</f>
        <v>□申請しない　□交付済</v>
      </c>
      <c r="AF86" s="70"/>
      <c r="AG86" s="70"/>
      <c r="AH86" s="70"/>
      <c r="AI86" s="70"/>
      <c r="AJ86" s="70"/>
      <c r="AK86" s="70"/>
      <c r="AL86" s="70"/>
      <c r="AM86" s="29"/>
    </row>
    <row r="87" spans="1:39" ht="7.5" customHeight="1" x14ac:dyDescent="0.25">
      <c r="A87" s="29"/>
      <c r="B87" s="29"/>
      <c r="C87" s="280" t="s">
        <v>729</v>
      </c>
      <c r="D87" s="280"/>
      <c r="E87" s="280"/>
      <c r="F87" s="280"/>
      <c r="G87" s="280"/>
      <c r="H87" s="280"/>
      <c r="I87" s="280"/>
      <c r="J87" s="280"/>
      <c r="K87" s="280"/>
      <c r="L87" s="280"/>
      <c r="M87" s="280"/>
      <c r="N87" s="280"/>
      <c r="O87" s="280"/>
      <c r="P87" s="280"/>
      <c r="Q87" s="280"/>
      <c r="R87" s="280"/>
      <c r="S87" s="280"/>
      <c r="T87" s="280"/>
      <c r="U87" s="280"/>
      <c r="V87" s="280"/>
      <c r="W87" s="280"/>
      <c r="X87" s="29"/>
      <c r="Y87" s="29"/>
      <c r="Z87" s="29"/>
      <c r="AA87" s="29"/>
      <c r="AB87" s="29"/>
      <c r="AC87" s="29"/>
      <c r="AD87" s="29"/>
      <c r="AE87" s="29"/>
      <c r="AF87" s="29"/>
      <c r="AG87" s="29"/>
      <c r="AH87" s="29"/>
      <c r="AI87" s="29"/>
      <c r="AJ87" s="29"/>
      <c r="AK87" s="29"/>
      <c r="AL87" s="29"/>
      <c r="AM87" s="29"/>
    </row>
    <row r="88" spans="1:39" ht="7.5" customHeight="1" x14ac:dyDescent="0.25">
      <c r="A88" s="29"/>
      <c r="B88" s="29"/>
      <c r="C88" s="281"/>
      <c r="D88" s="281"/>
      <c r="E88" s="281"/>
      <c r="F88" s="281"/>
      <c r="G88" s="281"/>
      <c r="H88" s="281"/>
      <c r="I88" s="281"/>
      <c r="J88" s="281"/>
      <c r="K88" s="281"/>
      <c r="L88" s="281"/>
      <c r="M88" s="281"/>
      <c r="N88" s="281"/>
      <c r="O88" s="281"/>
      <c r="P88" s="281"/>
      <c r="Q88" s="281"/>
      <c r="R88" s="281"/>
      <c r="S88" s="281"/>
      <c r="T88" s="281"/>
      <c r="U88" s="281"/>
      <c r="V88" s="281"/>
      <c r="W88" s="281"/>
      <c r="X88" s="29"/>
      <c r="Y88" s="29"/>
      <c r="Z88" s="29"/>
      <c r="AA88" s="29"/>
      <c r="AB88" s="29"/>
      <c r="AC88" s="29"/>
      <c r="AD88" s="29"/>
      <c r="AE88" s="29"/>
      <c r="AF88" s="29"/>
      <c r="AG88" s="29"/>
      <c r="AH88" s="282" t="s">
        <v>721</v>
      </c>
      <c r="AI88" s="283"/>
      <c r="AJ88" s="283"/>
      <c r="AK88" s="283"/>
      <c r="AL88" s="284"/>
      <c r="AM88" s="29"/>
    </row>
    <row r="89" spans="1:39" ht="6" customHeight="1" x14ac:dyDescent="0.25">
      <c r="AH89" s="285"/>
      <c r="AI89" s="286"/>
      <c r="AJ89" s="286"/>
      <c r="AK89" s="286"/>
      <c r="AL89" s="287"/>
    </row>
    <row r="90" spans="1:39" ht="15" customHeight="1" x14ac:dyDescent="0.25">
      <c r="A90" s="29"/>
      <c r="B90" s="29"/>
      <c r="C90" s="291" t="s">
        <v>739</v>
      </c>
      <c r="D90" s="291"/>
      <c r="E90" s="291"/>
      <c r="F90" s="291"/>
      <c r="G90" s="291"/>
      <c r="H90" s="291"/>
      <c r="I90" s="291"/>
      <c r="J90" s="29"/>
      <c r="K90" s="29"/>
      <c r="L90" s="29"/>
      <c r="M90" s="29"/>
      <c r="N90" s="29"/>
      <c r="O90" s="29"/>
      <c r="P90" s="29"/>
      <c r="Q90" s="29"/>
      <c r="R90" s="29"/>
      <c r="S90" s="29"/>
      <c r="T90" s="29"/>
      <c r="U90" s="29"/>
      <c r="V90" s="29"/>
      <c r="W90" s="29"/>
      <c r="X90" s="29"/>
      <c r="Y90" s="29"/>
      <c r="Z90" s="29"/>
      <c r="AA90" s="29"/>
      <c r="AB90" s="29"/>
      <c r="AC90" s="29"/>
      <c r="AD90" s="29"/>
      <c r="AE90" s="29"/>
      <c r="AF90" s="29"/>
      <c r="AG90" s="30"/>
      <c r="AH90" s="285"/>
      <c r="AI90" s="286"/>
      <c r="AJ90" s="286"/>
      <c r="AK90" s="286"/>
      <c r="AL90" s="287"/>
      <c r="AM90" s="29"/>
    </row>
    <row r="91" spans="1:39" ht="21" customHeight="1" x14ac:dyDescent="0.25">
      <c r="A91" s="29"/>
      <c r="B91" s="29"/>
      <c r="C91" s="58" t="s">
        <v>522</v>
      </c>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30"/>
      <c r="AH91" s="285"/>
      <c r="AI91" s="286"/>
      <c r="AJ91" s="286"/>
      <c r="AK91" s="286"/>
      <c r="AL91" s="287"/>
      <c r="AM91" s="29"/>
    </row>
    <row r="92" spans="1:39" ht="23.25" customHeight="1" x14ac:dyDescent="0.25">
      <c r="A92" s="29"/>
      <c r="B92" s="29"/>
      <c r="D92" s="29"/>
      <c r="E92" s="29"/>
      <c r="F92" s="29"/>
      <c r="G92" s="29"/>
      <c r="H92" s="29"/>
      <c r="I92" s="29"/>
      <c r="J92" s="292" t="str">
        <f>IF(入力してください!J101&lt;&gt;"","令和" &amp; IF(入力してください!J101&gt;2020,入力してください!J101-2018,入力してください!J101) &amp; "年"&amp;入力してください!N101&amp;"月"&amp;入力してください!R101&amp;"日","　年　月　日")</f>
        <v>　年　月　日</v>
      </c>
      <c r="K92" s="292"/>
      <c r="L92" s="292"/>
      <c r="M92" s="292"/>
      <c r="N92" s="292"/>
      <c r="O92" s="292"/>
      <c r="P92" s="292"/>
      <c r="Q92" s="292"/>
      <c r="R92" s="37"/>
      <c r="S92" s="293" t="s">
        <v>523</v>
      </c>
      <c r="T92" s="293"/>
      <c r="U92" s="293"/>
      <c r="V92" s="293"/>
      <c r="W92" s="293"/>
      <c r="X92" s="33"/>
      <c r="Y92" s="294" t="str">
        <f>IF(入力してください!Q41="同じ",入力してください!G13,入力してください!G43) &amp; ""</f>
        <v/>
      </c>
      <c r="Z92" s="294"/>
      <c r="AA92" s="294"/>
      <c r="AB92" s="294"/>
      <c r="AC92" s="294"/>
      <c r="AD92" s="294"/>
      <c r="AE92" s="294"/>
      <c r="AF92" s="294"/>
      <c r="AG92" s="30"/>
      <c r="AH92" s="288"/>
      <c r="AI92" s="289"/>
      <c r="AJ92" s="289"/>
      <c r="AK92" s="289"/>
      <c r="AL92" s="290"/>
      <c r="AM92" s="29"/>
    </row>
    <row r="93" spans="1:39" ht="6.75" customHeight="1" x14ac:dyDescent="0.25">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row>
    <row r="94" spans="1:39" ht="12.75" customHeight="1" x14ac:dyDescent="0.25">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row>
    <row r="95" spans="1:39" ht="12.75" customHeight="1" x14ac:dyDescent="0.25">
      <c r="B95" s="29"/>
      <c r="C95" s="25" t="s">
        <v>744</v>
      </c>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41" t="s">
        <v>700</v>
      </c>
    </row>
    <row r="96" spans="1:39" ht="2.25" customHeight="1" x14ac:dyDescent="0.25">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row>
    <row r="97" spans="1:39" ht="9" customHeight="1" x14ac:dyDescent="0.25">
      <c r="A97" s="29"/>
      <c r="B97" s="29"/>
      <c r="C97"/>
      <c r="D97"/>
      <c r="E97" s="381" t="s">
        <v>745</v>
      </c>
      <c r="F97" s="381"/>
      <c r="G97" s="381"/>
      <c r="H97" s="381"/>
      <c r="I97" s="381"/>
      <c r="J97" s="381"/>
      <c r="K97" s="381"/>
      <c r="L97" s="381"/>
      <c r="M97" s="381"/>
      <c r="N97"/>
      <c r="O97"/>
      <c r="P97"/>
      <c r="Q97" s="382" t="s">
        <v>564</v>
      </c>
      <c r="R97" s="383"/>
      <c r="S97" s="384"/>
      <c r="T97" s="391"/>
      <c r="U97" s="392"/>
      <c r="V97" s="392"/>
      <c r="W97" s="392"/>
      <c r="X97" s="392"/>
      <c r="Y97" s="393"/>
      <c r="Z97" s="29"/>
      <c r="AA97" s="29"/>
      <c r="AB97" s="29"/>
      <c r="AC97" s="29"/>
      <c r="AD97" s="29"/>
      <c r="AE97" s="29"/>
      <c r="AF97" s="29"/>
      <c r="AG97" s="29"/>
      <c r="AH97" s="29"/>
      <c r="AJ97"/>
      <c r="AK97"/>
      <c r="AL97"/>
      <c r="AM97"/>
    </row>
    <row r="98" spans="1:39" ht="3.75" customHeight="1" x14ac:dyDescent="0.25">
      <c r="A98" s="29"/>
      <c r="B98" s="29"/>
      <c r="C98"/>
      <c r="D98"/>
      <c r="E98" s="381"/>
      <c r="F98" s="381"/>
      <c r="G98" s="381"/>
      <c r="H98" s="381"/>
      <c r="I98" s="381"/>
      <c r="J98" s="381"/>
      <c r="K98" s="381"/>
      <c r="L98" s="381"/>
      <c r="M98" s="381"/>
      <c r="N98"/>
      <c r="O98"/>
      <c r="P98"/>
      <c r="Q98" s="385"/>
      <c r="R98" s="386"/>
      <c r="S98" s="387"/>
      <c r="T98" s="394"/>
      <c r="U98" s="395"/>
      <c r="V98" s="395"/>
      <c r="W98" s="395"/>
      <c r="X98" s="395"/>
      <c r="Y98" s="396"/>
      <c r="Z98" s="29"/>
      <c r="AA98" s="29"/>
      <c r="AB98" s="29"/>
      <c r="AC98" s="29"/>
      <c r="AD98" s="29"/>
      <c r="AE98" s="29"/>
      <c r="AF98" s="29"/>
      <c r="AG98" s="29"/>
      <c r="AH98" s="29"/>
      <c r="AJ98"/>
      <c r="AK98"/>
      <c r="AL98"/>
      <c r="AM98"/>
    </row>
    <row r="99" spans="1:39" ht="9" customHeight="1" x14ac:dyDescent="0.25">
      <c r="A99" s="29"/>
      <c r="B99" s="29"/>
      <c r="C99"/>
      <c r="D99"/>
      <c r="E99" s="381"/>
      <c r="F99" s="381"/>
      <c r="G99" s="381"/>
      <c r="H99" s="381"/>
      <c r="I99" s="381"/>
      <c r="J99" s="381"/>
      <c r="K99" s="381"/>
      <c r="L99" s="381"/>
      <c r="M99" s="381"/>
      <c r="N99"/>
      <c r="O99"/>
      <c r="P99"/>
      <c r="Q99" s="388"/>
      <c r="R99" s="389"/>
      <c r="S99" s="390"/>
      <c r="T99" s="397"/>
      <c r="U99" s="398"/>
      <c r="V99" s="398"/>
      <c r="W99" s="398"/>
      <c r="X99" s="398"/>
      <c r="Y99" s="399"/>
      <c r="Z99" s="29"/>
      <c r="AA99" s="29"/>
      <c r="AB99" s="29"/>
      <c r="AC99" s="29"/>
      <c r="AD99" s="29"/>
      <c r="AE99" s="29"/>
      <c r="AF99" s="29"/>
      <c r="AG99" s="29"/>
      <c r="AH99" s="29"/>
      <c r="AJ99"/>
      <c r="AK99"/>
      <c r="AL99"/>
      <c r="AM99"/>
    </row>
    <row r="100" spans="1:39" ht="12.75" customHeight="1" x14ac:dyDescent="0.25">
      <c r="C100"/>
      <c r="D100"/>
      <c r="E100"/>
      <c r="F100"/>
      <c r="G100"/>
      <c r="H100"/>
      <c r="I100"/>
      <c r="J100"/>
      <c r="K100"/>
      <c r="L100"/>
      <c r="N100" s="53"/>
    </row>
    <row r="101" spans="1:39" ht="3.75" customHeight="1" x14ac:dyDescent="0.25"/>
    <row r="102" spans="1:39" ht="19.5" customHeight="1" x14ac:dyDescent="0.15">
      <c r="A102" s="29"/>
      <c r="B102" s="29"/>
      <c r="C102" s="245" t="s">
        <v>391</v>
      </c>
      <c r="D102" s="245"/>
      <c r="E102" s="245"/>
      <c r="F102" s="237" t="s">
        <v>2</v>
      </c>
      <c r="G102" s="237"/>
      <c r="H102" s="237"/>
      <c r="I102" s="237"/>
      <c r="J102" s="170" t="str">
        <f>入力してください!G14 &amp; ""</f>
        <v/>
      </c>
      <c r="K102" s="171"/>
      <c r="L102" s="171"/>
      <c r="M102" s="171"/>
      <c r="N102" s="171"/>
      <c r="O102" s="171"/>
      <c r="P102" s="172"/>
      <c r="Q102" s="171" t="str">
        <f>入力してください!P14 &amp; ""</f>
        <v/>
      </c>
      <c r="R102" s="171"/>
      <c r="S102" s="171"/>
      <c r="T102" s="171"/>
      <c r="U102" s="171"/>
      <c r="V102" s="172"/>
      <c r="W102" s="304" t="s">
        <v>764</v>
      </c>
      <c r="X102" s="305"/>
      <c r="Y102" s="306"/>
      <c r="Z102" s="231" t="str">
        <f>入力してください!G15 &amp;""</f>
        <v/>
      </c>
      <c r="AA102" s="232"/>
      <c r="AB102" s="233"/>
      <c r="AC102" s="326" t="s">
        <v>458</v>
      </c>
      <c r="AD102" s="326"/>
      <c r="AE102" s="326"/>
      <c r="AF102" s="327" t="str">
        <f>IF(入力してください!I16&lt;&gt;"",入力してください!G16 &amp; 入力してください!I16 &amp; "年" &amp; 入力してください!N16 &amp; "月" &amp; 入力してください!R16 &amp; "日","年　　月　　日")</f>
        <v>年　　月　　日</v>
      </c>
      <c r="AG102" s="327"/>
      <c r="AH102" s="327"/>
      <c r="AI102" s="327"/>
      <c r="AJ102" s="327"/>
      <c r="AK102" s="327"/>
      <c r="AL102" s="327"/>
      <c r="AM102" s="29"/>
    </row>
    <row r="103" spans="1:39" ht="23.25" customHeight="1" x14ac:dyDescent="0.25">
      <c r="A103" s="29"/>
      <c r="B103" s="29"/>
      <c r="C103" s="245"/>
      <c r="D103" s="245"/>
      <c r="E103" s="245"/>
      <c r="F103" s="237" t="s">
        <v>1</v>
      </c>
      <c r="G103" s="237"/>
      <c r="H103" s="237"/>
      <c r="I103" s="237"/>
      <c r="J103" s="170" t="str">
        <f>入力してください!G13&amp; ""</f>
        <v/>
      </c>
      <c r="K103" s="171"/>
      <c r="L103" s="171"/>
      <c r="M103" s="171"/>
      <c r="N103" s="171"/>
      <c r="O103" s="171"/>
      <c r="P103" s="172"/>
      <c r="Q103" s="171" t="str">
        <f>入力してください!P13&amp; ""</f>
        <v/>
      </c>
      <c r="R103" s="171"/>
      <c r="S103" s="171"/>
      <c r="T103" s="171"/>
      <c r="U103" s="171"/>
      <c r="V103" s="172"/>
      <c r="W103" s="307"/>
      <c r="X103" s="308"/>
      <c r="Y103" s="309"/>
      <c r="Z103" s="157"/>
      <c r="AA103" s="158"/>
      <c r="AB103" s="159"/>
      <c r="AC103" s="345" t="s">
        <v>480</v>
      </c>
      <c r="AD103" s="345"/>
      <c r="AE103" s="345"/>
      <c r="AF103" s="338" t="str">
        <f ca="1" xml:space="preserve"> IFERROR(INT(_xlfn.DAYS(NOW(),DATEVALUE(AF102))/365.25),"")</f>
        <v/>
      </c>
      <c r="AG103" s="338"/>
      <c r="AH103" s="338"/>
      <c r="AI103" s="338"/>
      <c r="AJ103" s="338"/>
      <c r="AK103" s="338"/>
      <c r="AL103" s="338"/>
      <c r="AM103" s="29"/>
    </row>
    <row r="104" spans="1:39" ht="23.25" customHeight="1" x14ac:dyDescent="0.25">
      <c r="A104" s="29"/>
      <c r="B104" s="29"/>
      <c r="C104" s="245"/>
      <c r="D104" s="245"/>
      <c r="E104" s="245"/>
      <c r="F104" s="237" t="s">
        <v>479</v>
      </c>
      <c r="G104" s="237"/>
      <c r="H104" s="237"/>
      <c r="I104" s="237"/>
      <c r="J104" s="99" t="str">
        <f>入力してください!G17 &amp; ""</f>
        <v/>
      </c>
      <c r="K104" s="99"/>
      <c r="L104" s="99"/>
      <c r="M104" s="99"/>
      <c r="N104" s="99"/>
      <c r="O104" s="99"/>
      <c r="P104" s="99"/>
      <c r="Q104" s="99"/>
      <c r="R104" s="99"/>
      <c r="S104" s="99"/>
      <c r="T104" s="99"/>
      <c r="U104" s="99"/>
      <c r="V104" s="99"/>
      <c r="W104" s="237" t="s">
        <v>483</v>
      </c>
      <c r="X104" s="237"/>
      <c r="Y104" s="237"/>
      <c r="Z104" s="237"/>
      <c r="AA104" s="237"/>
      <c r="AB104" s="237"/>
      <c r="AC104" s="99" t="str">
        <f>入力してください!G20 &amp; ""</f>
        <v/>
      </c>
      <c r="AD104" s="99"/>
      <c r="AE104" s="99"/>
      <c r="AF104" s="99"/>
      <c r="AG104" s="99"/>
      <c r="AH104" s="99"/>
      <c r="AI104" s="99"/>
      <c r="AJ104" s="99"/>
      <c r="AK104" s="99"/>
      <c r="AL104" s="99"/>
      <c r="AM104" s="29"/>
    </row>
    <row r="105" spans="1:39" ht="23.25" customHeight="1" x14ac:dyDescent="0.25">
      <c r="A105" s="29"/>
      <c r="B105" s="29"/>
      <c r="C105" s="245"/>
      <c r="D105" s="245"/>
      <c r="E105" s="245"/>
      <c r="F105" s="237" t="s">
        <v>364</v>
      </c>
      <c r="G105" s="237"/>
      <c r="H105" s="237"/>
      <c r="I105" s="237"/>
      <c r="J105" s="328" t="str">
        <f>入力してください!G18 &amp;入力してください!J18&amp;""</f>
        <v>東京都</v>
      </c>
      <c r="K105" s="329"/>
      <c r="L105" s="329"/>
      <c r="M105" s="329"/>
      <c r="N105" s="329"/>
      <c r="O105" s="329"/>
      <c r="P105" s="329"/>
      <c r="Q105" s="329"/>
      <c r="R105" s="329"/>
      <c r="S105" s="329"/>
      <c r="T105" s="329"/>
      <c r="U105" s="329"/>
      <c r="V105" s="329"/>
      <c r="W105" s="329"/>
      <c r="X105" s="329"/>
      <c r="Y105" s="329"/>
      <c r="Z105" s="329"/>
      <c r="AA105" s="329"/>
      <c r="AB105" s="329"/>
      <c r="AC105" s="329"/>
      <c r="AD105" s="329"/>
      <c r="AE105" s="329"/>
      <c r="AF105" s="329"/>
      <c r="AG105" s="329"/>
      <c r="AH105" s="329"/>
      <c r="AI105" s="329"/>
      <c r="AJ105" s="329"/>
      <c r="AK105" s="329"/>
      <c r="AL105" s="330"/>
      <c r="AM105" s="29"/>
    </row>
    <row r="106" spans="1:39" ht="23.25" customHeight="1" x14ac:dyDescent="0.25">
      <c r="A106" s="29"/>
      <c r="B106" s="29"/>
      <c r="C106" s="245"/>
      <c r="D106" s="245"/>
      <c r="E106" s="245"/>
      <c r="F106" s="237"/>
      <c r="G106" s="237"/>
      <c r="H106" s="237"/>
      <c r="I106" s="237"/>
      <c r="J106" s="331" t="s">
        <v>484</v>
      </c>
      <c r="K106" s="332"/>
      <c r="L106" s="332"/>
      <c r="M106" s="332"/>
      <c r="N106" s="332"/>
      <c r="O106" s="332"/>
      <c r="P106" s="333" t="str">
        <f>入力してください!J19 &amp; ""</f>
        <v/>
      </c>
      <c r="Q106" s="333"/>
      <c r="R106" s="333"/>
      <c r="S106" s="333"/>
      <c r="T106" s="333"/>
      <c r="U106" s="333"/>
      <c r="V106" s="333"/>
      <c r="W106" s="333"/>
      <c r="X106" s="333"/>
      <c r="Y106" s="333"/>
      <c r="Z106" s="333"/>
      <c r="AA106" s="333"/>
      <c r="AB106" s="333"/>
      <c r="AC106" s="333"/>
      <c r="AD106" s="333"/>
      <c r="AE106" s="333"/>
      <c r="AF106" s="333"/>
      <c r="AG106" s="333"/>
      <c r="AH106" s="333"/>
      <c r="AI106" s="333"/>
      <c r="AJ106" s="333"/>
      <c r="AK106" s="333"/>
      <c r="AL106" s="334"/>
      <c r="AM106" s="29"/>
    </row>
    <row r="107" spans="1:39" ht="15" customHeight="1" x14ac:dyDescent="0.25">
      <c r="A107" s="29"/>
      <c r="B107" s="29"/>
      <c r="C107" s="245"/>
      <c r="D107" s="245"/>
      <c r="E107" s="245"/>
      <c r="F107" s="295" t="s">
        <v>481</v>
      </c>
      <c r="G107" s="237"/>
      <c r="H107" s="237"/>
      <c r="I107" s="237"/>
      <c r="J107" s="237" t="s">
        <v>360</v>
      </c>
      <c r="K107" s="237"/>
      <c r="L107" s="237"/>
      <c r="M107" s="170" t="str">
        <f>入力してください!G21 &amp; ""</f>
        <v/>
      </c>
      <c r="N107" s="171"/>
      <c r="O107" s="171"/>
      <c r="P107" s="171"/>
      <c r="Q107" s="171"/>
      <c r="R107" s="171"/>
      <c r="S107" s="171"/>
      <c r="T107" s="171"/>
      <c r="U107" s="171"/>
      <c r="V107" s="171"/>
      <c r="W107" s="171"/>
      <c r="X107" s="171"/>
      <c r="Y107" s="171"/>
      <c r="Z107" s="171"/>
      <c r="AA107" s="171"/>
      <c r="AB107" s="171"/>
      <c r="AC107" s="171"/>
      <c r="AD107" s="171"/>
      <c r="AE107" s="171"/>
      <c r="AF107" s="171"/>
      <c r="AG107" s="172"/>
      <c r="AH107" s="170" t="str">
        <f>入力してください!T21 &amp; ""</f>
        <v/>
      </c>
      <c r="AI107" s="171"/>
      <c r="AJ107" s="171"/>
      <c r="AK107" s="171"/>
      <c r="AL107" s="172"/>
      <c r="AM107" s="29"/>
    </row>
    <row r="108" spans="1:39" ht="15" customHeight="1" x14ac:dyDescent="0.25">
      <c r="A108" s="29"/>
      <c r="B108" s="29"/>
      <c r="C108" s="245"/>
      <c r="D108" s="245"/>
      <c r="E108" s="245"/>
      <c r="F108" s="237"/>
      <c r="G108" s="237"/>
      <c r="H108" s="237"/>
      <c r="I108" s="237"/>
      <c r="J108" s="366" t="s">
        <v>730</v>
      </c>
      <c r="K108" s="367"/>
      <c r="L108" s="368"/>
      <c r="M108" s="339" t="str">
        <f>入力してください!G22 &amp; ""</f>
        <v/>
      </c>
      <c r="N108" s="340"/>
      <c r="O108" s="340"/>
      <c r="P108" s="340"/>
      <c r="Q108" s="340"/>
      <c r="R108" s="340"/>
      <c r="S108" s="340"/>
      <c r="T108" s="340"/>
      <c r="U108" s="340"/>
      <c r="V108" s="341"/>
      <c r="W108" s="237" t="s">
        <v>361</v>
      </c>
      <c r="X108" s="237"/>
      <c r="Y108" s="237"/>
      <c r="Z108" s="99" t="str">
        <f>入力してください!G23 &amp; ""</f>
        <v/>
      </c>
      <c r="AA108" s="99"/>
      <c r="AB108" s="99"/>
      <c r="AC108" s="237" t="s">
        <v>362</v>
      </c>
      <c r="AD108" s="237"/>
      <c r="AE108" s="237"/>
      <c r="AF108" s="99" t="str">
        <f>入力してください!N23 &amp; ""</f>
        <v/>
      </c>
      <c r="AG108" s="99"/>
      <c r="AH108" s="99"/>
      <c r="AI108" s="237" t="s">
        <v>363</v>
      </c>
      <c r="AJ108" s="237"/>
      <c r="AK108" s="99" t="str">
        <f>入力してください!T23 &amp; ""</f>
        <v/>
      </c>
      <c r="AL108" s="99"/>
      <c r="AM108" s="29"/>
    </row>
    <row r="109" spans="1:39" ht="15" customHeight="1" x14ac:dyDescent="0.25">
      <c r="A109" s="29"/>
      <c r="B109" s="29"/>
      <c r="C109" s="245"/>
      <c r="D109" s="245"/>
      <c r="E109" s="245"/>
      <c r="F109" s="237"/>
      <c r="G109" s="237"/>
      <c r="H109" s="237"/>
      <c r="I109" s="237"/>
      <c r="J109" s="369"/>
      <c r="K109" s="370"/>
      <c r="L109" s="371"/>
      <c r="M109" s="342"/>
      <c r="N109" s="343"/>
      <c r="O109" s="343"/>
      <c r="P109" s="343"/>
      <c r="Q109" s="343"/>
      <c r="R109" s="343"/>
      <c r="S109" s="343"/>
      <c r="T109" s="343"/>
      <c r="U109" s="343"/>
      <c r="V109" s="344"/>
      <c r="W109" s="237" t="s">
        <v>482</v>
      </c>
      <c r="X109" s="237"/>
      <c r="Y109" s="237"/>
      <c r="Z109" s="237"/>
      <c r="AA109" s="99" t="str">
        <f>入力してください!G24 &amp; ""</f>
        <v/>
      </c>
      <c r="AB109" s="99"/>
      <c r="AC109" s="99"/>
      <c r="AD109" s="99"/>
      <c r="AE109" s="99"/>
      <c r="AF109" s="99"/>
      <c r="AG109" s="99"/>
      <c r="AH109" s="99"/>
      <c r="AI109" s="99"/>
      <c r="AJ109" s="99"/>
      <c r="AK109" s="99"/>
      <c r="AL109" s="99"/>
      <c r="AM109" s="29"/>
    </row>
    <row r="110" spans="1:39" ht="15" customHeight="1" x14ac:dyDescent="0.25">
      <c r="A110" s="29"/>
      <c r="B110" s="29"/>
      <c r="C110" s="245"/>
      <c r="D110" s="245"/>
      <c r="E110" s="245"/>
      <c r="F110" s="237"/>
      <c r="G110" s="237"/>
      <c r="H110" s="237"/>
      <c r="I110" s="237"/>
      <c r="J110" s="365" t="s">
        <v>800</v>
      </c>
      <c r="K110" s="365"/>
      <c r="L110" s="365"/>
      <c r="M110" s="365"/>
      <c r="N110" s="365"/>
      <c r="O110" s="365"/>
      <c r="P110" s="365"/>
      <c r="Q110" s="365"/>
      <c r="R110" s="365"/>
      <c r="S110" s="365"/>
      <c r="T110" s="365"/>
      <c r="U110" s="365"/>
      <c r="V110" s="365"/>
      <c r="W110" s="365"/>
      <c r="X110" s="365"/>
      <c r="Y110" s="365"/>
      <c r="Z110" s="365"/>
      <c r="AA110" s="365"/>
      <c r="AB110" s="365"/>
      <c r="AC110" s="365"/>
      <c r="AD110" s="365"/>
      <c r="AE110" s="365"/>
      <c r="AF110" s="99" t="str">
        <f>入力してください!Q26 &amp; ""</f>
        <v/>
      </c>
      <c r="AG110" s="99"/>
      <c r="AH110" s="99"/>
      <c r="AI110" s="99"/>
      <c r="AJ110" s="99"/>
      <c r="AK110" s="99"/>
      <c r="AL110" s="99"/>
      <c r="AM110" s="29"/>
    </row>
    <row r="111" spans="1:39" ht="12.75" customHeight="1" x14ac:dyDescent="0.25">
      <c r="C111" s="25" t="s">
        <v>488</v>
      </c>
    </row>
    <row r="112" spans="1:39" ht="18" customHeight="1" x14ac:dyDescent="0.25">
      <c r="A112" s="29"/>
      <c r="B112" s="29"/>
      <c r="C112" s="359" t="s">
        <v>493</v>
      </c>
      <c r="D112" s="245"/>
      <c r="E112" s="245"/>
      <c r="F112" s="360" t="s">
        <v>489</v>
      </c>
      <c r="G112" s="320"/>
      <c r="H112" s="320"/>
      <c r="I112" s="320"/>
      <c r="J112" s="320"/>
      <c r="K112" s="320"/>
      <c r="L112" s="320"/>
      <c r="M112" s="320"/>
      <c r="N112" s="320"/>
      <c r="O112" s="320"/>
      <c r="P112" s="320"/>
      <c r="Q112" s="320"/>
      <c r="R112" s="320"/>
      <c r="S112" s="320"/>
      <c r="T112" s="320"/>
      <c r="U112" s="320"/>
      <c r="V112" s="321"/>
      <c r="W112" s="237" t="s">
        <v>2</v>
      </c>
      <c r="X112" s="237"/>
      <c r="Y112" s="237"/>
      <c r="Z112" s="237"/>
      <c r="AA112" s="231" t="str">
        <f>IF(入力してください!Q41="同じ",入力してください!G14,入力してください!G44) &amp; ""</f>
        <v/>
      </c>
      <c r="AB112" s="232"/>
      <c r="AC112" s="232"/>
      <c r="AD112" s="232"/>
      <c r="AE112" s="232"/>
      <c r="AF112" s="233"/>
      <c r="AG112" s="231" t="str">
        <f>IF(入力してください!Q41="同じ",入力してください!P14,入力してください!P44) &amp; ""</f>
        <v/>
      </c>
      <c r="AH112" s="232"/>
      <c r="AI112" s="232"/>
      <c r="AJ112" s="232"/>
      <c r="AK112" s="232"/>
      <c r="AL112" s="233"/>
      <c r="AM112" s="29"/>
    </row>
    <row r="113" spans="1:39" ht="9" customHeight="1" x14ac:dyDescent="0.25">
      <c r="A113" s="29"/>
      <c r="B113" s="29"/>
      <c r="C113" s="245"/>
      <c r="D113" s="245"/>
      <c r="E113" s="245"/>
      <c r="F113" s="257" t="str">
        <f>IF(入力してください!Q41="同じ","☑","□")</f>
        <v>□</v>
      </c>
      <c r="G113" s="361" t="s">
        <v>490</v>
      </c>
      <c r="H113" s="361"/>
      <c r="I113" s="361"/>
      <c r="J113" s="361"/>
      <c r="K113" s="361"/>
      <c r="L113" s="361"/>
      <c r="M113" s="361"/>
      <c r="N113" s="361"/>
      <c r="O113" s="361"/>
      <c r="P113" s="361"/>
      <c r="Q113" s="361"/>
      <c r="R113" s="361"/>
      <c r="S113" s="361"/>
      <c r="T113" s="361"/>
      <c r="U113" s="361"/>
      <c r="V113" s="362"/>
      <c r="W113" s="237"/>
      <c r="X113" s="237"/>
      <c r="Y113" s="237"/>
      <c r="Z113" s="237"/>
      <c r="AA113" s="157"/>
      <c r="AB113" s="158"/>
      <c r="AC113" s="158"/>
      <c r="AD113" s="158"/>
      <c r="AE113" s="158"/>
      <c r="AF113" s="159"/>
      <c r="AG113" s="157"/>
      <c r="AH113" s="158"/>
      <c r="AI113" s="158"/>
      <c r="AJ113" s="158"/>
      <c r="AK113" s="158"/>
      <c r="AL113" s="159"/>
      <c r="AM113" s="29"/>
    </row>
    <row r="114" spans="1:39" ht="9" customHeight="1" x14ac:dyDescent="0.25">
      <c r="A114" s="29"/>
      <c r="B114" s="29"/>
      <c r="C114" s="245"/>
      <c r="D114" s="245"/>
      <c r="E114" s="245"/>
      <c r="F114" s="263"/>
      <c r="G114" s="363"/>
      <c r="H114" s="363"/>
      <c r="I114" s="363"/>
      <c r="J114" s="363"/>
      <c r="K114" s="363"/>
      <c r="L114" s="363"/>
      <c r="M114" s="363"/>
      <c r="N114" s="363"/>
      <c r="O114" s="363"/>
      <c r="P114" s="363"/>
      <c r="Q114" s="363"/>
      <c r="R114" s="363"/>
      <c r="S114" s="363"/>
      <c r="T114" s="363"/>
      <c r="U114" s="363"/>
      <c r="V114" s="364"/>
      <c r="W114" s="237" t="s">
        <v>1</v>
      </c>
      <c r="X114" s="237"/>
      <c r="Y114" s="237"/>
      <c r="Z114" s="237"/>
      <c r="AA114" s="231" t="str">
        <f>IF(入力してください!Q43="同じ",入力してください!G13,入力してください!G43) &amp; ""</f>
        <v/>
      </c>
      <c r="AB114" s="232"/>
      <c r="AC114" s="232"/>
      <c r="AD114" s="232"/>
      <c r="AE114" s="232"/>
      <c r="AF114" s="233"/>
      <c r="AG114" s="231" t="str">
        <f>IF(入力してください!Q43="同じ",入力してください!P13,入力してください!P43) &amp; ""</f>
        <v/>
      </c>
      <c r="AH114" s="232"/>
      <c r="AI114" s="232"/>
      <c r="AJ114" s="232"/>
      <c r="AK114" s="232"/>
      <c r="AL114" s="233"/>
      <c r="AM114" s="29"/>
    </row>
    <row r="115" spans="1:39" ht="18" customHeight="1" x14ac:dyDescent="0.25">
      <c r="A115" s="29"/>
      <c r="B115" s="29"/>
      <c r="C115" s="245"/>
      <c r="D115" s="245"/>
      <c r="E115" s="245"/>
      <c r="F115" s="34" t="str">
        <f>IF(入力してください!Q42="同じ","☑","□")</f>
        <v>□</v>
      </c>
      <c r="G115" s="320" t="s">
        <v>491</v>
      </c>
      <c r="H115" s="320"/>
      <c r="I115" s="320"/>
      <c r="J115" s="320"/>
      <c r="K115" s="320"/>
      <c r="L115" s="320"/>
      <c r="M115" s="320"/>
      <c r="N115" s="320"/>
      <c r="O115" s="320"/>
      <c r="P115" s="320"/>
      <c r="Q115" s="320"/>
      <c r="R115" s="320"/>
      <c r="S115" s="320"/>
      <c r="T115" s="320"/>
      <c r="U115" s="320"/>
      <c r="V115" s="321"/>
      <c r="W115" s="237"/>
      <c r="X115" s="237"/>
      <c r="Y115" s="237"/>
      <c r="Z115" s="237"/>
      <c r="AA115" s="157"/>
      <c r="AB115" s="158"/>
      <c r="AC115" s="158"/>
      <c r="AD115" s="158"/>
      <c r="AE115" s="158"/>
      <c r="AF115" s="159"/>
      <c r="AG115" s="157"/>
      <c r="AH115" s="158"/>
      <c r="AI115" s="158"/>
      <c r="AJ115" s="158"/>
      <c r="AK115" s="158"/>
      <c r="AL115" s="159"/>
      <c r="AM115" s="29"/>
    </row>
    <row r="116" spans="1:39" ht="18" customHeight="1" x14ac:dyDescent="0.25">
      <c r="A116" s="29"/>
      <c r="B116" s="29"/>
      <c r="C116" s="245"/>
      <c r="D116" s="245"/>
      <c r="E116" s="245"/>
      <c r="F116" s="237" t="s">
        <v>492</v>
      </c>
      <c r="G116" s="237"/>
      <c r="H116" s="237"/>
      <c r="I116" s="237"/>
      <c r="J116" s="237"/>
      <c r="K116" s="237"/>
      <c r="L116" s="237"/>
      <c r="M116" s="237"/>
      <c r="N116" s="237"/>
      <c r="O116" s="237"/>
      <c r="P116" s="99" t="str">
        <f>IF(入力してください!G45="その他",入力してください!Q45,入力してください!G45) &amp; ""</f>
        <v/>
      </c>
      <c r="Q116" s="99"/>
      <c r="R116" s="99"/>
      <c r="S116" s="99"/>
      <c r="T116" s="99"/>
      <c r="U116" s="99"/>
      <c r="V116" s="99"/>
      <c r="W116" s="99"/>
      <c r="X116" s="99"/>
      <c r="Y116" s="99"/>
      <c r="Z116" s="99"/>
      <c r="AA116" s="99"/>
      <c r="AB116" s="99"/>
      <c r="AC116" s="99"/>
      <c r="AD116" s="99"/>
      <c r="AE116" s="99"/>
      <c r="AF116" s="99"/>
      <c r="AG116" s="99"/>
      <c r="AH116" s="99"/>
      <c r="AI116" s="99"/>
      <c r="AJ116" s="99"/>
      <c r="AK116" s="99"/>
      <c r="AL116" s="99"/>
      <c r="AM116" s="29"/>
    </row>
    <row r="117" spans="1:39" ht="18.75" customHeight="1" x14ac:dyDescent="0.25">
      <c r="A117" s="29"/>
      <c r="B117" s="29"/>
      <c r="C117" s="245"/>
      <c r="D117" s="245"/>
      <c r="E117" s="245"/>
      <c r="F117" s="237" t="s">
        <v>479</v>
      </c>
      <c r="G117" s="237"/>
      <c r="H117" s="237"/>
      <c r="I117" s="237"/>
      <c r="J117" s="99" t="str">
        <f>IF(入力してください!Q42="同じ",入力してください!G17,入力してください!G46) &amp; ""</f>
        <v/>
      </c>
      <c r="K117" s="99"/>
      <c r="L117" s="99"/>
      <c r="M117" s="99"/>
      <c r="N117" s="99"/>
      <c r="O117" s="99"/>
      <c r="P117" s="99"/>
      <c r="Q117" s="99"/>
      <c r="R117" s="99"/>
      <c r="S117" s="99"/>
      <c r="T117" s="99"/>
      <c r="U117" s="99"/>
      <c r="V117" s="99"/>
      <c r="W117" s="237" t="s">
        <v>483</v>
      </c>
      <c r="X117" s="237"/>
      <c r="Y117" s="237"/>
      <c r="Z117" s="237"/>
      <c r="AA117" s="237"/>
      <c r="AB117" s="237"/>
      <c r="AC117" s="99" t="str">
        <f>IF(入力してください!Q42="同じ",入力してください!G20,入力してください!G49) &amp; ""</f>
        <v/>
      </c>
      <c r="AD117" s="99"/>
      <c r="AE117" s="99"/>
      <c r="AF117" s="99"/>
      <c r="AG117" s="99"/>
      <c r="AH117" s="99"/>
      <c r="AI117" s="99"/>
      <c r="AJ117" s="99"/>
      <c r="AK117" s="99"/>
      <c r="AL117" s="99"/>
      <c r="AM117" s="29"/>
    </row>
    <row r="118" spans="1:39" ht="23.25" customHeight="1" x14ac:dyDescent="0.25">
      <c r="A118" s="29"/>
      <c r="B118" s="29"/>
      <c r="C118" s="245"/>
      <c r="D118" s="245"/>
      <c r="E118" s="245"/>
      <c r="F118" s="237" t="s">
        <v>364</v>
      </c>
      <c r="G118" s="237"/>
      <c r="H118" s="237"/>
      <c r="I118" s="237"/>
      <c r="J118" s="328" t="str">
        <f>IF(入力してください!Q42="同じ",入力してください!G18&amp;入力してください!J18,入力してください!G47 &amp;入力してください!J47) &amp; ""</f>
        <v>東京都</v>
      </c>
      <c r="K118" s="329"/>
      <c r="L118" s="329"/>
      <c r="M118" s="329"/>
      <c r="N118" s="329"/>
      <c r="O118" s="329"/>
      <c r="P118" s="329"/>
      <c r="Q118" s="329"/>
      <c r="R118" s="329"/>
      <c r="S118" s="329"/>
      <c r="T118" s="329"/>
      <c r="U118" s="329"/>
      <c r="V118" s="329"/>
      <c r="W118" s="329"/>
      <c r="X118" s="329"/>
      <c r="Y118" s="329"/>
      <c r="Z118" s="329"/>
      <c r="AA118" s="329"/>
      <c r="AB118" s="329"/>
      <c r="AC118" s="329"/>
      <c r="AD118" s="329"/>
      <c r="AE118" s="329"/>
      <c r="AF118" s="329"/>
      <c r="AG118" s="329"/>
      <c r="AH118" s="329"/>
      <c r="AI118" s="329"/>
      <c r="AJ118" s="329"/>
      <c r="AK118" s="329"/>
      <c r="AL118" s="330"/>
      <c r="AM118" s="29"/>
    </row>
    <row r="119" spans="1:39" ht="18" customHeight="1" x14ac:dyDescent="0.25">
      <c r="A119" s="29"/>
      <c r="B119" s="29"/>
      <c r="C119" s="245"/>
      <c r="D119" s="245"/>
      <c r="E119" s="245"/>
      <c r="F119" s="237"/>
      <c r="G119" s="237"/>
      <c r="H119" s="237"/>
      <c r="I119" s="237"/>
      <c r="J119" s="331" t="s">
        <v>484</v>
      </c>
      <c r="K119" s="332"/>
      <c r="L119" s="332"/>
      <c r="M119" s="332"/>
      <c r="N119" s="332"/>
      <c r="O119" s="332"/>
      <c r="P119" s="333" t="str">
        <f>IF(入力してください!Q42="同じ",入力してください!J19,入力してください!J48) &amp; ""</f>
        <v/>
      </c>
      <c r="Q119" s="333"/>
      <c r="R119" s="333"/>
      <c r="S119" s="333"/>
      <c r="T119" s="333"/>
      <c r="U119" s="333"/>
      <c r="V119" s="333"/>
      <c r="W119" s="333"/>
      <c r="X119" s="333"/>
      <c r="Y119" s="333"/>
      <c r="Z119" s="333"/>
      <c r="AA119" s="333"/>
      <c r="AB119" s="333"/>
      <c r="AC119" s="333"/>
      <c r="AD119" s="333"/>
      <c r="AE119" s="333"/>
      <c r="AF119" s="333"/>
      <c r="AG119" s="333"/>
      <c r="AH119" s="333"/>
      <c r="AI119" s="333"/>
      <c r="AJ119" s="333"/>
      <c r="AK119" s="333"/>
      <c r="AL119" s="334"/>
      <c r="AM119" s="29"/>
    </row>
    <row r="120" spans="1:39" ht="12.75" customHeight="1" x14ac:dyDescent="0.25">
      <c r="C120" s="25" t="s">
        <v>494</v>
      </c>
    </row>
    <row r="121" spans="1:39" ht="24" customHeight="1" x14ac:dyDescent="0.25">
      <c r="A121" s="29"/>
      <c r="B121" s="29"/>
      <c r="C121" s="346" t="s">
        <v>385</v>
      </c>
      <c r="D121" s="347"/>
      <c r="E121" s="348"/>
      <c r="F121" s="304" t="s">
        <v>386</v>
      </c>
      <c r="G121" s="305"/>
      <c r="H121" s="305"/>
      <c r="I121" s="306"/>
      <c r="J121" s="32" t="s">
        <v>356</v>
      </c>
      <c r="K121" s="322" t="str">
        <f>入力してください!H27 &amp; ""</f>
        <v/>
      </c>
      <c r="L121" s="322"/>
      <c r="M121" s="322"/>
      <c r="N121" s="322"/>
      <c r="O121" s="322"/>
      <c r="P121" s="322"/>
      <c r="Q121" s="322"/>
      <c r="R121" s="322"/>
      <c r="S121" s="323"/>
      <c r="T121" s="32" t="s">
        <v>357</v>
      </c>
      <c r="U121" s="322" t="str">
        <f>入力してください!H28 &amp; ""</f>
        <v/>
      </c>
      <c r="V121" s="322"/>
      <c r="W121" s="322"/>
      <c r="X121" s="322"/>
      <c r="Y121" s="322"/>
      <c r="Z121" s="322"/>
      <c r="AA121" s="322"/>
      <c r="AB121" s="322"/>
      <c r="AC121" s="323"/>
      <c r="AD121" s="32" t="s">
        <v>358</v>
      </c>
      <c r="AE121" s="322" t="str">
        <f>入力してください!H29 &amp; ""</f>
        <v/>
      </c>
      <c r="AF121" s="322"/>
      <c r="AG121" s="322"/>
      <c r="AH121" s="322"/>
      <c r="AI121" s="322"/>
      <c r="AJ121" s="322"/>
      <c r="AK121" s="322"/>
      <c r="AL121" s="323"/>
      <c r="AM121" s="29"/>
    </row>
    <row r="122" spans="1:39" ht="24" customHeight="1" x14ac:dyDescent="0.25">
      <c r="A122" s="29"/>
      <c r="B122" s="29"/>
      <c r="C122" s="349"/>
      <c r="D122" s="350"/>
      <c r="E122" s="351"/>
      <c r="F122" s="307"/>
      <c r="G122" s="308"/>
      <c r="H122" s="308"/>
      <c r="I122" s="309"/>
      <c r="J122" s="32" t="s">
        <v>731</v>
      </c>
      <c r="K122" s="322" t="str">
        <f>入力してください!H30 &amp; ""</f>
        <v/>
      </c>
      <c r="L122" s="322"/>
      <c r="M122" s="322"/>
      <c r="N122" s="322"/>
      <c r="O122" s="322"/>
      <c r="P122" s="322"/>
      <c r="Q122" s="322"/>
      <c r="R122" s="322"/>
      <c r="S122" s="323"/>
      <c r="T122" s="32" t="s">
        <v>732</v>
      </c>
      <c r="U122" s="322" t="str">
        <f>入力してください!H31 &amp; ""</f>
        <v/>
      </c>
      <c r="V122" s="322"/>
      <c r="W122" s="322"/>
      <c r="X122" s="322"/>
      <c r="Y122" s="322"/>
      <c r="Z122" s="322"/>
      <c r="AA122" s="322"/>
      <c r="AB122" s="322"/>
      <c r="AC122" s="323"/>
      <c r="AD122" s="32" t="s">
        <v>733</v>
      </c>
      <c r="AE122" s="322" t="str">
        <f>入力してください!H32 &amp; ""</f>
        <v/>
      </c>
      <c r="AF122" s="322"/>
      <c r="AG122" s="322"/>
      <c r="AH122" s="322"/>
      <c r="AI122" s="322"/>
      <c r="AJ122" s="322"/>
      <c r="AK122" s="322"/>
      <c r="AL122" s="323"/>
      <c r="AM122" s="29"/>
    </row>
    <row r="123" spans="1:39" ht="25.5" customHeight="1" x14ac:dyDescent="0.15">
      <c r="A123" s="29"/>
      <c r="B123" s="29"/>
      <c r="C123" s="349"/>
      <c r="D123" s="350"/>
      <c r="E123" s="351"/>
      <c r="F123" s="355" t="s">
        <v>498</v>
      </c>
      <c r="G123" s="356"/>
      <c r="H123" s="356"/>
      <c r="I123" s="356"/>
      <c r="J123" s="357" t="s">
        <v>719</v>
      </c>
      <c r="K123" s="358"/>
      <c r="L123" s="358"/>
      <c r="M123" s="358"/>
      <c r="N123" s="358"/>
      <c r="O123" s="358"/>
      <c r="P123" s="358"/>
      <c r="Q123" s="358"/>
      <c r="R123" s="358"/>
      <c r="S123" s="358"/>
      <c r="T123" s="358"/>
      <c r="U123" s="358"/>
      <c r="V123" s="358"/>
      <c r="W123" s="358"/>
      <c r="X123" s="358"/>
      <c r="Y123" s="358"/>
      <c r="Z123" s="358"/>
      <c r="AA123" s="358"/>
      <c r="AB123" s="358"/>
      <c r="AC123" s="358"/>
      <c r="AD123" s="358"/>
      <c r="AE123" s="358"/>
      <c r="AF123" s="358"/>
      <c r="AG123" s="358"/>
      <c r="AH123" s="358"/>
      <c r="AI123" s="358"/>
      <c r="AJ123" s="358"/>
      <c r="AK123" s="358"/>
      <c r="AL123" s="358"/>
      <c r="AM123" s="29"/>
    </row>
    <row r="124" spans="1:39" ht="35.25" customHeight="1" x14ac:dyDescent="0.25">
      <c r="A124" s="29"/>
      <c r="B124" s="29"/>
      <c r="C124" s="349"/>
      <c r="D124" s="350"/>
      <c r="E124" s="351"/>
      <c r="F124" s="356"/>
      <c r="G124" s="356"/>
      <c r="H124" s="356"/>
      <c r="I124" s="356"/>
      <c r="J124" s="35" t="str">
        <f>IF(入力してください!Q33=入力してください!AV33,"☑","□")</f>
        <v>□</v>
      </c>
      <c r="K124" s="272" t="s">
        <v>734</v>
      </c>
      <c r="L124" s="272"/>
      <c r="M124" s="272"/>
      <c r="N124" s="272"/>
      <c r="O124" s="272"/>
      <c r="P124" s="272"/>
      <c r="Q124" s="272"/>
      <c r="R124" s="272"/>
      <c r="S124" s="272"/>
      <c r="T124" s="272"/>
      <c r="U124" s="272"/>
      <c r="V124" s="272"/>
      <c r="W124" s="272"/>
      <c r="X124" s="272"/>
      <c r="Y124" s="272"/>
      <c r="Z124" s="272"/>
      <c r="AA124" s="272"/>
      <c r="AB124" s="272"/>
      <c r="AC124" s="272"/>
      <c r="AD124" s="272"/>
      <c r="AE124" s="272"/>
      <c r="AF124" s="272"/>
      <c r="AG124" s="272"/>
      <c r="AH124" s="272"/>
      <c r="AI124" s="272"/>
      <c r="AJ124" s="272"/>
      <c r="AK124" s="272"/>
      <c r="AL124" s="273"/>
      <c r="AM124" s="29"/>
    </row>
    <row r="125" spans="1:39" ht="15" customHeight="1" x14ac:dyDescent="0.25">
      <c r="A125" s="29"/>
      <c r="B125" s="29"/>
      <c r="C125" s="349"/>
      <c r="D125" s="350"/>
      <c r="E125" s="351"/>
      <c r="F125" s="356"/>
      <c r="G125" s="356"/>
      <c r="H125" s="356"/>
      <c r="I125" s="356"/>
      <c r="J125" s="34" t="str">
        <f>IF(入力してください!Q34=入力してください!AU34,"☑","□")</f>
        <v>□</v>
      </c>
      <c r="K125" s="320" t="s">
        <v>495</v>
      </c>
      <c r="L125" s="320"/>
      <c r="M125" s="320"/>
      <c r="N125" s="320"/>
      <c r="O125" s="320"/>
      <c r="P125" s="320"/>
      <c r="Q125" s="320"/>
      <c r="R125" s="320"/>
      <c r="S125" s="320"/>
      <c r="T125" s="320"/>
      <c r="U125" s="320"/>
      <c r="V125" s="320"/>
      <c r="W125" s="320"/>
      <c r="X125" s="320"/>
      <c r="Y125" s="320"/>
      <c r="Z125" s="320"/>
      <c r="AA125" s="320"/>
      <c r="AB125" s="320"/>
      <c r="AC125" s="320"/>
      <c r="AD125" s="320"/>
      <c r="AE125" s="320"/>
      <c r="AF125" s="320"/>
      <c r="AG125" s="320"/>
      <c r="AH125" s="320"/>
      <c r="AI125" s="320"/>
      <c r="AJ125" s="320"/>
      <c r="AK125" s="320"/>
      <c r="AL125" s="321"/>
      <c r="AM125" s="29"/>
    </row>
    <row r="126" spans="1:39" ht="15" customHeight="1" x14ac:dyDescent="0.25">
      <c r="A126" s="29"/>
      <c r="B126" s="29"/>
      <c r="C126" s="349"/>
      <c r="D126" s="350"/>
      <c r="E126" s="351"/>
      <c r="F126" s="356"/>
      <c r="G126" s="356"/>
      <c r="H126" s="356"/>
      <c r="I126" s="356"/>
      <c r="J126" s="34" t="str">
        <f>IF(入力してください!Q35="使用している","☑","□")</f>
        <v>□</v>
      </c>
      <c r="K126" s="320" t="s">
        <v>496</v>
      </c>
      <c r="L126" s="320"/>
      <c r="M126" s="320"/>
      <c r="N126" s="320"/>
      <c r="O126" s="320"/>
      <c r="P126" s="320"/>
      <c r="Q126" s="320"/>
      <c r="R126" s="320"/>
      <c r="S126" s="320"/>
      <c r="T126" s="320"/>
      <c r="U126" s="320"/>
      <c r="V126" s="320"/>
      <c r="W126" s="320"/>
      <c r="X126" s="320"/>
      <c r="Y126" s="320"/>
      <c r="Z126" s="320"/>
      <c r="AA126" s="320"/>
      <c r="AB126" s="320"/>
      <c r="AC126" s="320"/>
      <c r="AD126" s="320"/>
      <c r="AE126" s="320"/>
      <c r="AF126" s="320"/>
      <c r="AG126" s="320"/>
      <c r="AH126" s="320"/>
      <c r="AI126" s="320"/>
      <c r="AJ126" s="320"/>
      <c r="AK126" s="320"/>
      <c r="AL126" s="321"/>
      <c r="AM126" s="29"/>
    </row>
    <row r="127" spans="1:39" ht="15" customHeight="1" x14ac:dyDescent="0.25">
      <c r="A127" s="29"/>
      <c r="B127" s="29"/>
      <c r="C127" s="349"/>
      <c r="D127" s="350"/>
      <c r="E127" s="351"/>
      <c r="F127" s="356"/>
      <c r="G127" s="356"/>
      <c r="H127" s="356"/>
      <c r="I127" s="356"/>
      <c r="J127" s="34" t="str">
        <f>IF(入力してください!Q36=入力してください!AU36,"☑","□")</f>
        <v>□</v>
      </c>
      <c r="K127" s="322" t="s">
        <v>598</v>
      </c>
      <c r="L127" s="322"/>
      <c r="M127" s="322"/>
      <c r="N127" s="322"/>
      <c r="O127" s="322"/>
      <c r="P127" s="322"/>
      <c r="Q127" s="322"/>
      <c r="R127" s="322"/>
      <c r="S127" s="322"/>
      <c r="T127" s="322"/>
      <c r="U127" s="322"/>
      <c r="V127" s="322"/>
      <c r="W127" s="322"/>
      <c r="X127" s="322"/>
      <c r="Y127" s="322"/>
      <c r="Z127" s="322"/>
      <c r="AA127" s="322"/>
      <c r="AB127" s="322"/>
      <c r="AC127" s="322"/>
      <c r="AD127" s="322"/>
      <c r="AE127" s="322"/>
      <c r="AF127" s="322"/>
      <c r="AG127" s="322"/>
      <c r="AH127" s="322"/>
      <c r="AI127" s="322"/>
      <c r="AJ127" s="322"/>
      <c r="AK127" s="322"/>
      <c r="AL127" s="323"/>
      <c r="AM127" s="29"/>
    </row>
    <row r="128" spans="1:39" ht="12.75" customHeight="1" x14ac:dyDescent="0.15">
      <c r="A128" s="29"/>
      <c r="B128" s="29"/>
      <c r="C128" s="349"/>
      <c r="D128" s="350"/>
      <c r="E128" s="351"/>
      <c r="F128" s="356"/>
      <c r="G128" s="356"/>
      <c r="H128" s="356"/>
      <c r="I128" s="356"/>
      <c r="J128" s="335" t="s">
        <v>720</v>
      </c>
      <c r="K128" s="336"/>
      <c r="L128" s="336"/>
      <c r="M128" s="336"/>
      <c r="N128" s="336"/>
      <c r="O128" s="336"/>
      <c r="P128" s="336"/>
      <c r="Q128" s="336"/>
      <c r="R128" s="336"/>
      <c r="S128" s="336"/>
      <c r="T128" s="336"/>
      <c r="U128" s="336"/>
      <c r="V128" s="336"/>
      <c r="W128" s="336"/>
      <c r="X128" s="336"/>
      <c r="Y128" s="336"/>
      <c r="Z128" s="336"/>
      <c r="AA128" s="336"/>
      <c r="AB128" s="336"/>
      <c r="AC128" s="336"/>
      <c r="AD128" s="336"/>
      <c r="AE128" s="336"/>
      <c r="AF128" s="336"/>
      <c r="AG128" s="336"/>
      <c r="AH128" s="336"/>
      <c r="AI128" s="336"/>
      <c r="AJ128" s="336"/>
      <c r="AK128" s="336"/>
      <c r="AL128" s="337"/>
      <c r="AM128" s="29"/>
    </row>
    <row r="129" spans="1:39" ht="52.5" customHeight="1" x14ac:dyDescent="0.25">
      <c r="A129" s="29"/>
      <c r="B129" s="29"/>
      <c r="C129" s="352"/>
      <c r="D129" s="353"/>
      <c r="E129" s="354"/>
      <c r="F129" s="356"/>
      <c r="G129" s="356"/>
      <c r="H129" s="356"/>
      <c r="I129" s="356"/>
      <c r="J129" s="35" t="str">
        <f>IF(入力してください!Q37=入力してください!AU33,"☑","□")</f>
        <v>□</v>
      </c>
      <c r="K129" s="272" t="s">
        <v>497</v>
      </c>
      <c r="L129" s="272"/>
      <c r="M129" s="272"/>
      <c r="N129" s="272"/>
      <c r="O129" s="272"/>
      <c r="P129" s="272"/>
      <c r="Q129" s="272"/>
      <c r="R129" s="272"/>
      <c r="S129" s="272"/>
      <c r="T129" s="272"/>
      <c r="U129" s="272"/>
      <c r="V129" s="272"/>
      <c r="W129" s="272"/>
      <c r="X129" s="272"/>
      <c r="Y129" s="272"/>
      <c r="Z129" s="272"/>
      <c r="AA129" s="272"/>
      <c r="AB129" s="272"/>
      <c r="AC129" s="272"/>
      <c r="AD129" s="272"/>
      <c r="AE129" s="272"/>
      <c r="AF129" s="272"/>
      <c r="AG129" s="272"/>
      <c r="AH129" s="272"/>
      <c r="AI129" s="272"/>
      <c r="AJ129" s="272"/>
      <c r="AK129" s="272"/>
      <c r="AL129" s="273"/>
      <c r="AM129" s="29"/>
    </row>
    <row r="130" spans="1:39" ht="20.25" customHeight="1" x14ac:dyDescent="0.25">
      <c r="C130" s="310" t="s">
        <v>499</v>
      </c>
      <c r="D130" s="310"/>
      <c r="E130" s="310"/>
      <c r="F130" s="310"/>
      <c r="G130" s="310"/>
      <c r="H130" s="310"/>
      <c r="I130" s="310"/>
      <c r="J130" s="310"/>
      <c r="K130" s="310"/>
      <c r="L130" s="310"/>
      <c r="M130" s="310"/>
      <c r="N130" s="310"/>
      <c r="O130" s="310"/>
      <c r="P130" s="310"/>
      <c r="Q130" s="310"/>
      <c r="R130" s="310"/>
      <c r="S130" s="310"/>
      <c r="T130" s="310"/>
      <c r="U130" s="310"/>
      <c r="V130" s="310"/>
      <c r="W130" s="310"/>
      <c r="X130" s="310"/>
      <c r="Y130" s="310"/>
      <c r="Z130" s="310"/>
      <c r="AA130" s="310"/>
      <c r="AB130" s="310"/>
      <c r="AC130" s="310"/>
      <c r="AD130" s="310"/>
      <c r="AE130" s="310"/>
      <c r="AF130" s="310"/>
      <c r="AG130" s="310"/>
      <c r="AH130" s="310"/>
      <c r="AI130" s="310"/>
      <c r="AJ130" s="310"/>
      <c r="AK130" s="310"/>
      <c r="AL130" s="310"/>
    </row>
    <row r="131" spans="1:39" ht="50.25" customHeight="1" x14ac:dyDescent="0.25">
      <c r="A131" s="29"/>
      <c r="B131" s="29"/>
      <c r="C131" s="311" t="s">
        <v>775</v>
      </c>
      <c r="D131" s="312"/>
      <c r="E131" s="312"/>
      <c r="F131" s="312"/>
      <c r="G131" s="312"/>
      <c r="H131" s="312"/>
      <c r="I131" s="312"/>
      <c r="J131" s="312"/>
      <c r="K131" s="312"/>
      <c r="L131" s="312"/>
      <c r="M131" s="312"/>
      <c r="N131" s="312"/>
      <c r="O131" s="312"/>
      <c r="P131" s="312"/>
      <c r="Q131" s="312"/>
      <c r="R131" s="312"/>
      <c r="S131" s="312"/>
      <c r="T131" s="312"/>
      <c r="U131" s="312"/>
      <c r="V131" s="312"/>
      <c r="W131" s="312"/>
      <c r="X131" s="312"/>
      <c r="Y131" s="312"/>
      <c r="Z131" s="312"/>
      <c r="AA131" s="312"/>
      <c r="AB131" s="312"/>
      <c r="AC131" s="312"/>
      <c r="AD131" s="312"/>
      <c r="AE131" s="312"/>
      <c r="AF131" s="312"/>
      <c r="AG131" s="312"/>
      <c r="AH131" s="312"/>
      <c r="AI131" s="312"/>
      <c r="AJ131" s="312"/>
      <c r="AK131" s="312"/>
      <c r="AL131" s="313"/>
      <c r="AM131"/>
    </row>
    <row r="132" spans="1:39" ht="30" customHeight="1" x14ac:dyDescent="0.25">
      <c r="A132" s="29"/>
      <c r="B132" s="31"/>
      <c r="C132" s="26"/>
      <c r="D132" s="27"/>
      <c r="E132" s="314" t="str">
        <f>IF(AND(入力してください!J101&lt;&gt;"",RIGHT(入力してください!K100,2)="する"),"令和" &amp; IF(入力してください!J101&gt;2020,入力してください!J101-2018,入力してください!J101) &amp; "年"&amp;入力してください!N101&amp;"月"&amp;入力してください!R101&amp;"日","　年　月　日")</f>
        <v>　年　月　日</v>
      </c>
      <c r="F132" s="314"/>
      <c r="G132" s="314"/>
      <c r="H132" s="314"/>
      <c r="I132" s="314"/>
      <c r="J132" s="314"/>
      <c r="K132" s="314"/>
      <c r="L132" s="27"/>
      <c r="M132" s="27"/>
      <c r="N132" s="27"/>
      <c r="O132" s="30" t="s">
        <v>711</v>
      </c>
      <c r="P132" s="27"/>
      <c r="Q132" s="27"/>
      <c r="R132" s="27"/>
      <c r="S132" s="315" t="str">
        <f>IF(入力してください!K100="同意する",入力してください!G102,"") &amp; ""</f>
        <v/>
      </c>
      <c r="T132" s="315"/>
      <c r="U132" s="315"/>
      <c r="V132" s="315"/>
      <c r="W132" s="315"/>
      <c r="X132" s="315"/>
      <c r="Y132" s="315"/>
      <c r="Z132" s="315"/>
      <c r="AA132" s="315"/>
      <c r="AB132" s="315"/>
      <c r="AC132" s="27"/>
      <c r="AD132" s="27"/>
      <c r="AE132" s="27"/>
      <c r="AF132" s="27"/>
      <c r="AG132" s="27"/>
      <c r="AH132" s="27"/>
      <c r="AI132" s="27"/>
      <c r="AJ132" s="27"/>
      <c r="AK132" s="27"/>
      <c r="AL132" s="54"/>
      <c r="AM132"/>
    </row>
    <row r="133" spans="1:39" ht="22.5" customHeight="1" x14ac:dyDescent="0.25">
      <c r="A133" s="29"/>
      <c r="B133" s="31"/>
      <c r="C133" s="55" t="s">
        <v>712</v>
      </c>
      <c r="D133" s="316" t="s">
        <v>713</v>
      </c>
      <c r="E133" s="316"/>
      <c r="F133" s="316"/>
      <c r="G133" s="316"/>
      <c r="H133" s="316"/>
      <c r="I133" s="316"/>
      <c r="J133" s="316"/>
      <c r="K133" s="316"/>
      <c r="L133" s="316"/>
      <c r="M133" s="316"/>
      <c r="N133" s="316"/>
      <c r="O133" s="316"/>
      <c r="P133" s="316"/>
      <c r="Q133" s="316"/>
      <c r="R133" s="316"/>
      <c r="S133" s="316"/>
      <c r="T133" s="316"/>
      <c r="U133" s="316"/>
      <c r="V133" s="316"/>
      <c r="W133" s="316"/>
      <c r="X133" s="316"/>
      <c r="Y133" s="316"/>
      <c r="Z133" s="316"/>
      <c r="AA133" s="316"/>
      <c r="AB133" s="316"/>
      <c r="AC133" s="316"/>
      <c r="AD133" s="316"/>
      <c r="AE133" s="316"/>
      <c r="AF133" s="316"/>
      <c r="AG133" s="316"/>
      <c r="AH133" s="316"/>
      <c r="AI133" s="316"/>
      <c r="AJ133" s="316"/>
      <c r="AK133" s="316"/>
      <c r="AL133" s="317"/>
      <c r="AM133"/>
    </row>
    <row r="134" spans="1:39" ht="24" customHeight="1" x14ac:dyDescent="0.25">
      <c r="A134" s="29"/>
      <c r="B134" s="31"/>
      <c r="C134" s="46"/>
      <c r="D134" s="33" t="s">
        <v>714</v>
      </c>
      <c r="E134" s="47"/>
      <c r="F134" s="47"/>
      <c r="G134" s="47"/>
      <c r="H134" s="47"/>
      <c r="I134" s="318" t="str">
        <f>IF(LEFT(入力してください!K100,2)="本人",入力してください!G102,"") &amp; ""</f>
        <v/>
      </c>
      <c r="J134" s="318"/>
      <c r="K134" s="318"/>
      <c r="L134" s="318"/>
      <c r="M134" s="318"/>
      <c r="N134" s="318"/>
      <c r="O134" s="318"/>
      <c r="P134" s="318"/>
      <c r="Q134" s="318"/>
      <c r="R134" s="318"/>
      <c r="S134" s="318"/>
      <c r="T134" s="318"/>
      <c r="U134" s="318"/>
      <c r="V134" s="47"/>
      <c r="W134" s="47"/>
      <c r="X134" s="47"/>
      <c r="Y134" s="47"/>
      <c r="Z134" s="47"/>
      <c r="AA134" s="47"/>
      <c r="AB134" s="47"/>
      <c r="AC134" s="47"/>
      <c r="AD134" s="47"/>
      <c r="AE134" s="47"/>
      <c r="AF134" s="47"/>
      <c r="AG134" s="47"/>
      <c r="AH134" s="47"/>
      <c r="AI134" s="47"/>
      <c r="AJ134" s="47"/>
      <c r="AK134" s="47"/>
      <c r="AL134" s="48"/>
      <c r="AM134"/>
    </row>
    <row r="135" spans="1:39" ht="2.25" customHeight="1" x14ac:dyDescent="0.25">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row>
    <row r="136" spans="1:39" ht="21" customHeight="1" x14ac:dyDescent="0.25">
      <c r="C136" s="319" t="s">
        <v>740</v>
      </c>
      <c r="D136" s="319"/>
      <c r="E136" s="319"/>
      <c r="F136" s="319"/>
      <c r="G136" s="319"/>
      <c r="H136" s="319"/>
      <c r="I136" s="319"/>
      <c r="J136" s="319"/>
      <c r="K136" s="319"/>
      <c r="L136" s="319"/>
      <c r="M136" s="319"/>
      <c r="N136" s="319"/>
      <c r="O136" s="319"/>
      <c r="P136" s="319"/>
      <c r="Q136" s="319"/>
      <c r="R136" s="319"/>
      <c r="S136" s="319"/>
      <c r="T136" s="319"/>
      <c r="U136" s="319"/>
      <c r="V136" s="319"/>
      <c r="W136" s="319"/>
      <c r="X136" s="319"/>
      <c r="Y136" s="319"/>
      <c r="Z136" s="319"/>
      <c r="AA136" s="319"/>
      <c r="AB136" s="319"/>
      <c r="AC136" s="319"/>
      <c r="AD136" s="319"/>
      <c r="AE136" s="319"/>
      <c r="AF136" s="319"/>
      <c r="AG136" s="319"/>
      <c r="AH136" s="319"/>
      <c r="AI136" s="319"/>
      <c r="AJ136" s="319"/>
      <c r="AK136" s="319"/>
      <c r="AL136" s="319"/>
      <c r="AM136" s="56"/>
    </row>
    <row r="137" spans="1:39" ht="12.75" customHeight="1" x14ac:dyDescent="0.25">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row>
    <row r="138" spans="1:39" ht="11.25" customHeight="1" x14ac:dyDescent="0.25">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41" t="s">
        <v>700</v>
      </c>
    </row>
    <row r="139" spans="1:39" ht="6" customHeight="1" x14ac:dyDescent="0.25">
      <c r="A139" s="29"/>
      <c r="B139" s="29"/>
      <c r="C139" s="29"/>
      <c r="D139" s="29"/>
      <c r="E139" s="29"/>
      <c r="F139" s="29"/>
      <c r="G139" s="29"/>
      <c r="H139" s="29"/>
      <c r="I139" s="29"/>
      <c r="J139" s="29"/>
      <c r="K139" s="29"/>
      <c r="L139" s="29"/>
      <c r="M139" s="29"/>
      <c r="N139" s="29"/>
      <c r="X139" s="29"/>
      <c r="Y139" s="29"/>
      <c r="Z139" s="29"/>
      <c r="AA139" s="29"/>
      <c r="AB139" s="29"/>
      <c r="AC139" s="29"/>
      <c r="AD139" s="29"/>
      <c r="AE139" s="29"/>
      <c r="AF139" s="29"/>
      <c r="AG139" s="29"/>
      <c r="AH139" s="29"/>
      <c r="AI139" s="29"/>
      <c r="AJ139" s="29"/>
      <c r="AK139" s="29"/>
      <c r="AL139" s="29"/>
      <c r="AM139" s="29"/>
    </row>
    <row r="140" spans="1:39" ht="9" customHeight="1" x14ac:dyDescent="0.25">
      <c r="A140" s="29"/>
      <c r="B140" s="29"/>
      <c r="C140" s="29"/>
      <c r="D140" s="29"/>
      <c r="E140" s="29"/>
      <c r="F140" s="29"/>
      <c r="G140" s="29"/>
      <c r="H140" s="29"/>
      <c r="I140" s="29"/>
      <c r="J140" s="29"/>
      <c r="K140" s="29"/>
      <c r="L140" s="29"/>
      <c r="N140"/>
      <c r="O140"/>
      <c r="P140"/>
      <c r="Q140"/>
      <c r="R140"/>
      <c r="S140"/>
      <c r="T140"/>
      <c r="U140"/>
      <c r="V140"/>
      <c r="W140" s="234" t="s">
        <v>735</v>
      </c>
      <c r="X140" s="235"/>
      <c r="Y140" s="235"/>
      <c r="Z140" s="235"/>
      <c r="AA140" s="235"/>
      <c r="AB140" s="236"/>
      <c r="AC140" s="29"/>
      <c r="AD140" s="29"/>
      <c r="AE140" s="29"/>
      <c r="AF140" s="29"/>
      <c r="AG140" s="29"/>
      <c r="AH140" s="29"/>
      <c r="AI140" s="29"/>
      <c r="AJ140" s="29"/>
      <c r="AK140" s="29"/>
      <c r="AL140" s="29"/>
      <c r="AM140" s="29"/>
    </row>
    <row r="141" spans="1:39" ht="12.75" customHeight="1" x14ac:dyDescent="0.25">
      <c r="A141" s="29"/>
      <c r="B141" s="29"/>
      <c r="C141" s="29"/>
      <c r="D141" s="29"/>
      <c r="E141" s="29"/>
      <c r="F141" s="29"/>
      <c r="G141" s="29"/>
      <c r="H141" s="29"/>
      <c r="I141" s="29"/>
      <c r="J141" s="29"/>
      <c r="K141" s="29"/>
      <c r="L141" s="29"/>
      <c r="M141" s="29"/>
      <c r="N141"/>
      <c r="O141"/>
      <c r="P141"/>
      <c r="Q141"/>
      <c r="R141"/>
      <c r="S141"/>
      <c r="T141"/>
      <c r="U141"/>
      <c r="V141"/>
      <c r="W141" s="238"/>
      <c r="X141" s="239"/>
      <c r="Y141" s="239"/>
      <c r="Z141" s="239"/>
      <c r="AA141" s="239"/>
      <c r="AB141" s="240"/>
      <c r="AC141" s="29"/>
      <c r="AD141" s="29"/>
      <c r="AE141" s="29"/>
      <c r="AF141" s="29"/>
      <c r="AG141" s="29"/>
      <c r="AH141" s="29"/>
      <c r="AI141" s="29"/>
      <c r="AJ141" s="29"/>
      <c r="AK141" s="29"/>
      <c r="AL141" s="29"/>
      <c r="AM141" s="29"/>
    </row>
    <row r="142" spans="1:39" ht="14.25" customHeight="1" x14ac:dyDescent="0.25">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c r="Y142"/>
      <c r="Z142"/>
      <c r="AA142"/>
      <c r="AB142"/>
      <c r="AC142"/>
      <c r="AD142"/>
      <c r="AE142"/>
      <c r="AF142"/>
      <c r="AG142"/>
      <c r="AH142"/>
      <c r="AI142"/>
      <c r="AJ142"/>
      <c r="AK142"/>
      <c r="AL142"/>
      <c r="AM142" s="29"/>
    </row>
    <row r="143" spans="1:39" ht="14.25" customHeight="1" x14ac:dyDescent="0.25">
      <c r="A143" s="29"/>
      <c r="B143" s="29"/>
      <c r="C143" s="245" t="s">
        <v>507</v>
      </c>
      <c r="D143" s="245"/>
      <c r="E143" s="245"/>
      <c r="F143" s="242" t="s">
        <v>500</v>
      </c>
      <c r="G143" s="242"/>
      <c r="H143" s="242"/>
      <c r="I143" s="242"/>
      <c r="J143" s="242"/>
      <c r="K143" s="242"/>
      <c r="L143" s="242"/>
      <c r="M143" s="237" t="s">
        <v>501</v>
      </c>
      <c r="N143" s="237"/>
      <c r="O143" s="237"/>
      <c r="P143" s="99" t="str">
        <f>入力してください!G54 &amp; ""</f>
        <v/>
      </c>
      <c r="Q143" s="99"/>
      <c r="R143" s="99"/>
      <c r="S143" s="99"/>
      <c r="T143" s="99"/>
      <c r="U143" s="99"/>
      <c r="V143" s="99"/>
      <c r="W143" s="99"/>
      <c r="X143" s="99"/>
      <c r="Y143" s="99"/>
      <c r="Z143" s="99"/>
      <c r="AA143" s="99"/>
      <c r="AB143" s="99"/>
      <c r="AC143" s="237" t="s">
        <v>502</v>
      </c>
      <c r="AD143" s="237"/>
      <c r="AE143" s="237"/>
      <c r="AF143" s="237"/>
      <c r="AG143" s="237"/>
      <c r="AH143" s="237"/>
      <c r="AI143" s="99" t="str">
        <f>入力してください!R54 &amp; ""</f>
        <v/>
      </c>
      <c r="AJ143" s="99"/>
      <c r="AK143" s="99"/>
      <c r="AL143" s="99"/>
      <c r="AM143" s="29"/>
    </row>
    <row r="144" spans="1:39" ht="14.25" customHeight="1" x14ac:dyDescent="0.25">
      <c r="A144" s="29"/>
      <c r="B144" s="29"/>
      <c r="C144" s="245"/>
      <c r="D144" s="245"/>
      <c r="E144" s="245"/>
      <c r="F144" s="242"/>
      <c r="G144" s="242"/>
      <c r="H144" s="242"/>
      <c r="I144" s="242"/>
      <c r="J144" s="242"/>
      <c r="K144" s="242"/>
      <c r="L144" s="242"/>
      <c r="M144" s="237" t="s">
        <v>501</v>
      </c>
      <c r="N144" s="237"/>
      <c r="O144" s="237"/>
      <c r="P144" s="99" t="str">
        <f>入力してください!G55 &amp; ""</f>
        <v/>
      </c>
      <c r="Q144" s="99"/>
      <c r="R144" s="99"/>
      <c r="S144" s="99"/>
      <c r="T144" s="99"/>
      <c r="U144" s="99"/>
      <c r="V144" s="99"/>
      <c r="W144" s="99"/>
      <c r="X144" s="99"/>
      <c r="Y144" s="99"/>
      <c r="Z144" s="99"/>
      <c r="AA144" s="99"/>
      <c r="AB144" s="99"/>
      <c r="AC144" s="237" t="s">
        <v>502</v>
      </c>
      <c r="AD144" s="237"/>
      <c r="AE144" s="237"/>
      <c r="AF144" s="237"/>
      <c r="AG144" s="237"/>
      <c r="AH144" s="237"/>
      <c r="AI144" s="99" t="str">
        <f>入力してください!R55 &amp; ""</f>
        <v/>
      </c>
      <c r="AJ144" s="99"/>
      <c r="AK144" s="99"/>
      <c r="AL144" s="99"/>
      <c r="AM144" s="29"/>
    </row>
    <row r="145" spans="1:39" ht="14.25" customHeight="1" x14ac:dyDescent="0.25">
      <c r="A145" s="29"/>
      <c r="B145" s="29"/>
      <c r="C145" s="245"/>
      <c r="D145" s="245"/>
      <c r="E145" s="245"/>
      <c r="F145" s="242"/>
      <c r="G145" s="242"/>
      <c r="H145" s="242"/>
      <c r="I145" s="242"/>
      <c r="J145" s="242"/>
      <c r="K145" s="242"/>
      <c r="L145" s="242"/>
      <c r="M145" s="237" t="s">
        <v>501</v>
      </c>
      <c r="N145" s="237"/>
      <c r="O145" s="237"/>
      <c r="P145" s="99" t="str">
        <f>入力してください!G56 &amp; ""</f>
        <v/>
      </c>
      <c r="Q145" s="99"/>
      <c r="R145" s="99"/>
      <c r="S145" s="99"/>
      <c r="T145" s="99"/>
      <c r="U145" s="99"/>
      <c r="V145" s="99"/>
      <c r="W145" s="99"/>
      <c r="X145" s="99"/>
      <c r="Y145" s="99"/>
      <c r="Z145" s="99"/>
      <c r="AA145" s="99"/>
      <c r="AB145" s="99"/>
      <c r="AC145" s="237" t="s">
        <v>502</v>
      </c>
      <c r="AD145" s="237"/>
      <c r="AE145" s="237"/>
      <c r="AF145" s="237"/>
      <c r="AG145" s="237"/>
      <c r="AH145" s="237"/>
      <c r="AI145" s="99" t="str">
        <f>入力してください!R56 &amp; ""</f>
        <v/>
      </c>
      <c r="AJ145" s="99"/>
      <c r="AK145" s="99"/>
      <c r="AL145" s="99"/>
      <c r="AM145" s="29"/>
    </row>
    <row r="146" spans="1:39" ht="14.25" customHeight="1" x14ac:dyDescent="0.25">
      <c r="A146" s="29"/>
      <c r="B146" s="29"/>
      <c r="C146" s="245"/>
      <c r="D146" s="245"/>
      <c r="E146" s="245"/>
      <c r="F146" s="242"/>
      <c r="G146" s="242"/>
      <c r="H146" s="242"/>
      <c r="I146" s="242"/>
      <c r="J146" s="242"/>
      <c r="K146" s="242"/>
      <c r="L146" s="242"/>
      <c r="M146" s="237" t="s">
        <v>501</v>
      </c>
      <c r="N146" s="237"/>
      <c r="O146" s="237"/>
      <c r="P146" s="99" t="str">
        <f>入力してください!G57 &amp; ""</f>
        <v/>
      </c>
      <c r="Q146" s="99"/>
      <c r="R146" s="99"/>
      <c r="S146" s="99"/>
      <c r="T146" s="99"/>
      <c r="U146" s="99"/>
      <c r="V146" s="99"/>
      <c r="W146" s="99"/>
      <c r="X146" s="99"/>
      <c r="Y146" s="99"/>
      <c r="Z146" s="99"/>
      <c r="AA146" s="99"/>
      <c r="AB146" s="99"/>
      <c r="AC146" s="237" t="s">
        <v>502</v>
      </c>
      <c r="AD146" s="237"/>
      <c r="AE146" s="237"/>
      <c r="AF146" s="237"/>
      <c r="AG146" s="237"/>
      <c r="AH146" s="237"/>
      <c r="AI146" s="99" t="str">
        <f>入力してください!R57 &amp; ""</f>
        <v/>
      </c>
      <c r="AJ146" s="99"/>
      <c r="AK146" s="99"/>
      <c r="AL146" s="99"/>
      <c r="AM146" s="29"/>
    </row>
    <row r="147" spans="1:39" ht="14.25" customHeight="1" x14ac:dyDescent="0.25">
      <c r="A147" s="29"/>
      <c r="B147" s="29"/>
      <c r="C147" s="245"/>
      <c r="D147" s="245"/>
      <c r="E147" s="245"/>
      <c r="F147" s="242"/>
      <c r="G147" s="242"/>
      <c r="H147" s="242"/>
      <c r="I147" s="242"/>
      <c r="J147" s="242"/>
      <c r="K147" s="242"/>
      <c r="L147" s="242"/>
      <c r="M147" s="237" t="s">
        <v>501</v>
      </c>
      <c r="N147" s="237"/>
      <c r="O147" s="237"/>
      <c r="P147" s="99" t="str">
        <f>入力してください!G58 &amp; ""</f>
        <v/>
      </c>
      <c r="Q147" s="99"/>
      <c r="R147" s="99"/>
      <c r="S147" s="99"/>
      <c r="T147" s="99"/>
      <c r="U147" s="99"/>
      <c r="V147" s="99"/>
      <c r="W147" s="99"/>
      <c r="X147" s="99"/>
      <c r="Y147" s="99"/>
      <c r="Z147" s="99"/>
      <c r="AA147" s="99"/>
      <c r="AB147" s="99"/>
      <c r="AC147" s="237" t="s">
        <v>502</v>
      </c>
      <c r="AD147" s="237"/>
      <c r="AE147" s="237"/>
      <c r="AF147" s="237"/>
      <c r="AG147" s="237"/>
      <c r="AH147" s="237"/>
      <c r="AI147" s="99" t="str">
        <f>入力してください!R58 &amp; ""</f>
        <v/>
      </c>
      <c r="AJ147" s="99"/>
      <c r="AK147" s="99"/>
      <c r="AL147" s="99"/>
      <c r="AM147" s="29"/>
    </row>
    <row r="148" spans="1:39" ht="14.25" customHeight="1" x14ac:dyDescent="0.25">
      <c r="A148" s="29"/>
      <c r="B148" s="29"/>
      <c r="C148" s="245"/>
      <c r="D148" s="245"/>
      <c r="E148" s="245"/>
      <c r="F148" s="242"/>
      <c r="G148" s="242"/>
      <c r="H148" s="242"/>
      <c r="I148" s="242"/>
      <c r="J148" s="242"/>
      <c r="K148" s="242"/>
      <c r="L148" s="242"/>
      <c r="M148" s="237" t="s">
        <v>501</v>
      </c>
      <c r="N148" s="237"/>
      <c r="O148" s="237"/>
      <c r="P148" s="99" t="str">
        <f>入力してください!G59 &amp; ""</f>
        <v/>
      </c>
      <c r="Q148" s="99"/>
      <c r="R148" s="99"/>
      <c r="S148" s="99"/>
      <c r="T148" s="99"/>
      <c r="U148" s="99"/>
      <c r="V148" s="99"/>
      <c r="W148" s="99"/>
      <c r="X148" s="99"/>
      <c r="Y148" s="99"/>
      <c r="Z148" s="99"/>
      <c r="AA148" s="99"/>
      <c r="AB148" s="99"/>
      <c r="AC148" s="237" t="s">
        <v>502</v>
      </c>
      <c r="AD148" s="237"/>
      <c r="AE148" s="237"/>
      <c r="AF148" s="237"/>
      <c r="AG148" s="237"/>
      <c r="AH148" s="237"/>
      <c r="AI148" s="99" t="str">
        <f>入力してください!R59 &amp; ""</f>
        <v/>
      </c>
      <c r="AJ148" s="99"/>
      <c r="AK148" s="99"/>
      <c r="AL148" s="99"/>
      <c r="AM148" s="29"/>
    </row>
    <row r="149" spans="1:39" ht="9" customHeight="1" x14ac:dyDescent="0.25">
      <c r="A149" s="29"/>
      <c r="B149" s="29"/>
      <c r="C149" s="245"/>
      <c r="D149" s="245"/>
      <c r="E149" s="245"/>
      <c r="F149" s="241"/>
      <c r="G149" s="241"/>
      <c r="H149" s="241"/>
      <c r="I149" s="241"/>
      <c r="J149" s="241"/>
      <c r="K149" s="241"/>
      <c r="L149" s="241"/>
      <c r="M149" s="241"/>
      <c r="N149" s="241"/>
      <c r="O149" s="241"/>
      <c r="P149" s="241"/>
      <c r="Q149" s="241"/>
      <c r="R149" s="241"/>
      <c r="S149" s="241"/>
      <c r="T149" s="241"/>
      <c r="U149" s="241"/>
      <c r="V149" s="241"/>
      <c r="W149" s="241"/>
      <c r="X149" s="241"/>
      <c r="Y149" s="241"/>
      <c r="Z149" s="241"/>
      <c r="AA149" s="241"/>
      <c r="AB149" s="241"/>
      <c r="AC149" s="241"/>
      <c r="AD149" s="241"/>
      <c r="AE149" s="241"/>
      <c r="AF149" s="241"/>
      <c r="AG149" s="241"/>
      <c r="AH149" s="241"/>
      <c r="AI149" s="241"/>
      <c r="AJ149" s="241"/>
      <c r="AK149" s="241"/>
      <c r="AL149" s="241"/>
      <c r="AM149" s="29"/>
    </row>
    <row r="150" spans="1:39" ht="15" customHeight="1" x14ac:dyDescent="0.25">
      <c r="A150" s="29"/>
      <c r="B150" s="29"/>
      <c r="C150" s="245"/>
      <c r="D150" s="245"/>
      <c r="E150" s="245"/>
      <c r="F150" s="242" t="s">
        <v>503</v>
      </c>
      <c r="G150" s="242"/>
      <c r="H150" s="242"/>
      <c r="I150" s="242"/>
      <c r="J150" s="242" t="s">
        <v>504</v>
      </c>
      <c r="K150" s="242"/>
      <c r="L150" s="242"/>
      <c r="M150" s="242"/>
      <c r="N150" s="242"/>
      <c r="O150" s="242"/>
      <c r="P150" s="237" t="s">
        <v>2</v>
      </c>
      <c r="Q150" s="237"/>
      <c r="R150" s="237"/>
      <c r="S150" s="237"/>
      <c r="T150" s="99" t="str">
        <f>入力してください!K61 &amp; ""</f>
        <v/>
      </c>
      <c r="U150" s="99"/>
      <c r="V150" s="99"/>
      <c r="W150" s="99"/>
      <c r="X150" s="99"/>
      <c r="Y150" s="99"/>
      <c r="Z150" s="99"/>
      <c r="AA150" s="99"/>
      <c r="AB150" s="237" t="s">
        <v>458</v>
      </c>
      <c r="AC150" s="237"/>
      <c r="AD150" s="237"/>
      <c r="AE150" s="237"/>
      <c r="AF150" s="99" t="str">
        <f>IF(入力してください!M62&lt;&gt;"",入力してください!K62 &amp; 入力してください!M62 &amp; "年" &amp; 入力してください!P62 &amp; "月" &amp; 入力してください!S62 &amp; "日","")</f>
        <v/>
      </c>
      <c r="AG150" s="99"/>
      <c r="AH150" s="99"/>
      <c r="AI150" s="99"/>
      <c r="AJ150" s="99"/>
      <c r="AK150" s="99"/>
      <c r="AL150" s="99"/>
      <c r="AM150" s="29"/>
    </row>
    <row r="151" spans="1:39" ht="15" customHeight="1" x14ac:dyDescent="0.25">
      <c r="A151" s="29"/>
      <c r="B151" s="29"/>
      <c r="C151" s="245"/>
      <c r="D151" s="245"/>
      <c r="E151" s="245"/>
      <c r="F151" s="242"/>
      <c r="G151" s="242"/>
      <c r="H151" s="242"/>
      <c r="I151" s="242"/>
      <c r="J151" s="242"/>
      <c r="K151" s="242"/>
      <c r="L151" s="242"/>
      <c r="M151" s="242"/>
      <c r="N151" s="242"/>
      <c r="O151" s="242"/>
      <c r="P151" s="237" t="s">
        <v>501</v>
      </c>
      <c r="Q151" s="237"/>
      <c r="R151" s="237"/>
      <c r="S151" s="237"/>
      <c r="T151" s="99" t="str">
        <f>入力してください!K60 &amp; ""</f>
        <v/>
      </c>
      <c r="U151" s="99"/>
      <c r="V151" s="99"/>
      <c r="W151" s="99"/>
      <c r="X151" s="99"/>
      <c r="Y151" s="99"/>
      <c r="Z151" s="99"/>
      <c r="AA151" s="99"/>
      <c r="AB151" s="237" t="s">
        <v>506</v>
      </c>
      <c r="AC151" s="237"/>
      <c r="AD151" s="237"/>
      <c r="AE151" s="237"/>
      <c r="AF151" s="99" t="str">
        <f>入力してください!K63 &amp; ""</f>
        <v/>
      </c>
      <c r="AG151" s="99"/>
      <c r="AH151" s="99"/>
      <c r="AI151" s="99"/>
      <c r="AJ151" s="99"/>
      <c r="AK151" s="99"/>
      <c r="AL151" s="99"/>
      <c r="AM151" s="29"/>
    </row>
    <row r="152" spans="1:39" ht="15" customHeight="1" x14ac:dyDescent="0.25">
      <c r="A152" s="29"/>
      <c r="B152" s="29"/>
      <c r="C152" s="245"/>
      <c r="D152" s="245"/>
      <c r="E152" s="245"/>
      <c r="F152" s="242"/>
      <c r="G152" s="242"/>
      <c r="H152" s="242"/>
      <c r="I152" s="242"/>
      <c r="J152" s="242"/>
      <c r="K152" s="242"/>
      <c r="L152" s="242"/>
      <c r="M152" s="242"/>
      <c r="N152" s="242"/>
      <c r="O152" s="242"/>
      <c r="P152" s="237" t="s">
        <v>2</v>
      </c>
      <c r="Q152" s="237"/>
      <c r="R152" s="237"/>
      <c r="S152" s="237"/>
      <c r="T152" s="99" t="str">
        <f>入力してください!K65 &amp; ""</f>
        <v/>
      </c>
      <c r="U152" s="99"/>
      <c r="V152" s="99"/>
      <c r="W152" s="99"/>
      <c r="X152" s="99"/>
      <c r="Y152" s="99"/>
      <c r="Z152" s="99"/>
      <c r="AA152" s="99"/>
      <c r="AB152" s="237" t="s">
        <v>458</v>
      </c>
      <c r="AC152" s="237"/>
      <c r="AD152" s="237"/>
      <c r="AE152" s="237"/>
      <c r="AF152" s="99" t="str">
        <f>IF(入力してください!M66&lt;&gt;"",入力してください!K66 &amp; 入力してください!M66 &amp; "年" &amp; 入力してください!P66 &amp; "月" &amp; 入力してください!S66 &amp; "日","")</f>
        <v/>
      </c>
      <c r="AG152" s="99"/>
      <c r="AH152" s="99"/>
      <c r="AI152" s="99"/>
      <c r="AJ152" s="99"/>
      <c r="AK152" s="99"/>
      <c r="AL152" s="99"/>
      <c r="AM152" s="29"/>
    </row>
    <row r="153" spans="1:39" ht="15" customHeight="1" x14ac:dyDescent="0.25">
      <c r="A153" s="29"/>
      <c r="B153" s="29"/>
      <c r="C153" s="245"/>
      <c r="D153" s="245"/>
      <c r="E153" s="245"/>
      <c r="F153" s="242"/>
      <c r="G153" s="242"/>
      <c r="H153" s="242"/>
      <c r="I153" s="242"/>
      <c r="J153" s="242"/>
      <c r="K153" s="242"/>
      <c r="L153" s="242"/>
      <c r="M153" s="242"/>
      <c r="N153" s="242"/>
      <c r="O153" s="242"/>
      <c r="P153" s="237" t="s">
        <v>501</v>
      </c>
      <c r="Q153" s="237"/>
      <c r="R153" s="237"/>
      <c r="S153" s="237"/>
      <c r="T153" s="99" t="str">
        <f>入力してください!K64 &amp; ""</f>
        <v/>
      </c>
      <c r="U153" s="99"/>
      <c r="V153" s="99"/>
      <c r="W153" s="99"/>
      <c r="X153" s="99"/>
      <c r="Y153" s="99"/>
      <c r="Z153" s="99"/>
      <c r="AA153" s="99"/>
      <c r="AB153" s="237" t="s">
        <v>506</v>
      </c>
      <c r="AC153" s="237"/>
      <c r="AD153" s="237"/>
      <c r="AE153" s="237"/>
      <c r="AF153" s="99" t="str">
        <f>入力してください!K67 &amp; ""</f>
        <v/>
      </c>
      <c r="AG153" s="99"/>
      <c r="AH153" s="99"/>
      <c r="AI153" s="99"/>
      <c r="AJ153" s="99"/>
      <c r="AK153" s="99"/>
      <c r="AL153" s="99"/>
      <c r="AM153" s="29"/>
    </row>
    <row r="154" spans="1:39" ht="15" customHeight="1" x14ac:dyDescent="0.25">
      <c r="A154" s="29"/>
      <c r="B154" s="29"/>
      <c r="C154" s="245"/>
      <c r="D154" s="245"/>
      <c r="E154" s="245"/>
      <c r="F154" s="242"/>
      <c r="G154" s="242"/>
      <c r="H154" s="242"/>
      <c r="I154" s="242"/>
      <c r="J154" s="242" t="s">
        <v>505</v>
      </c>
      <c r="K154" s="242"/>
      <c r="L154" s="242"/>
      <c r="M154" s="242"/>
      <c r="N154" s="242"/>
      <c r="O154" s="242"/>
      <c r="P154" s="237" t="s">
        <v>2</v>
      </c>
      <c r="Q154" s="237"/>
      <c r="R154" s="237"/>
      <c r="S154" s="237"/>
      <c r="T154" s="99" t="str">
        <f>入力してください!K69 &amp; ""</f>
        <v/>
      </c>
      <c r="U154" s="99"/>
      <c r="V154" s="99"/>
      <c r="W154" s="99"/>
      <c r="X154" s="99"/>
      <c r="Y154" s="99"/>
      <c r="Z154" s="99"/>
      <c r="AA154" s="99"/>
      <c r="AB154" s="237" t="s">
        <v>458</v>
      </c>
      <c r="AC154" s="237"/>
      <c r="AD154" s="237"/>
      <c r="AE154" s="237"/>
      <c r="AF154" s="99" t="str">
        <f>IF(入力してください!M70&lt;&gt;"",入力してください!K70 &amp; 入力してください!M70 &amp; "年" &amp; 入力してください!P70 &amp; "月" &amp; 入力してください!S70 &amp; "日","")</f>
        <v/>
      </c>
      <c r="AG154" s="99"/>
      <c r="AH154" s="99"/>
      <c r="AI154" s="99"/>
      <c r="AJ154" s="99"/>
      <c r="AK154" s="99"/>
      <c r="AL154" s="99"/>
      <c r="AM154" s="29"/>
    </row>
    <row r="155" spans="1:39" ht="15" customHeight="1" x14ac:dyDescent="0.25">
      <c r="A155" s="29"/>
      <c r="B155" s="29"/>
      <c r="C155" s="245"/>
      <c r="D155" s="245"/>
      <c r="E155" s="245"/>
      <c r="F155" s="242"/>
      <c r="G155" s="242"/>
      <c r="H155" s="242"/>
      <c r="I155" s="242"/>
      <c r="J155" s="242"/>
      <c r="K155" s="242"/>
      <c r="L155" s="242"/>
      <c r="M155" s="242"/>
      <c r="N155" s="242"/>
      <c r="O155" s="242"/>
      <c r="P155" s="237" t="s">
        <v>501</v>
      </c>
      <c r="Q155" s="237"/>
      <c r="R155" s="237"/>
      <c r="S155" s="237"/>
      <c r="T155" s="99" t="str">
        <f>入力してください!K68 &amp; ""</f>
        <v/>
      </c>
      <c r="U155" s="99"/>
      <c r="V155" s="99"/>
      <c r="W155" s="99"/>
      <c r="X155" s="99"/>
      <c r="Y155" s="99"/>
      <c r="Z155" s="99"/>
      <c r="AA155" s="99"/>
      <c r="AB155" s="237" t="s">
        <v>506</v>
      </c>
      <c r="AC155" s="237"/>
      <c r="AD155" s="237"/>
      <c r="AE155" s="237"/>
      <c r="AF155" s="99" t="str">
        <f>入力してください!K71 &amp; ""</f>
        <v/>
      </c>
      <c r="AG155" s="99"/>
      <c r="AH155" s="99"/>
      <c r="AI155" s="99"/>
      <c r="AJ155" s="99"/>
      <c r="AK155" s="99"/>
      <c r="AL155" s="99"/>
      <c r="AM155" s="29"/>
    </row>
    <row r="156" spans="1:39" ht="15" customHeight="1" x14ac:dyDescent="0.25">
      <c r="A156" s="29"/>
      <c r="B156" s="29"/>
      <c r="C156" s="245"/>
      <c r="D156" s="245"/>
      <c r="E156" s="245"/>
      <c r="F156" s="242"/>
      <c r="G156" s="242"/>
      <c r="H156" s="242"/>
      <c r="I156" s="242"/>
      <c r="J156" s="242"/>
      <c r="K156" s="242"/>
      <c r="L156" s="242"/>
      <c r="M156" s="242"/>
      <c r="N156" s="242"/>
      <c r="O156" s="242"/>
      <c r="P156" s="237" t="s">
        <v>2</v>
      </c>
      <c r="Q156" s="237"/>
      <c r="R156" s="237"/>
      <c r="S156" s="237"/>
      <c r="T156" s="99" t="str">
        <f>入力してください!K73 &amp; ""</f>
        <v/>
      </c>
      <c r="U156" s="99"/>
      <c r="V156" s="99"/>
      <c r="W156" s="99"/>
      <c r="X156" s="99"/>
      <c r="Y156" s="99"/>
      <c r="Z156" s="99"/>
      <c r="AA156" s="99"/>
      <c r="AB156" s="237" t="s">
        <v>458</v>
      </c>
      <c r="AC156" s="237"/>
      <c r="AD156" s="237"/>
      <c r="AE156" s="237"/>
      <c r="AF156" s="99" t="str">
        <f>IF(入力してください!M74&lt;&gt;"",入力してください!K74 &amp; 入力してください!M74 &amp; "年" &amp; 入力してください!P74 &amp; "月" &amp; 入力してください!S74 &amp; "日","")</f>
        <v/>
      </c>
      <c r="AG156" s="99"/>
      <c r="AH156" s="99"/>
      <c r="AI156" s="99"/>
      <c r="AJ156" s="99"/>
      <c r="AK156" s="99"/>
      <c r="AL156" s="99"/>
      <c r="AM156" s="29"/>
    </row>
    <row r="157" spans="1:39" ht="15" customHeight="1" x14ac:dyDescent="0.25">
      <c r="A157" s="29"/>
      <c r="B157" s="29"/>
      <c r="C157" s="245"/>
      <c r="D157" s="245"/>
      <c r="E157" s="245"/>
      <c r="F157" s="242"/>
      <c r="G157" s="242"/>
      <c r="H157" s="242"/>
      <c r="I157" s="242"/>
      <c r="J157" s="242"/>
      <c r="K157" s="242"/>
      <c r="L157" s="242"/>
      <c r="M157" s="242"/>
      <c r="N157" s="242"/>
      <c r="O157" s="242"/>
      <c r="P157" s="237" t="s">
        <v>501</v>
      </c>
      <c r="Q157" s="237"/>
      <c r="R157" s="237"/>
      <c r="S157" s="237"/>
      <c r="T157" s="99" t="str">
        <f>入力してください!K72 &amp; ""</f>
        <v/>
      </c>
      <c r="U157" s="99"/>
      <c r="V157" s="99"/>
      <c r="W157" s="99"/>
      <c r="X157" s="99"/>
      <c r="Y157" s="99"/>
      <c r="Z157" s="99"/>
      <c r="AA157" s="99"/>
      <c r="AB157" s="237" t="s">
        <v>506</v>
      </c>
      <c r="AC157" s="237"/>
      <c r="AD157" s="237"/>
      <c r="AE157" s="237"/>
      <c r="AF157" s="99" t="str">
        <f>入力してください!K75 &amp; ""</f>
        <v/>
      </c>
      <c r="AG157" s="99"/>
      <c r="AH157" s="99"/>
      <c r="AI157" s="99"/>
      <c r="AJ157" s="99"/>
      <c r="AK157" s="99"/>
      <c r="AL157" s="99"/>
      <c r="AM157" s="29"/>
    </row>
    <row r="158" spans="1:39" ht="12.75" customHeight="1" x14ac:dyDescent="0.25">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row>
    <row r="159" spans="1:39" ht="12.75" customHeight="1" x14ac:dyDescent="0.25">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row>
    <row r="160" spans="1:39" ht="20.25" customHeight="1" x14ac:dyDescent="0.25">
      <c r="A160" s="29"/>
      <c r="B160" s="29"/>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s="29"/>
    </row>
    <row r="161" spans="1:39" ht="42" customHeight="1" x14ac:dyDescent="0.25">
      <c r="A161" s="29"/>
      <c r="B161" s="29"/>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s="29"/>
    </row>
    <row r="162" spans="1:39" ht="3.75" customHeight="1" x14ac:dyDescent="0.25">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row>
    <row r="163" spans="1:39" ht="24" customHeight="1" x14ac:dyDescent="0.25">
      <c r="A163" s="29"/>
      <c r="B163" s="29"/>
      <c r="C163" s="248" t="s">
        <v>516</v>
      </c>
      <c r="D163" s="249"/>
      <c r="E163" s="249"/>
      <c r="F163" s="250"/>
      <c r="G163" s="257" t="str">
        <f>IF(入力してください!J79&lt;&gt;"","令和" &amp; IF(入力してください!J79&gt;2020,入力してください!J79-2018,入力してください!J79) &amp; "年" &amp; 入力してください!N79 &amp; "月" &amp; 入力してください!R79 &amp; "日", "年　　月　　日")</f>
        <v>年　　月　　日</v>
      </c>
      <c r="H163" s="258"/>
      <c r="I163" s="258"/>
      <c r="J163" s="258"/>
      <c r="K163" s="258"/>
      <c r="L163" s="259"/>
      <c r="M163"/>
      <c r="N163"/>
      <c r="O163"/>
      <c r="P163"/>
      <c r="Q163"/>
      <c r="R163"/>
      <c r="S163"/>
      <c r="T163"/>
      <c r="U163"/>
      <c r="V163"/>
      <c r="W163"/>
      <c r="X163"/>
      <c r="Y163"/>
      <c r="Z163"/>
      <c r="AA163"/>
      <c r="AB163"/>
      <c r="AC163"/>
      <c r="AD163"/>
      <c r="AE163"/>
      <c r="AF163"/>
      <c r="AG163"/>
      <c r="AH163"/>
      <c r="AI163"/>
      <c r="AJ163"/>
      <c r="AK163"/>
      <c r="AL163"/>
      <c r="AM163" s="29"/>
    </row>
    <row r="164" spans="1:39" ht="13.5" customHeight="1" x14ac:dyDescent="0.25">
      <c r="A164" s="29"/>
      <c r="B164" s="29"/>
      <c r="C164" s="251"/>
      <c r="D164" s="252"/>
      <c r="E164" s="252"/>
      <c r="F164" s="253"/>
      <c r="G164" s="260"/>
      <c r="H164" s="261"/>
      <c r="I164" s="261"/>
      <c r="J164" s="261"/>
      <c r="K164" s="261"/>
      <c r="L164" s="262"/>
      <c r="M164"/>
      <c r="N164"/>
      <c r="O164"/>
      <c r="P164"/>
      <c r="Q164"/>
      <c r="R164"/>
      <c r="S164"/>
      <c r="T164"/>
      <c r="U164"/>
      <c r="V164"/>
      <c r="W164"/>
      <c r="X164"/>
      <c r="Y164"/>
      <c r="Z164"/>
      <c r="AA164"/>
      <c r="AB164"/>
      <c r="AC164"/>
      <c r="AD164"/>
      <c r="AE164"/>
      <c r="AF164"/>
      <c r="AG164"/>
      <c r="AH164"/>
      <c r="AI164"/>
      <c r="AJ164"/>
      <c r="AK164"/>
      <c r="AL164"/>
      <c r="AM164" s="29"/>
    </row>
    <row r="165" spans="1:39" ht="12.75" customHeight="1" x14ac:dyDescent="0.25">
      <c r="A165" s="29"/>
      <c r="B165" s="29"/>
      <c r="C165" s="251"/>
      <c r="D165" s="252"/>
      <c r="E165" s="252"/>
      <c r="F165" s="253"/>
      <c r="G165" s="260"/>
      <c r="H165" s="261"/>
      <c r="I165" s="261"/>
      <c r="J165" s="261"/>
      <c r="K165" s="261"/>
      <c r="L165" s="262"/>
      <c r="M165"/>
      <c r="N165"/>
      <c r="O165"/>
      <c r="P165"/>
      <c r="Q165"/>
      <c r="R165"/>
      <c r="S165"/>
      <c r="T165"/>
      <c r="U165"/>
      <c r="V165"/>
      <c r="W165"/>
      <c r="X165"/>
      <c r="Y165"/>
      <c r="Z165"/>
      <c r="AA165"/>
      <c r="AB165"/>
      <c r="AC165"/>
      <c r="AD165"/>
      <c r="AE165"/>
      <c r="AF165"/>
      <c r="AG165"/>
      <c r="AH165"/>
      <c r="AI165"/>
      <c r="AJ165"/>
      <c r="AK165"/>
      <c r="AL165"/>
      <c r="AM165" s="29"/>
    </row>
    <row r="166" spans="1:39" ht="12.75" customHeight="1" x14ac:dyDescent="0.25">
      <c r="A166" s="29"/>
      <c r="B166" s="29"/>
      <c r="C166" s="251"/>
      <c r="D166" s="252"/>
      <c r="E166" s="252"/>
      <c r="F166" s="253"/>
      <c r="G166" s="260"/>
      <c r="H166" s="261"/>
      <c r="I166" s="261"/>
      <c r="J166" s="261"/>
      <c r="K166" s="261"/>
      <c r="L166" s="262"/>
      <c r="M166"/>
      <c r="N166"/>
      <c r="O166"/>
      <c r="P166"/>
      <c r="Q166"/>
      <c r="R166"/>
      <c r="S166"/>
      <c r="T166"/>
      <c r="U166"/>
      <c r="V166"/>
      <c r="W166"/>
      <c r="X166"/>
      <c r="Y166"/>
      <c r="Z166"/>
      <c r="AA166"/>
      <c r="AB166"/>
      <c r="AC166"/>
      <c r="AD166"/>
      <c r="AE166"/>
      <c r="AF166"/>
      <c r="AG166"/>
      <c r="AH166"/>
      <c r="AI166"/>
      <c r="AJ166"/>
      <c r="AK166"/>
      <c r="AL166"/>
      <c r="AM166" s="29"/>
    </row>
    <row r="167" spans="1:39" ht="12.75" customHeight="1" x14ac:dyDescent="0.25">
      <c r="A167" s="29"/>
      <c r="B167" s="29"/>
      <c r="C167" s="251"/>
      <c r="D167" s="252"/>
      <c r="E167" s="252"/>
      <c r="F167" s="253"/>
      <c r="G167" s="260"/>
      <c r="H167" s="261"/>
      <c r="I167" s="261"/>
      <c r="J167" s="261"/>
      <c r="K167" s="261"/>
      <c r="L167" s="262"/>
      <c r="M167"/>
      <c r="N167"/>
      <c r="O167"/>
      <c r="P167"/>
      <c r="Q167"/>
      <c r="R167"/>
      <c r="S167"/>
      <c r="T167"/>
      <c r="U167"/>
      <c r="V167"/>
      <c r="W167"/>
      <c r="X167"/>
      <c r="Y167"/>
      <c r="Z167"/>
      <c r="AA167"/>
      <c r="AB167"/>
      <c r="AC167"/>
      <c r="AD167"/>
      <c r="AE167"/>
      <c r="AF167"/>
      <c r="AG167"/>
      <c r="AH167"/>
      <c r="AI167"/>
      <c r="AJ167"/>
      <c r="AK167"/>
      <c r="AL167"/>
      <c r="AM167" s="29"/>
    </row>
    <row r="168" spans="1:39" ht="12.75" customHeight="1" x14ac:dyDescent="0.25">
      <c r="A168" s="29"/>
      <c r="B168" s="29"/>
      <c r="C168" s="251"/>
      <c r="D168" s="252"/>
      <c r="E168" s="252"/>
      <c r="F168" s="253"/>
      <c r="G168" s="260"/>
      <c r="H168" s="261"/>
      <c r="I168" s="261"/>
      <c r="J168" s="261"/>
      <c r="K168" s="261"/>
      <c r="L168" s="262"/>
      <c r="M168"/>
      <c r="N168"/>
      <c r="O168"/>
      <c r="P168"/>
      <c r="Q168"/>
      <c r="R168"/>
      <c r="S168"/>
      <c r="T168"/>
      <c r="U168"/>
      <c r="V168"/>
      <c r="W168"/>
      <c r="X168"/>
      <c r="Y168"/>
      <c r="Z168"/>
      <c r="AA168"/>
      <c r="AB168"/>
      <c r="AC168"/>
      <c r="AD168"/>
      <c r="AE168"/>
      <c r="AF168"/>
      <c r="AG168"/>
      <c r="AH168"/>
      <c r="AI168"/>
      <c r="AJ168"/>
      <c r="AK168"/>
      <c r="AL168"/>
      <c r="AM168" s="29"/>
    </row>
    <row r="169" spans="1:39" ht="9.75" customHeight="1" x14ac:dyDescent="0.25">
      <c r="A169" s="29"/>
      <c r="B169" s="29"/>
      <c r="C169" s="251"/>
      <c r="D169" s="252"/>
      <c r="E169" s="252"/>
      <c r="F169" s="253"/>
      <c r="G169" s="260"/>
      <c r="H169" s="261"/>
      <c r="I169" s="261"/>
      <c r="J169" s="261"/>
      <c r="K169" s="261"/>
      <c r="L169" s="262"/>
      <c r="M169"/>
      <c r="N169"/>
      <c r="O169"/>
      <c r="P169"/>
      <c r="Q169"/>
      <c r="R169"/>
      <c r="S169"/>
      <c r="T169"/>
      <c r="U169"/>
      <c r="V169"/>
      <c r="W169"/>
      <c r="X169"/>
      <c r="Y169"/>
      <c r="Z169"/>
      <c r="AA169"/>
      <c r="AB169"/>
      <c r="AC169"/>
      <c r="AD169"/>
      <c r="AE169"/>
      <c r="AF169"/>
      <c r="AG169"/>
      <c r="AH169"/>
      <c r="AI169"/>
      <c r="AJ169"/>
      <c r="AK169"/>
      <c r="AL169"/>
      <c r="AM169" s="29"/>
    </row>
    <row r="170" spans="1:39" ht="22.5" customHeight="1" x14ac:dyDescent="0.25">
      <c r="A170" s="29"/>
      <c r="B170" s="29"/>
      <c r="C170" s="254"/>
      <c r="D170" s="255"/>
      <c r="E170" s="255"/>
      <c r="F170" s="256"/>
      <c r="G170" s="263"/>
      <c r="H170" s="264"/>
      <c r="I170" s="264"/>
      <c r="J170" s="264"/>
      <c r="K170" s="264"/>
      <c r="L170" s="265"/>
      <c r="M170"/>
      <c r="N170"/>
      <c r="O170"/>
      <c r="P170"/>
      <c r="Q170"/>
      <c r="R170"/>
      <c r="S170"/>
      <c r="T170"/>
      <c r="U170"/>
      <c r="V170"/>
      <c r="W170"/>
      <c r="X170"/>
      <c r="Y170"/>
      <c r="Z170"/>
      <c r="AA170"/>
      <c r="AB170"/>
      <c r="AC170"/>
      <c r="AD170"/>
      <c r="AE170"/>
      <c r="AF170"/>
      <c r="AG170"/>
      <c r="AH170"/>
      <c r="AI170"/>
      <c r="AJ170"/>
      <c r="AK170"/>
      <c r="AL170"/>
      <c r="AM170" s="29"/>
    </row>
    <row r="171" spans="1:39" ht="48.75" customHeight="1" x14ac:dyDescent="0.25">
      <c r="A171" s="29"/>
      <c r="B171" s="29"/>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s="29"/>
    </row>
    <row r="172" spans="1:39" ht="6" customHeight="1" x14ac:dyDescent="0.25">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row>
    <row r="173" spans="1:39" ht="18.75" customHeight="1" x14ac:dyDescent="0.25">
      <c r="A173" s="29"/>
      <c r="B173" s="29"/>
      <c r="C173" s="245" t="s">
        <v>517</v>
      </c>
      <c r="D173" s="245"/>
      <c r="E173" s="245"/>
      <c r="F173" s="237" t="s">
        <v>518</v>
      </c>
      <c r="G173" s="237"/>
      <c r="H173" s="237"/>
      <c r="I173" s="237"/>
      <c r="J173" s="237"/>
      <c r="K173" s="170" t="str">
        <f>入力してください!H85 &amp; ""</f>
        <v/>
      </c>
      <c r="L173" s="171"/>
      <c r="M173" s="171"/>
      <c r="N173" s="171"/>
      <c r="O173" s="171"/>
      <c r="P173" s="171"/>
      <c r="Q173" s="171"/>
      <c r="R173" s="171"/>
      <c r="S173" s="171"/>
      <c r="T173" s="171"/>
      <c r="U173" s="171"/>
      <c r="V173" s="171"/>
      <c r="W173" s="172"/>
      <c r="X173" s="277" t="s">
        <v>521</v>
      </c>
      <c r="Y173" s="278"/>
      <c r="Z173" s="278"/>
      <c r="AA173" s="278"/>
      <c r="AB173" s="278"/>
      <c r="AC173" s="279"/>
      <c r="AD173" s="170" t="str">
        <f>入力してください!H86 &amp; ""</f>
        <v/>
      </c>
      <c r="AE173" s="171"/>
      <c r="AF173" s="171"/>
      <c r="AG173" s="171"/>
      <c r="AH173" s="171"/>
      <c r="AI173" s="171"/>
      <c r="AJ173" s="171"/>
      <c r="AK173" s="171"/>
      <c r="AL173" s="172"/>
      <c r="AM173" s="29"/>
    </row>
    <row r="174" spans="1:39" ht="12.75" customHeight="1" x14ac:dyDescent="0.25">
      <c r="A174" s="29"/>
      <c r="B174" s="29"/>
      <c r="C174" s="245"/>
      <c r="D174" s="245"/>
      <c r="E174" s="245"/>
      <c r="F174" s="237" t="s">
        <v>519</v>
      </c>
      <c r="G174" s="237"/>
      <c r="H174" s="237"/>
      <c r="I174" s="237"/>
      <c r="J174" s="237"/>
      <c r="K174" s="192" t="str">
        <f>入力してください!H87 &amp; ""</f>
        <v/>
      </c>
      <c r="L174" s="192"/>
      <c r="M174" s="192"/>
      <c r="N174" s="192"/>
      <c r="O174" s="192"/>
      <c r="P174" s="192"/>
      <c r="Q174" s="192"/>
      <c r="R174" s="192"/>
      <c r="S174" s="192"/>
      <c r="T174" s="192"/>
      <c r="U174" s="192"/>
      <c r="V174" s="192"/>
      <c r="W174" s="192"/>
      <c r="X174" s="192"/>
      <c r="Y174" s="192"/>
      <c r="Z174" s="192"/>
      <c r="AA174" s="192"/>
      <c r="AB174" s="192"/>
      <c r="AC174" s="192"/>
      <c r="AD174" s="192"/>
      <c r="AE174" s="192"/>
      <c r="AF174" s="192"/>
      <c r="AG174" s="192"/>
      <c r="AH174" s="192"/>
      <c r="AI174" s="192"/>
      <c r="AJ174" s="192"/>
      <c r="AK174" s="192"/>
      <c r="AL174" s="192"/>
      <c r="AM174" s="29"/>
    </row>
    <row r="175" spans="1:39" ht="12.75" customHeight="1" x14ac:dyDescent="0.25">
      <c r="A175" s="29"/>
      <c r="B175" s="29"/>
      <c r="C175" s="245"/>
      <c r="D175" s="245"/>
      <c r="E175" s="245"/>
      <c r="F175" s="295" t="s">
        <v>520</v>
      </c>
      <c r="G175" s="237"/>
      <c r="H175" s="237"/>
      <c r="I175" s="237"/>
      <c r="J175" s="237"/>
      <c r="K175" s="192" t="str">
        <f>入力してください!H88 &amp; ""</f>
        <v/>
      </c>
      <c r="L175" s="192"/>
      <c r="M175" s="192"/>
      <c r="N175" s="192"/>
      <c r="O175" s="192"/>
      <c r="P175" s="192"/>
      <c r="Q175" s="192"/>
      <c r="R175" s="192"/>
      <c r="S175" s="192"/>
      <c r="T175" s="192"/>
      <c r="U175" s="192"/>
      <c r="V175" s="192"/>
      <c r="W175" s="192"/>
      <c r="X175" s="192"/>
      <c r="Y175" s="192"/>
      <c r="Z175" s="192"/>
      <c r="AA175" s="192"/>
      <c r="AB175" s="192"/>
      <c r="AC175" s="192"/>
      <c r="AD175" s="192"/>
      <c r="AE175" s="192"/>
      <c r="AF175" s="192"/>
      <c r="AG175" s="192"/>
      <c r="AH175" s="192"/>
      <c r="AI175" s="192"/>
      <c r="AJ175" s="192"/>
      <c r="AK175" s="192"/>
      <c r="AL175" s="192"/>
      <c r="AM175" s="29"/>
    </row>
    <row r="176" spans="1:39" ht="24.75" customHeight="1" x14ac:dyDescent="0.25">
      <c r="A176" s="29"/>
      <c r="B176" s="29"/>
      <c r="C176" s="245"/>
      <c r="D176" s="245"/>
      <c r="E176" s="245"/>
      <c r="F176" s="237"/>
      <c r="G176" s="237"/>
      <c r="H176" s="237"/>
      <c r="I176" s="237"/>
      <c r="J176" s="237"/>
      <c r="K176" s="192" t="str">
        <f>入力してください!H89&amp;IF(LEFT(入力してください!H89,1)="エ","(医療機関名："&amp;入力してください!K90&amp;")",IF(LEFT(入力してください!H89,1)="オ","(施設名："&amp;入力してください!K90&amp;")",""))</f>
        <v/>
      </c>
      <c r="L176" s="192"/>
      <c r="M176" s="192"/>
      <c r="N176" s="192"/>
      <c r="O176" s="192"/>
      <c r="P176" s="192"/>
      <c r="Q176" s="192"/>
      <c r="R176" s="192"/>
      <c r="S176" s="192"/>
      <c r="T176" s="192"/>
      <c r="U176" s="192"/>
      <c r="V176" s="192"/>
      <c r="W176" s="192"/>
      <c r="X176" s="192"/>
      <c r="Y176" s="192"/>
      <c r="Z176" s="192"/>
      <c r="AA176" s="192"/>
      <c r="AB176" s="192"/>
      <c r="AC176" s="192"/>
      <c r="AD176" s="192"/>
      <c r="AE176" s="192"/>
      <c r="AF176" s="192"/>
      <c r="AG176" s="192"/>
      <c r="AH176" s="192"/>
      <c r="AI176" s="192"/>
      <c r="AJ176" s="192"/>
      <c r="AK176" s="192"/>
      <c r="AL176" s="192"/>
      <c r="AM176" s="29"/>
    </row>
    <row r="177" spans="1:59" ht="5.25" customHeight="1" x14ac:dyDescent="0.25">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row>
    <row r="178" spans="1:59" ht="70.5" customHeight="1" x14ac:dyDescent="0.25">
      <c r="A178" s="29"/>
      <c r="B178" s="29"/>
      <c r="C178" s="296" t="s">
        <v>722</v>
      </c>
      <c r="D178" s="297"/>
      <c r="E178" s="298" t="s">
        <v>762</v>
      </c>
      <c r="F178" s="299"/>
      <c r="G178" s="299"/>
      <c r="H178" s="299"/>
      <c r="I178" s="299"/>
      <c r="J178" s="299"/>
      <c r="K178" s="299"/>
      <c r="L178" s="299"/>
      <c r="M178" s="299"/>
      <c r="N178" s="299"/>
      <c r="O178" s="299"/>
      <c r="P178" s="299"/>
      <c r="Q178" s="299"/>
      <c r="R178" s="299"/>
      <c r="S178" s="299"/>
      <c r="T178" s="299"/>
      <c r="U178" s="299"/>
      <c r="V178" s="299"/>
      <c r="W178" s="299"/>
      <c r="X178" s="299"/>
      <c r="Y178" s="299"/>
      <c r="Z178" s="299"/>
      <c r="AA178" s="299"/>
      <c r="AB178" s="299"/>
      <c r="AC178" s="299"/>
      <c r="AD178" s="300"/>
      <c r="AE178" s="70" t="str">
        <f>IF(入力してください!H94="申請しない","☑","□")&amp;"申請しない　" &amp; IF(入力してください!H94="交付済","☑","□")&amp;"交付済"</f>
        <v>□申請しない　□交付済</v>
      </c>
      <c r="AF178" s="70"/>
      <c r="AG178" s="70"/>
      <c r="AH178" s="70"/>
      <c r="AI178" s="70"/>
      <c r="AJ178" s="70"/>
      <c r="AK178" s="70"/>
      <c r="AL178" s="70"/>
      <c r="AM178" s="29"/>
    </row>
    <row r="179" spans="1:59" ht="7.5" customHeight="1" x14ac:dyDescent="0.25">
      <c r="A179" s="29"/>
      <c r="B179" s="29"/>
      <c r="C179" s="280" t="s">
        <v>729</v>
      </c>
      <c r="D179" s="280"/>
      <c r="E179" s="280"/>
      <c r="F179" s="280"/>
      <c r="G179" s="280"/>
      <c r="H179" s="280"/>
      <c r="I179" s="280"/>
      <c r="J179" s="280"/>
      <c r="K179" s="280"/>
      <c r="L179" s="280"/>
      <c r="M179" s="280"/>
      <c r="N179" s="280"/>
      <c r="O179" s="280"/>
      <c r="P179" s="280"/>
      <c r="Q179" s="280"/>
      <c r="R179" s="280"/>
      <c r="S179" s="280"/>
      <c r="T179" s="280"/>
      <c r="U179" s="280"/>
      <c r="V179" s="280"/>
      <c r="W179" s="280"/>
      <c r="X179" s="29"/>
      <c r="Y179" s="29"/>
      <c r="Z179" s="29"/>
      <c r="AA179" s="29"/>
      <c r="AB179" s="29"/>
      <c r="AC179" s="29"/>
      <c r="AD179" s="29"/>
      <c r="AE179" s="29"/>
      <c r="AF179" s="29"/>
      <c r="AG179" s="29"/>
      <c r="AH179" s="29"/>
      <c r="AI179" s="29"/>
      <c r="AJ179" s="29"/>
      <c r="AK179" s="29"/>
      <c r="AL179" s="29"/>
      <c r="AM179" s="29"/>
    </row>
    <row r="180" spans="1:59" ht="7.5" customHeight="1" x14ac:dyDescent="0.25">
      <c r="A180" s="29"/>
      <c r="B180" s="29"/>
      <c r="C180" s="281"/>
      <c r="D180" s="281"/>
      <c r="E180" s="281"/>
      <c r="F180" s="281"/>
      <c r="G180" s="281"/>
      <c r="H180" s="281"/>
      <c r="I180" s="281"/>
      <c r="J180" s="281"/>
      <c r="K180" s="281"/>
      <c r="L180" s="281"/>
      <c r="M180" s="281"/>
      <c r="N180" s="281"/>
      <c r="O180" s="281"/>
      <c r="P180" s="281"/>
      <c r="Q180" s="281"/>
      <c r="R180" s="281"/>
      <c r="S180" s="281"/>
      <c r="T180" s="281"/>
      <c r="U180" s="281"/>
      <c r="V180" s="281"/>
      <c r="W180" s="281"/>
      <c r="X180" s="29"/>
      <c r="Y180" s="29"/>
      <c r="Z180" s="29"/>
      <c r="AA180" s="29"/>
      <c r="AB180" s="29"/>
      <c r="AC180" s="29"/>
      <c r="AD180" s="29"/>
      <c r="AE180" s="29"/>
      <c r="AF180" s="29"/>
      <c r="AG180" s="29"/>
      <c r="AH180" s="282" t="s">
        <v>721</v>
      </c>
      <c r="AI180" s="283"/>
      <c r="AJ180" s="283"/>
      <c r="AK180" s="283"/>
      <c r="AL180" s="284"/>
      <c r="AM180" s="29"/>
    </row>
    <row r="181" spans="1:59" ht="6" customHeight="1" x14ac:dyDescent="0.25">
      <c r="AH181" s="285"/>
      <c r="AI181" s="286"/>
      <c r="AJ181" s="286"/>
      <c r="AK181" s="286"/>
      <c r="AL181" s="287"/>
    </row>
    <row r="182" spans="1:59" ht="15" customHeight="1" x14ac:dyDescent="0.25">
      <c r="A182" s="29"/>
      <c r="B182" s="29"/>
      <c r="C182" s="291" t="s">
        <v>739</v>
      </c>
      <c r="D182" s="291"/>
      <c r="E182" s="291"/>
      <c r="F182" s="291"/>
      <c r="G182" s="291"/>
      <c r="H182" s="291"/>
      <c r="I182" s="291"/>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30"/>
      <c r="AH182" s="285"/>
      <c r="AI182" s="286"/>
      <c r="AJ182" s="286"/>
      <c r="AK182" s="286"/>
      <c r="AL182" s="287"/>
      <c r="AM182" s="29"/>
    </row>
    <row r="183" spans="1:59" ht="21" customHeight="1" x14ac:dyDescent="0.25">
      <c r="A183" s="29"/>
      <c r="B183" s="29"/>
      <c r="C183" s="58" t="s">
        <v>522</v>
      </c>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30"/>
      <c r="AH183" s="285"/>
      <c r="AI183" s="286"/>
      <c r="AJ183" s="286"/>
      <c r="AK183" s="286"/>
      <c r="AL183" s="287"/>
      <c r="AM183" s="29"/>
    </row>
    <row r="184" spans="1:59" ht="23.25" customHeight="1" x14ac:dyDescent="0.25">
      <c r="A184" s="29"/>
      <c r="B184" s="29"/>
      <c r="D184" s="29"/>
      <c r="E184" s="29"/>
      <c r="F184" s="29"/>
      <c r="G184" s="29"/>
      <c r="H184" s="29"/>
      <c r="I184" s="29"/>
      <c r="J184" s="292" t="str">
        <f>IF(入力してください!J101&lt;&gt;"","令和" &amp; IF(入力してください!J101&gt;2020,入力してください!J101-2018,入力してください!J101) &amp; "年"&amp;入力してください!N101&amp;"月"&amp;入力してください!R101&amp;"日","　年　月　日")</f>
        <v>　年　月　日</v>
      </c>
      <c r="K184" s="292"/>
      <c r="L184" s="292"/>
      <c r="M184" s="292"/>
      <c r="N184" s="292"/>
      <c r="O184" s="292"/>
      <c r="P184" s="292"/>
      <c r="Q184" s="292"/>
      <c r="R184" s="37"/>
      <c r="S184" s="293" t="s">
        <v>523</v>
      </c>
      <c r="T184" s="293"/>
      <c r="U184" s="293"/>
      <c r="V184" s="293"/>
      <c r="W184" s="293"/>
      <c r="X184" s="33"/>
      <c r="Y184" s="294" t="str">
        <f>IF(入力してください!Q41="同じ",入力してください!G13,入力してください!G43) &amp; ""</f>
        <v/>
      </c>
      <c r="Z184" s="294"/>
      <c r="AA184" s="294"/>
      <c r="AB184" s="294"/>
      <c r="AC184" s="294"/>
      <c r="AD184" s="294"/>
      <c r="AE184" s="294"/>
      <c r="AF184" s="294"/>
      <c r="AG184" s="30"/>
      <c r="AH184" s="288"/>
      <c r="AI184" s="289"/>
      <c r="AJ184" s="289"/>
      <c r="AK184" s="289"/>
      <c r="AL184" s="290"/>
      <c r="AM184" s="29"/>
    </row>
    <row r="185" spans="1:59" ht="6.75" customHeight="1" x14ac:dyDescent="0.25">
      <c r="A185" s="29"/>
      <c r="B185" s="29"/>
      <c r="D185" s="29"/>
      <c r="E185" s="29"/>
      <c r="F185" s="29"/>
      <c r="G185" s="29"/>
      <c r="H185" s="29"/>
      <c r="I185" s="29"/>
      <c r="J185" s="63"/>
      <c r="K185" s="63"/>
      <c r="L185" s="63"/>
      <c r="M185" s="63"/>
      <c r="N185" s="63"/>
      <c r="O185" s="63"/>
      <c r="P185" s="63"/>
      <c r="Q185" s="63"/>
      <c r="R185" s="30"/>
      <c r="S185" s="64"/>
      <c r="T185" s="64"/>
      <c r="U185" s="64"/>
      <c r="V185" s="64"/>
      <c r="W185" s="64"/>
      <c r="X185" s="29"/>
      <c r="Y185" s="65"/>
      <c r="Z185" s="65"/>
      <c r="AA185" s="65"/>
      <c r="AB185" s="65"/>
      <c r="AC185" s="65"/>
      <c r="AD185" s="65"/>
      <c r="AE185" s="65"/>
      <c r="AF185" s="65"/>
      <c r="AG185" s="30"/>
      <c r="AH185" s="60"/>
      <c r="AI185" s="60"/>
      <c r="AJ185" s="60"/>
      <c r="AK185" s="60"/>
      <c r="AL185" s="60"/>
      <c r="AM185" s="29"/>
    </row>
    <row r="186" spans="1:59" ht="12.75" customHeight="1" x14ac:dyDescent="0.25">
      <c r="A186" s="29"/>
      <c r="B186" s="29"/>
      <c r="D186" s="29"/>
      <c r="E186" s="29"/>
      <c r="F186" s="29"/>
      <c r="G186" s="29"/>
      <c r="H186" s="29"/>
      <c r="I186" s="29"/>
      <c r="J186" s="63"/>
      <c r="K186" s="63"/>
      <c r="L186" s="63"/>
      <c r="M186" s="63"/>
      <c r="N186" s="63"/>
      <c r="O186" s="63"/>
      <c r="P186" s="63"/>
      <c r="Q186" s="63"/>
      <c r="R186" s="30"/>
      <c r="S186" s="64"/>
      <c r="T186" s="64"/>
      <c r="U186" s="64"/>
      <c r="V186" s="64"/>
      <c r="W186" s="64"/>
      <c r="X186" s="29"/>
      <c r="Y186" s="65"/>
      <c r="Z186" s="65"/>
      <c r="AA186" s="65"/>
      <c r="AB186" s="65"/>
      <c r="AC186" s="65"/>
      <c r="AD186" s="65"/>
      <c r="AE186" s="65"/>
      <c r="AF186" s="65"/>
      <c r="AG186" s="30"/>
      <c r="AH186" s="60"/>
      <c r="AI186" s="60"/>
      <c r="AJ186" s="60"/>
      <c r="AK186" s="60"/>
      <c r="AL186" s="60"/>
      <c r="AM186" s="29"/>
    </row>
    <row r="187" spans="1:59" ht="12.75" customHeight="1" x14ac:dyDescent="0.25">
      <c r="B187" s="29"/>
      <c r="C187" s="25" t="s">
        <v>709</v>
      </c>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41" t="s">
        <v>746</v>
      </c>
    </row>
    <row r="188" spans="1:59" ht="2.25" customHeight="1" x14ac:dyDescent="0.25">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c r="AA188" s="301" t="s">
        <v>770</v>
      </c>
      <c r="AB188" s="301"/>
      <c r="AC188" s="301"/>
      <c r="AD188" s="301"/>
      <c r="AE188" s="301"/>
      <c r="AF188" s="301"/>
      <c r="AG188" s="301"/>
      <c r="AH188" s="301"/>
      <c r="AI188" s="301"/>
      <c r="AJ188" s="301"/>
      <c r="AK188" s="301"/>
      <c r="AL188" s="301"/>
      <c r="AM188" s="301"/>
      <c r="BA188"/>
      <c r="BB188"/>
      <c r="BC188"/>
      <c r="BE188"/>
      <c r="BF188"/>
      <c r="BG188"/>
    </row>
    <row r="189" spans="1:59" ht="11.25" customHeight="1" x14ac:dyDescent="0.25">
      <c r="A189" s="29"/>
      <c r="B189" s="29"/>
      <c r="C189" s="372" t="s">
        <v>708</v>
      </c>
      <c r="D189" s="373"/>
      <c r="E189" s="373"/>
      <c r="F189" s="373"/>
      <c r="G189" s="373"/>
      <c r="H189" s="373"/>
      <c r="I189" s="373"/>
      <c r="J189" s="373"/>
      <c r="K189" s="374"/>
      <c r="L189"/>
      <c r="M189" s="29"/>
      <c r="N189" s="50" t="s">
        <v>706</v>
      </c>
      <c r="O189" s="51"/>
      <c r="P189" s="51"/>
      <c r="Q189" s="51"/>
      <c r="R189" s="51"/>
      <c r="S189" s="52"/>
      <c r="T189" s="50" t="s">
        <v>486</v>
      </c>
      <c r="U189" s="51"/>
      <c r="V189" s="51"/>
      <c r="W189" s="51"/>
      <c r="X189" s="51"/>
      <c r="Y189" s="52"/>
      <c r="AA189" s="301"/>
      <c r="AB189" s="301"/>
      <c r="AC189" s="301"/>
      <c r="AD189" s="301"/>
      <c r="AE189" s="301"/>
      <c r="AF189" s="301"/>
      <c r="AG189" s="301"/>
      <c r="AH189" s="301"/>
      <c r="AI189" s="301"/>
      <c r="AJ189" s="301"/>
      <c r="AK189" s="301"/>
      <c r="AL189" s="301"/>
      <c r="AM189" s="301"/>
      <c r="AN189"/>
      <c r="AO189"/>
      <c r="AP189"/>
      <c r="AQ189"/>
      <c r="AR189"/>
      <c r="AS189"/>
      <c r="AT189"/>
      <c r="AU189"/>
      <c r="AV189"/>
      <c r="AW189"/>
      <c r="AX189"/>
      <c r="AY189"/>
      <c r="AZ189"/>
      <c r="BA189"/>
      <c r="BB189"/>
      <c r="BC189"/>
      <c r="BD189" s="59"/>
      <c r="BE189"/>
      <c r="BF189"/>
      <c r="BG189"/>
    </row>
    <row r="190" spans="1:59" ht="3.75" customHeight="1" x14ac:dyDescent="0.25">
      <c r="A190" s="29"/>
      <c r="B190" s="29"/>
      <c r="C190" s="375"/>
      <c r="D190" s="376"/>
      <c r="E190" s="376"/>
      <c r="F190" s="376"/>
      <c r="G190" s="376"/>
      <c r="H190" s="376"/>
      <c r="I190" s="376"/>
      <c r="J190" s="376"/>
      <c r="K190" s="377"/>
      <c r="L190"/>
      <c r="M190" s="29"/>
      <c r="Z190"/>
      <c r="AA190" s="301"/>
      <c r="AB190" s="301"/>
      <c r="AC190" s="301"/>
      <c r="AD190" s="301"/>
      <c r="AE190" s="301"/>
      <c r="AF190" s="301"/>
      <c r="AG190" s="301"/>
      <c r="AH190" s="301"/>
      <c r="AI190" s="301"/>
      <c r="AJ190" s="301"/>
      <c r="AK190" s="301"/>
      <c r="AL190" s="301"/>
      <c r="AM190" s="301"/>
      <c r="AN190"/>
      <c r="AO190"/>
      <c r="AP190"/>
      <c r="AQ190"/>
      <c r="AR190"/>
      <c r="AS190"/>
      <c r="AT190"/>
      <c r="AU190"/>
      <c r="AV190"/>
      <c r="AW190"/>
      <c r="AX190"/>
      <c r="AY190"/>
      <c r="AZ190"/>
      <c r="BA190"/>
      <c r="BB190"/>
      <c r="BC190"/>
      <c r="BD190" s="59"/>
      <c r="BE190"/>
      <c r="BF190"/>
      <c r="BG190"/>
    </row>
    <row r="191" spans="1:59" ht="11.25" customHeight="1" x14ac:dyDescent="0.25">
      <c r="A191" s="29"/>
      <c r="B191" s="29"/>
      <c r="C191" s="375"/>
      <c r="D191" s="376"/>
      <c r="E191" s="376"/>
      <c r="F191" s="376"/>
      <c r="G191" s="376"/>
      <c r="H191" s="376"/>
      <c r="I191" s="376"/>
      <c r="J191" s="376"/>
      <c r="K191" s="377"/>
      <c r="L191"/>
      <c r="M191" s="29"/>
      <c r="N191" s="50" t="s">
        <v>707</v>
      </c>
      <c r="O191" s="51"/>
      <c r="P191" s="51"/>
      <c r="Q191" s="51"/>
      <c r="R191" s="51"/>
      <c r="S191" s="52"/>
      <c r="T191" s="50" t="s">
        <v>487</v>
      </c>
      <c r="U191" s="51"/>
      <c r="V191" s="51"/>
      <c r="W191" s="51"/>
      <c r="X191" s="51"/>
      <c r="Y191" s="52"/>
      <c r="Z191"/>
      <c r="AA191" s="301"/>
      <c r="AB191" s="301"/>
      <c r="AC191" s="301"/>
      <c r="AD191" s="301"/>
      <c r="AE191" s="301"/>
      <c r="AF191" s="301"/>
      <c r="AG191" s="301"/>
      <c r="AH191" s="301"/>
      <c r="AI191" s="301"/>
      <c r="AJ191" s="301"/>
      <c r="AK191" s="301"/>
      <c r="AL191" s="301"/>
      <c r="AM191" s="301"/>
      <c r="AN191"/>
      <c r="AO191"/>
      <c r="AP191"/>
      <c r="AQ191"/>
      <c r="AR191"/>
      <c r="AS191"/>
      <c r="AT191"/>
      <c r="AU191"/>
      <c r="AV191"/>
      <c r="AW191"/>
      <c r="AX191"/>
      <c r="AY191"/>
      <c r="AZ191"/>
      <c r="BA191"/>
      <c r="BB191"/>
      <c r="BC191"/>
      <c r="BD191" s="59"/>
      <c r="BE191"/>
      <c r="BF191"/>
      <c r="BG191"/>
    </row>
    <row r="192" spans="1:59" ht="9" customHeight="1" x14ac:dyDescent="0.25">
      <c r="C192" s="378"/>
      <c r="D192" s="379"/>
      <c r="E192" s="379"/>
      <c r="F192" s="379"/>
      <c r="G192" s="379"/>
      <c r="H192" s="379"/>
      <c r="I192" s="379"/>
      <c r="J192" s="379"/>
      <c r="K192" s="380"/>
      <c r="L192"/>
      <c r="N192" s="53" t="s">
        <v>710</v>
      </c>
      <c r="AA192" s="62"/>
      <c r="AB192" s="62"/>
      <c r="AC192" s="62"/>
      <c r="AD192" s="62"/>
      <c r="AE192" s="62"/>
      <c r="AF192" s="302" t="s">
        <v>771</v>
      </c>
      <c r="AG192" s="302"/>
      <c r="AH192" s="302"/>
      <c r="AI192" s="302"/>
      <c r="AJ192" s="302"/>
      <c r="AK192" s="302"/>
      <c r="AL192" s="302"/>
    </row>
    <row r="193" spans="1:39" ht="3.75" customHeight="1" x14ac:dyDescent="0.25">
      <c r="AF193" s="303"/>
      <c r="AG193" s="303"/>
      <c r="AH193" s="303"/>
      <c r="AI193" s="303"/>
      <c r="AJ193" s="303"/>
      <c r="AK193" s="303"/>
      <c r="AL193" s="303"/>
    </row>
    <row r="194" spans="1:39" ht="19.5" customHeight="1" x14ac:dyDescent="0.15">
      <c r="A194" s="29"/>
      <c r="B194" s="29"/>
      <c r="C194" s="245" t="s">
        <v>391</v>
      </c>
      <c r="D194" s="245"/>
      <c r="E194" s="245"/>
      <c r="F194" s="237" t="s">
        <v>2</v>
      </c>
      <c r="G194" s="237"/>
      <c r="H194" s="237"/>
      <c r="I194" s="237"/>
      <c r="J194" s="170" t="str">
        <f>入力してください!G14&amp; ""</f>
        <v/>
      </c>
      <c r="K194" s="171"/>
      <c r="L194" s="171"/>
      <c r="M194" s="171"/>
      <c r="N194" s="171"/>
      <c r="O194" s="171"/>
      <c r="P194" s="172"/>
      <c r="Q194" s="171" t="str">
        <f>入力してください!P14&amp; ""</f>
        <v/>
      </c>
      <c r="R194" s="171"/>
      <c r="S194" s="171"/>
      <c r="T194" s="171"/>
      <c r="U194" s="171"/>
      <c r="V194" s="172"/>
      <c r="W194" s="304" t="s">
        <v>764</v>
      </c>
      <c r="X194" s="305"/>
      <c r="Y194" s="306"/>
      <c r="Z194" s="231" t="str">
        <f>入力してください!G15 &amp;""</f>
        <v/>
      </c>
      <c r="AA194" s="232"/>
      <c r="AB194" s="233"/>
      <c r="AC194" s="326" t="s">
        <v>458</v>
      </c>
      <c r="AD194" s="326"/>
      <c r="AE194" s="326"/>
      <c r="AF194" s="327" t="str">
        <f>IF(入力してください!I16&lt;&gt;"",入力してください!G16 &amp; 入力してください!I16 &amp; "年" &amp; 入力してください!N16 &amp; "月" &amp; 入力してください!R16 &amp; "日","年　　月　　日")</f>
        <v>年　　月　　日</v>
      </c>
      <c r="AG194" s="327"/>
      <c r="AH194" s="327"/>
      <c r="AI194" s="327"/>
      <c r="AJ194" s="327"/>
      <c r="AK194" s="327"/>
      <c r="AL194" s="327"/>
      <c r="AM194" s="29"/>
    </row>
    <row r="195" spans="1:39" ht="23.25" customHeight="1" x14ac:dyDescent="0.25">
      <c r="A195" s="29"/>
      <c r="B195" s="29"/>
      <c r="C195" s="245"/>
      <c r="D195" s="245"/>
      <c r="E195" s="245"/>
      <c r="F195" s="237" t="s">
        <v>1</v>
      </c>
      <c r="G195" s="237"/>
      <c r="H195" s="237"/>
      <c r="I195" s="237"/>
      <c r="J195" s="170" t="str">
        <f>入力してください!G13&amp; ""</f>
        <v/>
      </c>
      <c r="K195" s="171"/>
      <c r="L195" s="171"/>
      <c r="M195" s="171"/>
      <c r="N195" s="171"/>
      <c r="O195" s="171"/>
      <c r="P195" s="172"/>
      <c r="Q195" s="171" t="str">
        <f>入力してください!P13&amp; ""</f>
        <v/>
      </c>
      <c r="R195" s="171"/>
      <c r="S195" s="171"/>
      <c r="T195" s="171"/>
      <c r="U195" s="171"/>
      <c r="V195" s="172"/>
      <c r="W195" s="307"/>
      <c r="X195" s="308"/>
      <c r="Y195" s="309"/>
      <c r="Z195" s="157"/>
      <c r="AA195" s="158"/>
      <c r="AB195" s="159"/>
      <c r="AC195" s="345" t="s">
        <v>480</v>
      </c>
      <c r="AD195" s="345"/>
      <c r="AE195" s="345"/>
      <c r="AF195" s="338" t="str">
        <f ca="1" xml:space="preserve"> IFERROR(INT(_xlfn.DAYS(NOW(),DATEVALUE(AF194))/365.25),"")</f>
        <v/>
      </c>
      <c r="AG195" s="338"/>
      <c r="AH195" s="338"/>
      <c r="AI195" s="338"/>
      <c r="AJ195" s="338"/>
      <c r="AK195" s="338"/>
      <c r="AL195" s="338"/>
      <c r="AM195" s="29"/>
    </row>
    <row r="196" spans="1:39" ht="23.25" customHeight="1" x14ac:dyDescent="0.25">
      <c r="A196" s="29"/>
      <c r="B196" s="29"/>
      <c r="C196" s="245"/>
      <c r="D196" s="245"/>
      <c r="E196" s="245"/>
      <c r="F196" s="237" t="s">
        <v>479</v>
      </c>
      <c r="G196" s="237"/>
      <c r="H196" s="237"/>
      <c r="I196" s="237"/>
      <c r="J196" s="99" t="str">
        <f>入力してください!G17 &amp; ""</f>
        <v/>
      </c>
      <c r="K196" s="99"/>
      <c r="L196" s="99"/>
      <c r="M196" s="99"/>
      <c r="N196" s="99"/>
      <c r="O196" s="99"/>
      <c r="P196" s="99"/>
      <c r="Q196" s="99"/>
      <c r="R196" s="99"/>
      <c r="S196" s="99"/>
      <c r="T196" s="99"/>
      <c r="U196" s="99"/>
      <c r="V196" s="99"/>
      <c r="W196" s="237" t="s">
        <v>483</v>
      </c>
      <c r="X196" s="237"/>
      <c r="Y196" s="237"/>
      <c r="Z196" s="237"/>
      <c r="AA196" s="237"/>
      <c r="AB196" s="237"/>
      <c r="AC196" s="99" t="str">
        <f>入力してください!G20 &amp; ""</f>
        <v/>
      </c>
      <c r="AD196" s="99"/>
      <c r="AE196" s="99"/>
      <c r="AF196" s="99"/>
      <c r="AG196" s="99"/>
      <c r="AH196" s="99"/>
      <c r="AI196" s="99"/>
      <c r="AJ196" s="99"/>
      <c r="AK196" s="99"/>
      <c r="AL196" s="99"/>
      <c r="AM196" s="29"/>
    </row>
    <row r="197" spans="1:39" ht="23.25" customHeight="1" x14ac:dyDescent="0.25">
      <c r="A197" s="29"/>
      <c r="B197" s="29"/>
      <c r="C197" s="245"/>
      <c r="D197" s="245"/>
      <c r="E197" s="245"/>
      <c r="F197" s="237" t="s">
        <v>364</v>
      </c>
      <c r="G197" s="237"/>
      <c r="H197" s="237"/>
      <c r="I197" s="237"/>
      <c r="J197" s="328" t="str">
        <f>入力してください!G18 &amp;入力してください!J18&amp;""</f>
        <v>東京都</v>
      </c>
      <c r="K197" s="329"/>
      <c r="L197" s="329"/>
      <c r="M197" s="329"/>
      <c r="N197" s="329"/>
      <c r="O197" s="329"/>
      <c r="P197" s="329"/>
      <c r="Q197" s="329"/>
      <c r="R197" s="329"/>
      <c r="S197" s="329"/>
      <c r="T197" s="329"/>
      <c r="U197" s="329"/>
      <c r="V197" s="329"/>
      <c r="W197" s="329"/>
      <c r="X197" s="329"/>
      <c r="Y197" s="329"/>
      <c r="Z197" s="329"/>
      <c r="AA197" s="329"/>
      <c r="AB197" s="329"/>
      <c r="AC197" s="329"/>
      <c r="AD197" s="329"/>
      <c r="AE197" s="329"/>
      <c r="AF197" s="329"/>
      <c r="AG197" s="329"/>
      <c r="AH197" s="329"/>
      <c r="AI197" s="329"/>
      <c r="AJ197" s="329"/>
      <c r="AK197" s="329"/>
      <c r="AL197" s="330"/>
      <c r="AM197" s="29"/>
    </row>
    <row r="198" spans="1:39" ht="23.25" customHeight="1" x14ac:dyDescent="0.25">
      <c r="A198" s="29"/>
      <c r="B198" s="29"/>
      <c r="C198" s="245"/>
      <c r="D198" s="245"/>
      <c r="E198" s="245"/>
      <c r="F198" s="237"/>
      <c r="G198" s="237"/>
      <c r="H198" s="237"/>
      <c r="I198" s="237"/>
      <c r="J198" s="331" t="s">
        <v>484</v>
      </c>
      <c r="K198" s="332"/>
      <c r="L198" s="332"/>
      <c r="M198" s="332"/>
      <c r="N198" s="332"/>
      <c r="O198" s="332"/>
      <c r="P198" s="333" t="str">
        <f>入力してください!J19 &amp; ""</f>
        <v/>
      </c>
      <c r="Q198" s="333"/>
      <c r="R198" s="333"/>
      <c r="S198" s="333"/>
      <c r="T198" s="333"/>
      <c r="U198" s="333"/>
      <c r="V198" s="333"/>
      <c r="W198" s="333"/>
      <c r="X198" s="333"/>
      <c r="Y198" s="333"/>
      <c r="Z198" s="333"/>
      <c r="AA198" s="333"/>
      <c r="AB198" s="333"/>
      <c r="AC198" s="333"/>
      <c r="AD198" s="333"/>
      <c r="AE198" s="333"/>
      <c r="AF198" s="333"/>
      <c r="AG198" s="333"/>
      <c r="AH198" s="333"/>
      <c r="AI198" s="333"/>
      <c r="AJ198" s="333"/>
      <c r="AK198" s="333"/>
      <c r="AL198" s="334"/>
      <c r="AM198" s="29"/>
    </row>
    <row r="199" spans="1:39" ht="15" customHeight="1" x14ac:dyDescent="0.25">
      <c r="A199" s="29"/>
      <c r="B199" s="29"/>
      <c r="C199" s="245"/>
      <c r="D199" s="245"/>
      <c r="E199" s="245"/>
      <c r="F199" s="295" t="s">
        <v>481</v>
      </c>
      <c r="G199" s="237"/>
      <c r="H199" s="237"/>
      <c r="I199" s="237"/>
      <c r="J199" s="237" t="s">
        <v>360</v>
      </c>
      <c r="K199" s="237"/>
      <c r="L199" s="237"/>
      <c r="M199" s="170" t="str">
        <f>入力してください!G21 &amp; ""</f>
        <v/>
      </c>
      <c r="N199" s="171"/>
      <c r="O199" s="171"/>
      <c r="P199" s="171"/>
      <c r="Q199" s="171"/>
      <c r="R199" s="171"/>
      <c r="S199" s="171"/>
      <c r="T199" s="171"/>
      <c r="U199" s="171"/>
      <c r="V199" s="171"/>
      <c r="W199" s="171"/>
      <c r="X199" s="171"/>
      <c r="Y199" s="171"/>
      <c r="Z199" s="171"/>
      <c r="AA199" s="171"/>
      <c r="AB199" s="171"/>
      <c r="AC199" s="171"/>
      <c r="AD199" s="171"/>
      <c r="AE199" s="171"/>
      <c r="AF199" s="171"/>
      <c r="AG199" s="172"/>
      <c r="AH199" s="170" t="str">
        <f>入力してください!T21 &amp; ""</f>
        <v/>
      </c>
      <c r="AI199" s="171"/>
      <c r="AJ199" s="171"/>
      <c r="AK199" s="171"/>
      <c r="AL199" s="172"/>
      <c r="AM199" s="29"/>
    </row>
    <row r="200" spans="1:39" ht="15" customHeight="1" x14ac:dyDescent="0.25">
      <c r="A200" s="29"/>
      <c r="B200" s="29"/>
      <c r="C200" s="245"/>
      <c r="D200" s="245"/>
      <c r="E200" s="245"/>
      <c r="F200" s="237"/>
      <c r="G200" s="237"/>
      <c r="H200" s="237"/>
      <c r="I200" s="237"/>
      <c r="J200" s="366" t="s">
        <v>730</v>
      </c>
      <c r="K200" s="367"/>
      <c r="L200" s="368"/>
      <c r="M200" s="339" t="str">
        <f>入力してください!G22 &amp; ""</f>
        <v/>
      </c>
      <c r="N200" s="340"/>
      <c r="O200" s="340"/>
      <c r="P200" s="340"/>
      <c r="Q200" s="340"/>
      <c r="R200" s="340"/>
      <c r="S200" s="340"/>
      <c r="T200" s="340"/>
      <c r="U200" s="340"/>
      <c r="V200" s="341"/>
      <c r="W200" s="237" t="s">
        <v>361</v>
      </c>
      <c r="X200" s="237"/>
      <c r="Y200" s="237"/>
      <c r="Z200" s="99" t="str">
        <f>入力してください!G23 &amp; ""</f>
        <v/>
      </c>
      <c r="AA200" s="99"/>
      <c r="AB200" s="99"/>
      <c r="AC200" s="237" t="s">
        <v>362</v>
      </c>
      <c r="AD200" s="237"/>
      <c r="AE200" s="237"/>
      <c r="AF200" s="99" t="str">
        <f>入力してください!N23 &amp; ""</f>
        <v/>
      </c>
      <c r="AG200" s="99"/>
      <c r="AH200" s="99"/>
      <c r="AI200" s="237" t="s">
        <v>363</v>
      </c>
      <c r="AJ200" s="237"/>
      <c r="AK200" s="99" t="str">
        <f>入力してください!T23 &amp; ""</f>
        <v/>
      </c>
      <c r="AL200" s="99"/>
      <c r="AM200" s="29"/>
    </row>
    <row r="201" spans="1:39" ht="15" customHeight="1" x14ac:dyDescent="0.25">
      <c r="A201" s="29"/>
      <c r="B201" s="29"/>
      <c r="C201" s="245"/>
      <c r="D201" s="245"/>
      <c r="E201" s="245"/>
      <c r="F201" s="237"/>
      <c r="G201" s="237"/>
      <c r="H201" s="237"/>
      <c r="I201" s="237"/>
      <c r="J201" s="369"/>
      <c r="K201" s="370"/>
      <c r="L201" s="371"/>
      <c r="M201" s="342"/>
      <c r="N201" s="343"/>
      <c r="O201" s="343"/>
      <c r="P201" s="343"/>
      <c r="Q201" s="343"/>
      <c r="R201" s="343"/>
      <c r="S201" s="343"/>
      <c r="T201" s="343"/>
      <c r="U201" s="343"/>
      <c r="V201" s="344"/>
      <c r="W201" s="237" t="s">
        <v>482</v>
      </c>
      <c r="X201" s="237"/>
      <c r="Y201" s="237"/>
      <c r="Z201" s="237"/>
      <c r="AA201" s="99" t="str">
        <f>入力してください!G24 &amp; ""</f>
        <v/>
      </c>
      <c r="AB201" s="99"/>
      <c r="AC201" s="99"/>
      <c r="AD201" s="99"/>
      <c r="AE201" s="99"/>
      <c r="AF201" s="99"/>
      <c r="AG201" s="99"/>
      <c r="AH201" s="99"/>
      <c r="AI201" s="99"/>
      <c r="AJ201" s="99"/>
      <c r="AK201" s="99"/>
      <c r="AL201" s="99"/>
      <c r="AM201" s="29"/>
    </row>
    <row r="202" spans="1:39" ht="15" customHeight="1" x14ac:dyDescent="0.25">
      <c r="A202" s="29"/>
      <c r="B202" s="29"/>
      <c r="C202" s="245"/>
      <c r="D202" s="245"/>
      <c r="E202" s="245"/>
      <c r="F202" s="237"/>
      <c r="G202" s="237"/>
      <c r="H202" s="237"/>
      <c r="I202" s="237"/>
      <c r="J202" s="365" t="s">
        <v>800</v>
      </c>
      <c r="K202" s="365"/>
      <c r="L202" s="365"/>
      <c r="M202" s="365"/>
      <c r="N202" s="365"/>
      <c r="O202" s="365"/>
      <c r="P202" s="365"/>
      <c r="Q202" s="365"/>
      <c r="R202" s="365"/>
      <c r="S202" s="365"/>
      <c r="T202" s="365"/>
      <c r="U202" s="365"/>
      <c r="V202" s="365"/>
      <c r="W202" s="365"/>
      <c r="X202" s="365"/>
      <c r="Y202" s="365"/>
      <c r="Z202" s="365"/>
      <c r="AA202" s="365"/>
      <c r="AB202" s="365"/>
      <c r="AC202" s="365"/>
      <c r="AD202" s="365"/>
      <c r="AE202" s="365"/>
      <c r="AF202" s="99" t="str">
        <f>入力してください!Q26 &amp; ""</f>
        <v/>
      </c>
      <c r="AG202" s="99"/>
      <c r="AH202" s="99"/>
      <c r="AI202" s="99"/>
      <c r="AJ202" s="99"/>
      <c r="AK202" s="99"/>
      <c r="AL202" s="99"/>
      <c r="AM202" s="29"/>
    </row>
    <row r="203" spans="1:39" ht="12.75" customHeight="1" x14ac:dyDescent="0.25">
      <c r="C203" s="25" t="s">
        <v>488</v>
      </c>
    </row>
    <row r="204" spans="1:39" ht="18" customHeight="1" x14ac:dyDescent="0.25">
      <c r="A204" s="29"/>
      <c r="B204" s="29"/>
      <c r="C204" s="359" t="s">
        <v>493</v>
      </c>
      <c r="D204" s="245"/>
      <c r="E204" s="245"/>
      <c r="F204" s="360" t="s">
        <v>489</v>
      </c>
      <c r="G204" s="320"/>
      <c r="H204" s="320"/>
      <c r="I204" s="320"/>
      <c r="J204" s="320"/>
      <c r="K204" s="320"/>
      <c r="L204" s="320"/>
      <c r="M204" s="320"/>
      <c r="N204" s="320"/>
      <c r="O204" s="320"/>
      <c r="P204" s="320"/>
      <c r="Q204" s="320"/>
      <c r="R204" s="320"/>
      <c r="S204" s="320"/>
      <c r="T204" s="320"/>
      <c r="U204" s="320"/>
      <c r="V204" s="321"/>
      <c r="W204" s="237" t="s">
        <v>2</v>
      </c>
      <c r="X204" s="237"/>
      <c r="Y204" s="237"/>
      <c r="Z204" s="237"/>
      <c r="AA204" s="231" t="str">
        <f>IF(入力してください!Q41="同じ",入力してください!G14,入力してください!G44) &amp; ""</f>
        <v/>
      </c>
      <c r="AB204" s="232"/>
      <c r="AC204" s="232"/>
      <c r="AD204" s="232"/>
      <c r="AE204" s="232"/>
      <c r="AF204" s="233"/>
      <c r="AG204" s="231" t="str">
        <f>IF(入力してください!Q41="同じ",入力してください!P14,入力してください!P44) &amp; ""</f>
        <v/>
      </c>
      <c r="AH204" s="232"/>
      <c r="AI204" s="232"/>
      <c r="AJ204" s="232"/>
      <c r="AK204" s="232"/>
      <c r="AL204" s="233"/>
      <c r="AM204" s="29"/>
    </row>
    <row r="205" spans="1:39" ht="9" customHeight="1" x14ac:dyDescent="0.25">
      <c r="A205" s="29"/>
      <c r="B205" s="29"/>
      <c r="C205" s="245"/>
      <c r="D205" s="245"/>
      <c r="E205" s="245"/>
      <c r="F205" s="257" t="str">
        <f>IF(入力してください!Q41="同じ","☑","□")</f>
        <v>□</v>
      </c>
      <c r="G205" s="361" t="s">
        <v>490</v>
      </c>
      <c r="H205" s="361"/>
      <c r="I205" s="361"/>
      <c r="J205" s="361"/>
      <c r="K205" s="361"/>
      <c r="L205" s="361"/>
      <c r="M205" s="361"/>
      <c r="N205" s="361"/>
      <c r="O205" s="361"/>
      <c r="P205" s="361"/>
      <c r="Q205" s="361"/>
      <c r="R205" s="361"/>
      <c r="S205" s="361"/>
      <c r="T205" s="361"/>
      <c r="U205" s="361"/>
      <c r="V205" s="362"/>
      <c r="W205" s="237"/>
      <c r="X205" s="237"/>
      <c r="Y205" s="237"/>
      <c r="Z205" s="237"/>
      <c r="AA205" s="157"/>
      <c r="AB205" s="158"/>
      <c r="AC205" s="158"/>
      <c r="AD205" s="158"/>
      <c r="AE205" s="158"/>
      <c r="AF205" s="159"/>
      <c r="AG205" s="157"/>
      <c r="AH205" s="158"/>
      <c r="AI205" s="158"/>
      <c r="AJ205" s="158"/>
      <c r="AK205" s="158"/>
      <c r="AL205" s="159"/>
      <c r="AM205" s="29"/>
    </row>
    <row r="206" spans="1:39" ht="9" customHeight="1" x14ac:dyDescent="0.25">
      <c r="A206" s="29"/>
      <c r="B206" s="29"/>
      <c r="C206" s="245"/>
      <c r="D206" s="245"/>
      <c r="E206" s="245"/>
      <c r="F206" s="263"/>
      <c r="G206" s="363"/>
      <c r="H206" s="363"/>
      <c r="I206" s="363"/>
      <c r="J206" s="363"/>
      <c r="K206" s="363"/>
      <c r="L206" s="363"/>
      <c r="M206" s="363"/>
      <c r="N206" s="363"/>
      <c r="O206" s="363"/>
      <c r="P206" s="363"/>
      <c r="Q206" s="363"/>
      <c r="R206" s="363"/>
      <c r="S206" s="363"/>
      <c r="T206" s="363"/>
      <c r="U206" s="363"/>
      <c r="V206" s="364"/>
      <c r="W206" s="237" t="s">
        <v>1</v>
      </c>
      <c r="X206" s="237"/>
      <c r="Y206" s="237"/>
      <c r="Z206" s="237"/>
      <c r="AA206" s="231" t="str">
        <f>IF(入力してください!Q43="同じ",入力してください!G13,入力してください!G43) &amp; ""</f>
        <v/>
      </c>
      <c r="AB206" s="232"/>
      <c r="AC206" s="232"/>
      <c r="AD206" s="232"/>
      <c r="AE206" s="232"/>
      <c r="AF206" s="233"/>
      <c r="AG206" s="231" t="str">
        <f>IF(入力してください!Q43="同じ",入力してください!P13,入力してください!P43) &amp; ""</f>
        <v/>
      </c>
      <c r="AH206" s="232"/>
      <c r="AI206" s="232"/>
      <c r="AJ206" s="232"/>
      <c r="AK206" s="232"/>
      <c r="AL206" s="233"/>
      <c r="AM206" s="29"/>
    </row>
    <row r="207" spans="1:39" ht="18" customHeight="1" x14ac:dyDescent="0.25">
      <c r="A207" s="29"/>
      <c r="B207" s="29"/>
      <c r="C207" s="245"/>
      <c r="D207" s="245"/>
      <c r="E207" s="245"/>
      <c r="F207" s="34" t="str">
        <f>IF(入力してください!Q42="同じ","☑","□")</f>
        <v>□</v>
      </c>
      <c r="G207" s="320" t="s">
        <v>491</v>
      </c>
      <c r="H207" s="320"/>
      <c r="I207" s="320"/>
      <c r="J207" s="320"/>
      <c r="K207" s="320"/>
      <c r="L207" s="320"/>
      <c r="M207" s="320"/>
      <c r="N207" s="320"/>
      <c r="O207" s="320"/>
      <c r="P207" s="320"/>
      <c r="Q207" s="320"/>
      <c r="R207" s="320"/>
      <c r="S207" s="320"/>
      <c r="T207" s="320"/>
      <c r="U207" s="320"/>
      <c r="V207" s="321"/>
      <c r="W207" s="237"/>
      <c r="X207" s="237"/>
      <c r="Y207" s="237"/>
      <c r="Z207" s="237"/>
      <c r="AA207" s="157"/>
      <c r="AB207" s="158"/>
      <c r="AC207" s="158"/>
      <c r="AD207" s="158"/>
      <c r="AE207" s="158"/>
      <c r="AF207" s="159"/>
      <c r="AG207" s="157"/>
      <c r="AH207" s="158"/>
      <c r="AI207" s="158"/>
      <c r="AJ207" s="158"/>
      <c r="AK207" s="158"/>
      <c r="AL207" s="159"/>
      <c r="AM207" s="29"/>
    </row>
    <row r="208" spans="1:39" ht="18" customHeight="1" x14ac:dyDescent="0.25">
      <c r="A208" s="29"/>
      <c r="B208" s="29"/>
      <c r="C208" s="245"/>
      <c r="D208" s="245"/>
      <c r="E208" s="245"/>
      <c r="F208" s="237" t="s">
        <v>492</v>
      </c>
      <c r="G208" s="237"/>
      <c r="H208" s="237"/>
      <c r="I208" s="237"/>
      <c r="J208" s="237"/>
      <c r="K208" s="237"/>
      <c r="L208" s="237"/>
      <c r="M208" s="237"/>
      <c r="N208" s="237"/>
      <c r="O208" s="237"/>
      <c r="P208" s="99" t="str">
        <f>IF(入力してください!G45="その他",入力してください!Q45,入力してください!G45) &amp; ""</f>
        <v/>
      </c>
      <c r="Q208" s="99"/>
      <c r="R208" s="99"/>
      <c r="S208" s="99"/>
      <c r="T208" s="99"/>
      <c r="U208" s="99"/>
      <c r="V208" s="99"/>
      <c r="W208" s="99"/>
      <c r="X208" s="99"/>
      <c r="Y208" s="99"/>
      <c r="Z208" s="99"/>
      <c r="AA208" s="99"/>
      <c r="AB208" s="99"/>
      <c r="AC208" s="99"/>
      <c r="AD208" s="99"/>
      <c r="AE208" s="99"/>
      <c r="AF208" s="99"/>
      <c r="AG208" s="99"/>
      <c r="AH208" s="99"/>
      <c r="AI208" s="99"/>
      <c r="AJ208" s="99"/>
      <c r="AK208" s="99"/>
      <c r="AL208" s="99"/>
      <c r="AM208" s="29"/>
    </row>
    <row r="209" spans="1:39" ht="18.75" customHeight="1" x14ac:dyDescent="0.25">
      <c r="A209" s="29"/>
      <c r="B209" s="29"/>
      <c r="C209" s="245"/>
      <c r="D209" s="245"/>
      <c r="E209" s="245"/>
      <c r="F209" s="237" t="s">
        <v>479</v>
      </c>
      <c r="G209" s="237"/>
      <c r="H209" s="237"/>
      <c r="I209" s="237"/>
      <c r="J209" s="99" t="str">
        <f>IF(入力してください!Q42="同じ",入力してください!G17,入力してください!G46) &amp; ""</f>
        <v/>
      </c>
      <c r="K209" s="99"/>
      <c r="L209" s="99"/>
      <c r="M209" s="99"/>
      <c r="N209" s="99"/>
      <c r="O209" s="99"/>
      <c r="P209" s="99"/>
      <c r="Q209" s="99"/>
      <c r="R209" s="99"/>
      <c r="S209" s="99"/>
      <c r="T209" s="99"/>
      <c r="U209" s="99"/>
      <c r="V209" s="99"/>
      <c r="W209" s="237" t="s">
        <v>483</v>
      </c>
      <c r="X209" s="237"/>
      <c r="Y209" s="237"/>
      <c r="Z209" s="237"/>
      <c r="AA209" s="237"/>
      <c r="AB209" s="237"/>
      <c r="AC209" s="99" t="str">
        <f>IF(入力してください!Q42="同じ",入力してください!G20,入力してください!G49) &amp; ""</f>
        <v/>
      </c>
      <c r="AD209" s="99"/>
      <c r="AE209" s="99"/>
      <c r="AF209" s="99"/>
      <c r="AG209" s="99"/>
      <c r="AH209" s="99"/>
      <c r="AI209" s="99"/>
      <c r="AJ209" s="99"/>
      <c r="AK209" s="99"/>
      <c r="AL209" s="99"/>
      <c r="AM209" s="29"/>
    </row>
    <row r="210" spans="1:39" ht="23.25" customHeight="1" x14ac:dyDescent="0.25">
      <c r="A210" s="29"/>
      <c r="B210" s="29"/>
      <c r="C210" s="245"/>
      <c r="D210" s="245"/>
      <c r="E210" s="245"/>
      <c r="F210" s="237" t="s">
        <v>364</v>
      </c>
      <c r="G210" s="237"/>
      <c r="H210" s="237"/>
      <c r="I210" s="237"/>
      <c r="J210" s="328" t="str">
        <f>IF(入力してください!Q42="同じ",入力してください!G18&amp;入力してください!J18,入力してください!G47 &amp;入力してください!J47) &amp; ""</f>
        <v>東京都</v>
      </c>
      <c r="K210" s="329"/>
      <c r="L210" s="329"/>
      <c r="M210" s="329"/>
      <c r="N210" s="329"/>
      <c r="O210" s="329"/>
      <c r="P210" s="329"/>
      <c r="Q210" s="329"/>
      <c r="R210" s="329"/>
      <c r="S210" s="329"/>
      <c r="T210" s="329"/>
      <c r="U210" s="329"/>
      <c r="V210" s="329"/>
      <c r="W210" s="329"/>
      <c r="X210" s="329"/>
      <c r="Y210" s="329"/>
      <c r="Z210" s="329"/>
      <c r="AA210" s="329"/>
      <c r="AB210" s="329"/>
      <c r="AC210" s="329"/>
      <c r="AD210" s="329"/>
      <c r="AE210" s="329"/>
      <c r="AF210" s="329"/>
      <c r="AG210" s="329"/>
      <c r="AH210" s="329"/>
      <c r="AI210" s="329"/>
      <c r="AJ210" s="329"/>
      <c r="AK210" s="329"/>
      <c r="AL210" s="330"/>
      <c r="AM210" s="29"/>
    </row>
    <row r="211" spans="1:39" ht="18" customHeight="1" x14ac:dyDescent="0.25">
      <c r="A211" s="29"/>
      <c r="B211" s="29"/>
      <c r="C211" s="245"/>
      <c r="D211" s="245"/>
      <c r="E211" s="245"/>
      <c r="F211" s="237"/>
      <c r="G211" s="237"/>
      <c r="H211" s="237"/>
      <c r="I211" s="237"/>
      <c r="J211" s="331" t="s">
        <v>484</v>
      </c>
      <c r="K211" s="332"/>
      <c r="L211" s="332"/>
      <c r="M211" s="332"/>
      <c r="N211" s="332"/>
      <c r="O211" s="332"/>
      <c r="P211" s="333" t="str">
        <f>IF(入力してください!Q42="同じ",入力してください!J19,入力してください!J48) &amp; ""</f>
        <v/>
      </c>
      <c r="Q211" s="333"/>
      <c r="R211" s="333"/>
      <c r="S211" s="333"/>
      <c r="T211" s="333"/>
      <c r="U211" s="333"/>
      <c r="V211" s="333"/>
      <c r="W211" s="333"/>
      <c r="X211" s="333"/>
      <c r="Y211" s="333"/>
      <c r="Z211" s="333"/>
      <c r="AA211" s="333"/>
      <c r="AB211" s="333"/>
      <c r="AC211" s="333"/>
      <c r="AD211" s="333"/>
      <c r="AE211" s="333"/>
      <c r="AF211" s="333"/>
      <c r="AG211" s="333"/>
      <c r="AH211" s="333"/>
      <c r="AI211" s="333"/>
      <c r="AJ211" s="333"/>
      <c r="AK211" s="333"/>
      <c r="AL211" s="334"/>
      <c r="AM211" s="29"/>
    </row>
    <row r="212" spans="1:39" ht="12.75" customHeight="1" x14ac:dyDescent="0.25">
      <c r="C212" s="25" t="s">
        <v>494</v>
      </c>
    </row>
    <row r="213" spans="1:39" ht="24" customHeight="1" x14ac:dyDescent="0.25">
      <c r="A213" s="29"/>
      <c r="B213" s="29"/>
      <c r="C213" s="346" t="s">
        <v>385</v>
      </c>
      <c r="D213" s="347"/>
      <c r="E213" s="348"/>
      <c r="F213" s="304" t="s">
        <v>386</v>
      </c>
      <c r="G213" s="305"/>
      <c r="H213" s="305"/>
      <c r="I213" s="306"/>
      <c r="J213" s="32" t="s">
        <v>356</v>
      </c>
      <c r="K213" s="322" t="str">
        <f>入力してください!H27 &amp; ""</f>
        <v/>
      </c>
      <c r="L213" s="322"/>
      <c r="M213" s="322"/>
      <c r="N213" s="322"/>
      <c r="O213" s="322"/>
      <c r="P213" s="322"/>
      <c r="Q213" s="322"/>
      <c r="R213" s="322"/>
      <c r="S213" s="323"/>
      <c r="T213" s="32" t="s">
        <v>357</v>
      </c>
      <c r="U213" s="322" t="str">
        <f>入力してください!H28 &amp; ""</f>
        <v/>
      </c>
      <c r="V213" s="322"/>
      <c r="W213" s="322"/>
      <c r="X213" s="322"/>
      <c r="Y213" s="322"/>
      <c r="Z213" s="322"/>
      <c r="AA213" s="322"/>
      <c r="AB213" s="322"/>
      <c r="AC213" s="323"/>
      <c r="AD213" s="32" t="s">
        <v>358</v>
      </c>
      <c r="AE213" s="322" t="str">
        <f>入力してください!H29 &amp; ""</f>
        <v/>
      </c>
      <c r="AF213" s="322"/>
      <c r="AG213" s="322"/>
      <c r="AH213" s="322"/>
      <c r="AI213" s="322"/>
      <c r="AJ213" s="322"/>
      <c r="AK213" s="322"/>
      <c r="AL213" s="323"/>
      <c r="AM213" s="29"/>
    </row>
    <row r="214" spans="1:39" ht="24" customHeight="1" x14ac:dyDescent="0.25">
      <c r="A214" s="29"/>
      <c r="B214" s="29"/>
      <c r="C214" s="349"/>
      <c r="D214" s="350"/>
      <c r="E214" s="351"/>
      <c r="F214" s="307"/>
      <c r="G214" s="308"/>
      <c r="H214" s="308"/>
      <c r="I214" s="309"/>
      <c r="J214" s="32" t="s">
        <v>731</v>
      </c>
      <c r="K214" s="322" t="str">
        <f>入力してください!H30 &amp; ""</f>
        <v/>
      </c>
      <c r="L214" s="322"/>
      <c r="M214" s="322"/>
      <c r="N214" s="322"/>
      <c r="O214" s="322"/>
      <c r="P214" s="322"/>
      <c r="Q214" s="322"/>
      <c r="R214" s="322"/>
      <c r="S214" s="323"/>
      <c r="T214" s="32" t="s">
        <v>732</v>
      </c>
      <c r="U214" s="322" t="str">
        <f>入力してください!H31 &amp; ""</f>
        <v/>
      </c>
      <c r="V214" s="322"/>
      <c r="W214" s="322"/>
      <c r="X214" s="322"/>
      <c r="Y214" s="322"/>
      <c r="Z214" s="322"/>
      <c r="AA214" s="322"/>
      <c r="AB214" s="322"/>
      <c r="AC214" s="323"/>
      <c r="AD214" s="32" t="s">
        <v>733</v>
      </c>
      <c r="AE214" s="322" t="str">
        <f>入力してください!H32 &amp; ""</f>
        <v/>
      </c>
      <c r="AF214" s="322"/>
      <c r="AG214" s="322"/>
      <c r="AH214" s="322"/>
      <c r="AI214" s="322"/>
      <c r="AJ214" s="322"/>
      <c r="AK214" s="322"/>
      <c r="AL214" s="323"/>
      <c r="AM214" s="29"/>
    </row>
    <row r="215" spans="1:39" ht="25.5" customHeight="1" x14ac:dyDescent="0.15">
      <c r="A215" s="29"/>
      <c r="B215" s="29"/>
      <c r="C215" s="349"/>
      <c r="D215" s="350"/>
      <c r="E215" s="351"/>
      <c r="F215" s="355" t="s">
        <v>498</v>
      </c>
      <c r="G215" s="356"/>
      <c r="H215" s="356"/>
      <c r="I215" s="356"/>
      <c r="J215" s="357" t="s">
        <v>719</v>
      </c>
      <c r="K215" s="358"/>
      <c r="L215" s="358"/>
      <c r="M215" s="358"/>
      <c r="N215" s="358"/>
      <c r="O215" s="358"/>
      <c r="P215" s="358"/>
      <c r="Q215" s="358"/>
      <c r="R215" s="358"/>
      <c r="S215" s="358"/>
      <c r="T215" s="358"/>
      <c r="U215" s="358"/>
      <c r="V215" s="358"/>
      <c r="W215" s="358"/>
      <c r="X215" s="358"/>
      <c r="Y215" s="358"/>
      <c r="Z215" s="358"/>
      <c r="AA215" s="358"/>
      <c r="AB215" s="358"/>
      <c r="AC215" s="358"/>
      <c r="AD215" s="358"/>
      <c r="AE215" s="358"/>
      <c r="AF215" s="358"/>
      <c r="AG215" s="358"/>
      <c r="AH215" s="358"/>
      <c r="AI215" s="358"/>
      <c r="AJ215" s="358"/>
      <c r="AK215" s="358"/>
      <c r="AL215" s="358"/>
      <c r="AM215" s="29"/>
    </row>
    <row r="216" spans="1:39" ht="35.25" customHeight="1" x14ac:dyDescent="0.25">
      <c r="A216" s="29"/>
      <c r="B216" s="29"/>
      <c r="C216" s="349"/>
      <c r="D216" s="350"/>
      <c r="E216" s="351"/>
      <c r="F216" s="356"/>
      <c r="G216" s="356"/>
      <c r="H216" s="356"/>
      <c r="I216" s="356"/>
      <c r="J216" s="35" t="str">
        <f>IF(入力してください!Q33=入力してください!AV33,"☑","□")</f>
        <v>□</v>
      </c>
      <c r="K216" s="272" t="s">
        <v>734</v>
      </c>
      <c r="L216" s="272"/>
      <c r="M216" s="272"/>
      <c r="N216" s="272"/>
      <c r="O216" s="272"/>
      <c r="P216" s="272"/>
      <c r="Q216" s="272"/>
      <c r="R216" s="272"/>
      <c r="S216" s="272"/>
      <c r="T216" s="272"/>
      <c r="U216" s="272"/>
      <c r="V216" s="272"/>
      <c r="W216" s="272"/>
      <c r="X216" s="272"/>
      <c r="Y216" s="272"/>
      <c r="Z216" s="272"/>
      <c r="AA216" s="272"/>
      <c r="AB216" s="272"/>
      <c r="AC216" s="272"/>
      <c r="AD216" s="272"/>
      <c r="AE216" s="272"/>
      <c r="AF216" s="272"/>
      <c r="AG216" s="272"/>
      <c r="AH216" s="272"/>
      <c r="AI216" s="272"/>
      <c r="AJ216" s="272"/>
      <c r="AK216" s="272"/>
      <c r="AL216" s="273"/>
      <c r="AM216" s="29"/>
    </row>
    <row r="217" spans="1:39" ht="15" customHeight="1" x14ac:dyDescent="0.25">
      <c r="A217" s="29"/>
      <c r="B217" s="29"/>
      <c r="C217" s="349"/>
      <c r="D217" s="350"/>
      <c r="E217" s="351"/>
      <c r="F217" s="356"/>
      <c r="G217" s="356"/>
      <c r="H217" s="356"/>
      <c r="I217" s="356"/>
      <c r="J217" s="34" t="str">
        <f>IF(入力してください!Q34=入力してください!AU34,"☑","□")</f>
        <v>□</v>
      </c>
      <c r="K217" s="320" t="s">
        <v>495</v>
      </c>
      <c r="L217" s="320"/>
      <c r="M217" s="320"/>
      <c r="N217" s="320"/>
      <c r="O217" s="320"/>
      <c r="P217" s="320"/>
      <c r="Q217" s="320"/>
      <c r="R217" s="320"/>
      <c r="S217" s="320"/>
      <c r="T217" s="320"/>
      <c r="U217" s="320"/>
      <c r="V217" s="320"/>
      <c r="W217" s="320"/>
      <c r="X217" s="320"/>
      <c r="Y217" s="320"/>
      <c r="Z217" s="320"/>
      <c r="AA217" s="320"/>
      <c r="AB217" s="320"/>
      <c r="AC217" s="320"/>
      <c r="AD217" s="320"/>
      <c r="AE217" s="320"/>
      <c r="AF217" s="320"/>
      <c r="AG217" s="320"/>
      <c r="AH217" s="320"/>
      <c r="AI217" s="320"/>
      <c r="AJ217" s="320"/>
      <c r="AK217" s="320"/>
      <c r="AL217" s="321"/>
      <c r="AM217" s="29"/>
    </row>
    <row r="218" spans="1:39" ht="15" customHeight="1" x14ac:dyDescent="0.25">
      <c r="A218" s="29"/>
      <c r="B218" s="29"/>
      <c r="C218" s="349"/>
      <c r="D218" s="350"/>
      <c r="E218" s="351"/>
      <c r="F218" s="356"/>
      <c r="G218" s="356"/>
      <c r="H218" s="356"/>
      <c r="I218" s="356"/>
      <c r="J218" s="34" t="str">
        <f>IF(入力してください!Q35="使用している","☑","□")</f>
        <v>□</v>
      </c>
      <c r="K218" s="320" t="s">
        <v>496</v>
      </c>
      <c r="L218" s="320"/>
      <c r="M218" s="320"/>
      <c r="N218" s="320"/>
      <c r="O218" s="320"/>
      <c r="P218" s="320"/>
      <c r="Q218" s="320"/>
      <c r="R218" s="320"/>
      <c r="S218" s="320"/>
      <c r="T218" s="320"/>
      <c r="U218" s="320"/>
      <c r="V218" s="320"/>
      <c r="W218" s="320"/>
      <c r="X218" s="320"/>
      <c r="Y218" s="320"/>
      <c r="Z218" s="320"/>
      <c r="AA218" s="320"/>
      <c r="AB218" s="320"/>
      <c r="AC218" s="320"/>
      <c r="AD218" s="320"/>
      <c r="AE218" s="320"/>
      <c r="AF218" s="320"/>
      <c r="AG218" s="320"/>
      <c r="AH218" s="320"/>
      <c r="AI218" s="320"/>
      <c r="AJ218" s="320"/>
      <c r="AK218" s="320"/>
      <c r="AL218" s="321"/>
      <c r="AM218" s="29"/>
    </row>
    <row r="219" spans="1:39" ht="15" customHeight="1" x14ac:dyDescent="0.25">
      <c r="A219" s="29"/>
      <c r="B219" s="29"/>
      <c r="C219" s="349"/>
      <c r="D219" s="350"/>
      <c r="E219" s="351"/>
      <c r="F219" s="356"/>
      <c r="G219" s="356"/>
      <c r="H219" s="356"/>
      <c r="I219" s="356"/>
      <c r="J219" s="34" t="str">
        <f>IF(入力してください!Q36=入力してください!AU36,"☑","□")</f>
        <v>□</v>
      </c>
      <c r="K219" s="322" t="s">
        <v>598</v>
      </c>
      <c r="L219" s="322"/>
      <c r="M219" s="322"/>
      <c r="N219" s="322"/>
      <c r="O219" s="322"/>
      <c r="P219" s="322"/>
      <c r="Q219" s="322"/>
      <c r="R219" s="322"/>
      <c r="S219" s="322"/>
      <c r="T219" s="322"/>
      <c r="U219" s="322"/>
      <c r="V219" s="322"/>
      <c r="W219" s="322"/>
      <c r="X219" s="322"/>
      <c r="Y219" s="322"/>
      <c r="Z219" s="322"/>
      <c r="AA219" s="322"/>
      <c r="AB219" s="322"/>
      <c r="AC219" s="322"/>
      <c r="AD219" s="322"/>
      <c r="AE219" s="322"/>
      <c r="AF219" s="322"/>
      <c r="AG219" s="322"/>
      <c r="AH219" s="322"/>
      <c r="AI219" s="322"/>
      <c r="AJ219" s="322"/>
      <c r="AK219" s="322"/>
      <c r="AL219" s="323"/>
      <c r="AM219" s="29"/>
    </row>
    <row r="220" spans="1:39" ht="12.75" customHeight="1" x14ac:dyDescent="0.15">
      <c r="A220" s="29"/>
      <c r="B220" s="29"/>
      <c r="C220" s="349"/>
      <c r="D220" s="350"/>
      <c r="E220" s="351"/>
      <c r="F220" s="356"/>
      <c r="G220" s="356"/>
      <c r="H220" s="356"/>
      <c r="I220" s="356"/>
      <c r="J220" s="335" t="s">
        <v>720</v>
      </c>
      <c r="K220" s="336"/>
      <c r="L220" s="336"/>
      <c r="M220" s="336"/>
      <c r="N220" s="336"/>
      <c r="O220" s="336"/>
      <c r="P220" s="336"/>
      <c r="Q220" s="336"/>
      <c r="R220" s="336"/>
      <c r="S220" s="336"/>
      <c r="T220" s="336"/>
      <c r="U220" s="336"/>
      <c r="V220" s="336"/>
      <c r="W220" s="336"/>
      <c r="X220" s="336"/>
      <c r="Y220" s="336"/>
      <c r="Z220" s="336"/>
      <c r="AA220" s="336"/>
      <c r="AB220" s="336"/>
      <c r="AC220" s="336"/>
      <c r="AD220" s="336"/>
      <c r="AE220" s="336"/>
      <c r="AF220" s="336"/>
      <c r="AG220" s="336"/>
      <c r="AH220" s="336"/>
      <c r="AI220" s="336"/>
      <c r="AJ220" s="336"/>
      <c r="AK220" s="336"/>
      <c r="AL220" s="337"/>
      <c r="AM220" s="29"/>
    </row>
    <row r="221" spans="1:39" ht="52.5" customHeight="1" x14ac:dyDescent="0.25">
      <c r="A221" s="29"/>
      <c r="B221" s="29"/>
      <c r="C221" s="352"/>
      <c r="D221" s="353"/>
      <c r="E221" s="354"/>
      <c r="F221" s="356"/>
      <c r="G221" s="356"/>
      <c r="H221" s="356"/>
      <c r="I221" s="356"/>
      <c r="J221" s="35" t="str">
        <f>IF(入力してください!Q37=入力してください!AU33,"☑","□")</f>
        <v>□</v>
      </c>
      <c r="K221" s="272" t="s">
        <v>497</v>
      </c>
      <c r="L221" s="272"/>
      <c r="M221" s="272"/>
      <c r="N221" s="272"/>
      <c r="O221" s="272"/>
      <c r="P221" s="272"/>
      <c r="Q221" s="272"/>
      <c r="R221" s="272"/>
      <c r="S221" s="272"/>
      <c r="T221" s="272"/>
      <c r="U221" s="272"/>
      <c r="V221" s="272"/>
      <c r="W221" s="272"/>
      <c r="X221" s="272"/>
      <c r="Y221" s="272"/>
      <c r="Z221" s="272"/>
      <c r="AA221" s="272"/>
      <c r="AB221" s="272"/>
      <c r="AC221" s="272"/>
      <c r="AD221" s="272"/>
      <c r="AE221" s="272"/>
      <c r="AF221" s="272"/>
      <c r="AG221" s="272"/>
      <c r="AH221" s="272"/>
      <c r="AI221" s="272"/>
      <c r="AJ221" s="272"/>
      <c r="AK221" s="272"/>
      <c r="AL221" s="273"/>
      <c r="AM221" s="29"/>
    </row>
    <row r="222" spans="1:39" ht="20.25" customHeight="1" x14ac:dyDescent="0.25">
      <c r="C222" s="310" t="s">
        <v>499</v>
      </c>
      <c r="D222" s="310"/>
      <c r="E222" s="310"/>
      <c r="F222" s="310"/>
      <c r="G222" s="310"/>
      <c r="H222" s="310"/>
      <c r="I222" s="310"/>
      <c r="J222" s="310"/>
      <c r="K222" s="310"/>
      <c r="L222" s="310"/>
      <c r="M222" s="310"/>
      <c r="N222" s="310"/>
      <c r="O222" s="310"/>
      <c r="P222" s="310"/>
      <c r="Q222" s="310"/>
      <c r="R222" s="310"/>
      <c r="S222" s="310"/>
      <c r="T222" s="310"/>
      <c r="U222" s="310"/>
      <c r="V222" s="310"/>
      <c r="W222" s="310"/>
      <c r="X222" s="310"/>
      <c r="Y222" s="310"/>
      <c r="Z222" s="310"/>
      <c r="AA222" s="310"/>
      <c r="AB222" s="310"/>
      <c r="AC222" s="310"/>
      <c r="AD222" s="310"/>
      <c r="AE222" s="310"/>
      <c r="AF222" s="310"/>
      <c r="AG222" s="310"/>
      <c r="AH222" s="310"/>
      <c r="AI222" s="310"/>
      <c r="AJ222" s="310"/>
      <c r="AK222" s="310"/>
      <c r="AL222" s="310"/>
    </row>
    <row r="223" spans="1:39" ht="50.25" customHeight="1" x14ac:dyDescent="0.25">
      <c r="A223" s="29"/>
      <c r="B223" s="29"/>
      <c r="C223" s="311" t="s">
        <v>776</v>
      </c>
      <c r="D223" s="312"/>
      <c r="E223" s="312"/>
      <c r="F223" s="312"/>
      <c r="G223" s="312"/>
      <c r="H223" s="312"/>
      <c r="I223" s="312"/>
      <c r="J223" s="312"/>
      <c r="K223" s="312"/>
      <c r="L223" s="312"/>
      <c r="M223" s="312"/>
      <c r="N223" s="312"/>
      <c r="O223" s="312"/>
      <c r="P223" s="312"/>
      <c r="Q223" s="312"/>
      <c r="R223" s="312"/>
      <c r="S223" s="312"/>
      <c r="T223" s="312"/>
      <c r="U223" s="312"/>
      <c r="V223" s="312"/>
      <c r="W223" s="312"/>
      <c r="X223" s="312"/>
      <c r="Y223" s="312"/>
      <c r="Z223" s="312"/>
      <c r="AA223" s="312"/>
      <c r="AB223" s="312"/>
      <c r="AC223" s="312"/>
      <c r="AD223" s="312"/>
      <c r="AE223" s="312"/>
      <c r="AF223" s="312"/>
      <c r="AG223" s="312"/>
      <c r="AH223" s="312"/>
      <c r="AI223" s="312"/>
      <c r="AJ223" s="312"/>
      <c r="AK223" s="312"/>
      <c r="AL223" s="313"/>
      <c r="AM223"/>
    </row>
    <row r="224" spans="1:39" ht="30" customHeight="1" x14ac:dyDescent="0.25">
      <c r="A224" s="29"/>
      <c r="B224" s="31"/>
      <c r="C224" s="26"/>
      <c r="D224" s="27"/>
      <c r="E224" s="314" t="str">
        <f>IF(AND(入力してください!J101&lt;&gt;"",RIGHT(入力してください!K100,2)="する"),"令和" &amp; IF(入力してください!J101&gt;2020,入力してください!J101-2018,入力してください!J101) &amp; "年"&amp;入力してください!N101&amp;"月"&amp;入力してください!R101&amp;"日","　年　月　日")</f>
        <v>　年　月　日</v>
      </c>
      <c r="F224" s="314"/>
      <c r="G224" s="314"/>
      <c r="H224" s="314"/>
      <c r="I224" s="314"/>
      <c r="J224" s="314"/>
      <c r="K224" s="314"/>
      <c r="L224" s="27"/>
      <c r="M224" s="27"/>
      <c r="N224" s="27"/>
      <c r="O224" s="30" t="s">
        <v>711</v>
      </c>
      <c r="P224" s="27"/>
      <c r="Q224" s="27"/>
      <c r="R224" s="27"/>
      <c r="S224" s="315" t="str">
        <f>IF(入力してください!K100="同意する",入力してください!G102,"") &amp; ""</f>
        <v/>
      </c>
      <c r="T224" s="315"/>
      <c r="U224" s="315"/>
      <c r="V224" s="315"/>
      <c r="W224" s="315"/>
      <c r="X224" s="315"/>
      <c r="Y224" s="315"/>
      <c r="Z224" s="315"/>
      <c r="AA224" s="315"/>
      <c r="AB224" s="315"/>
      <c r="AC224" s="27"/>
      <c r="AD224" s="27"/>
      <c r="AE224" s="27"/>
      <c r="AF224" s="27"/>
      <c r="AG224" s="27"/>
      <c r="AH224" s="27"/>
      <c r="AI224" s="27"/>
      <c r="AJ224" s="27"/>
      <c r="AK224" s="27"/>
      <c r="AL224" s="54"/>
      <c r="AM224"/>
    </row>
    <row r="225" spans="1:39" ht="22.5" customHeight="1" x14ac:dyDescent="0.25">
      <c r="A225" s="29"/>
      <c r="B225" s="31"/>
      <c r="C225" s="55" t="s">
        <v>712</v>
      </c>
      <c r="D225" s="316" t="s">
        <v>713</v>
      </c>
      <c r="E225" s="316"/>
      <c r="F225" s="316"/>
      <c r="G225" s="316"/>
      <c r="H225" s="316"/>
      <c r="I225" s="316"/>
      <c r="J225" s="316"/>
      <c r="K225" s="316"/>
      <c r="L225" s="316"/>
      <c r="M225" s="316"/>
      <c r="N225" s="316"/>
      <c r="O225" s="316"/>
      <c r="P225" s="316"/>
      <c r="Q225" s="316"/>
      <c r="R225" s="316"/>
      <c r="S225" s="316"/>
      <c r="T225" s="316"/>
      <c r="U225" s="316"/>
      <c r="V225" s="316"/>
      <c r="W225" s="316"/>
      <c r="X225" s="316"/>
      <c r="Y225" s="316"/>
      <c r="Z225" s="316"/>
      <c r="AA225" s="316"/>
      <c r="AB225" s="316"/>
      <c r="AC225" s="316"/>
      <c r="AD225" s="316"/>
      <c r="AE225" s="316"/>
      <c r="AF225" s="316"/>
      <c r="AG225" s="316"/>
      <c r="AH225" s="316"/>
      <c r="AI225" s="316"/>
      <c r="AJ225" s="316"/>
      <c r="AK225" s="316"/>
      <c r="AL225" s="317"/>
      <c r="AM225"/>
    </row>
    <row r="226" spans="1:39" ht="24" customHeight="1" x14ac:dyDescent="0.25">
      <c r="A226" s="29"/>
      <c r="B226" s="31"/>
      <c r="C226" s="46"/>
      <c r="D226" s="33" t="s">
        <v>714</v>
      </c>
      <c r="E226" s="47"/>
      <c r="F226" s="47"/>
      <c r="G226" s="47"/>
      <c r="H226" s="47"/>
      <c r="I226" s="318" t="str">
        <f>IF(LEFT(入力してください!K100,2)="本人",入力してください!G102,"") &amp; ""</f>
        <v/>
      </c>
      <c r="J226" s="318"/>
      <c r="K226" s="318"/>
      <c r="L226" s="318"/>
      <c r="M226" s="318"/>
      <c r="N226" s="318"/>
      <c r="O226" s="318"/>
      <c r="P226" s="318"/>
      <c r="Q226" s="318"/>
      <c r="R226" s="318"/>
      <c r="S226" s="318"/>
      <c r="T226" s="318"/>
      <c r="U226" s="318"/>
      <c r="V226" s="47"/>
      <c r="W226" s="47"/>
      <c r="X226" s="47"/>
      <c r="Y226" s="47"/>
      <c r="Z226" s="47"/>
      <c r="AA226" s="47"/>
      <c r="AB226" s="47"/>
      <c r="AC226" s="47"/>
      <c r="AD226" s="47"/>
      <c r="AE226" s="47"/>
      <c r="AF226" s="47"/>
      <c r="AG226" s="47"/>
      <c r="AH226" s="47"/>
      <c r="AI226" s="47"/>
      <c r="AJ226" s="47"/>
      <c r="AK226" s="47"/>
      <c r="AL226" s="48"/>
      <c r="AM226"/>
    </row>
    <row r="227" spans="1:39" ht="2.25" customHeight="1" x14ac:dyDescent="0.25">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row>
    <row r="228" spans="1:39" ht="21" customHeight="1" x14ac:dyDescent="0.25">
      <c r="C228" s="319" t="s">
        <v>740</v>
      </c>
      <c r="D228" s="319"/>
      <c r="E228" s="319"/>
      <c r="F228" s="319"/>
      <c r="G228" s="319"/>
      <c r="H228" s="319"/>
      <c r="I228" s="319"/>
      <c r="J228" s="319"/>
      <c r="K228" s="319"/>
      <c r="L228" s="319"/>
      <c r="M228" s="319"/>
      <c r="N228" s="319"/>
      <c r="O228" s="319"/>
      <c r="P228" s="319"/>
      <c r="Q228" s="319"/>
      <c r="R228" s="319"/>
      <c r="S228" s="319"/>
      <c r="T228" s="319"/>
      <c r="U228" s="319"/>
      <c r="V228" s="319"/>
      <c r="W228" s="319"/>
      <c r="X228" s="319"/>
      <c r="Y228" s="319"/>
      <c r="Z228" s="319"/>
      <c r="AA228" s="319"/>
      <c r="AB228" s="319"/>
      <c r="AC228" s="319"/>
      <c r="AD228" s="319"/>
      <c r="AE228" s="319"/>
      <c r="AF228" s="319"/>
      <c r="AG228" s="319"/>
      <c r="AH228" s="319"/>
      <c r="AI228" s="319"/>
      <c r="AJ228" s="319"/>
      <c r="AK228" s="319"/>
      <c r="AL228" s="319"/>
      <c r="AM228" s="56"/>
    </row>
    <row r="229" spans="1:39" ht="12.75" customHeight="1" x14ac:dyDescent="0.25">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row>
    <row r="230" spans="1:39" ht="11.25" customHeight="1" x14ac:dyDescent="0.25">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41" t="s">
        <v>746</v>
      </c>
    </row>
    <row r="231" spans="1:39" ht="6" customHeight="1" x14ac:dyDescent="0.25">
      <c r="A231" s="29"/>
      <c r="B231" s="29"/>
      <c r="C231" s="29"/>
      <c r="D231" s="29"/>
      <c r="E231" s="29"/>
      <c r="F231" s="29"/>
      <c r="G231" s="29"/>
      <c r="H231" s="29"/>
      <c r="I231" s="29"/>
      <c r="J231" s="29"/>
      <c r="K231" s="29"/>
      <c r="L231" s="29"/>
      <c r="M231" s="29"/>
      <c r="N231" s="29"/>
      <c r="X231" s="29"/>
      <c r="Y231" s="29"/>
      <c r="Z231" s="29"/>
      <c r="AA231" s="29"/>
      <c r="AB231" s="29"/>
      <c r="AC231" s="29"/>
      <c r="AD231" s="29"/>
      <c r="AE231" s="29"/>
      <c r="AF231" s="29"/>
      <c r="AG231" s="29"/>
      <c r="AH231" s="29"/>
      <c r="AI231" s="29"/>
      <c r="AJ231" s="29"/>
      <c r="AK231" s="29"/>
      <c r="AL231" s="29"/>
      <c r="AM231" s="29"/>
    </row>
    <row r="232" spans="1:39" ht="9" customHeight="1" x14ac:dyDescent="0.25">
      <c r="A232" s="29"/>
      <c r="B232" s="29"/>
      <c r="C232" s="29"/>
      <c r="D232" s="29"/>
      <c r="E232" s="29"/>
      <c r="F232" s="29"/>
      <c r="G232" s="29"/>
      <c r="H232" s="29"/>
      <c r="I232" s="29"/>
      <c r="J232" s="29"/>
      <c r="K232" s="29"/>
      <c r="L232" s="29"/>
      <c r="W232" s="234" t="s">
        <v>735</v>
      </c>
      <c r="X232" s="235"/>
      <c r="Y232" s="235"/>
      <c r="Z232" s="235"/>
      <c r="AA232" s="235"/>
      <c r="AB232" s="236"/>
      <c r="AD232" s="29"/>
      <c r="AE232" s="29"/>
      <c r="AF232" s="29"/>
      <c r="AG232" s="29"/>
      <c r="AH232" s="29"/>
      <c r="AI232" s="29"/>
      <c r="AJ232" s="29"/>
    </row>
    <row r="233" spans="1:39" ht="10.5" customHeight="1" x14ac:dyDescent="0.25">
      <c r="A233" s="29"/>
      <c r="B233" s="29"/>
      <c r="C233" s="29"/>
      <c r="D233" s="29"/>
      <c r="E233" s="29"/>
      <c r="F233" s="29"/>
      <c r="G233" s="29"/>
      <c r="H233" s="29"/>
      <c r="I233" s="29"/>
      <c r="J233" s="29"/>
      <c r="K233" s="29"/>
      <c r="L233" s="29"/>
      <c r="M233" s="29"/>
      <c r="N233"/>
      <c r="O233"/>
      <c r="P233"/>
      <c r="Q233"/>
      <c r="R233"/>
      <c r="S233"/>
      <c r="T233"/>
      <c r="W233" s="238"/>
      <c r="X233" s="239"/>
      <c r="Y233" s="239"/>
      <c r="Z233" s="239"/>
      <c r="AA233" s="239"/>
      <c r="AB233" s="240"/>
      <c r="AD233" s="29"/>
      <c r="AE233" s="29"/>
      <c r="AF233" s="29"/>
      <c r="AG233" s="29"/>
      <c r="AH233" s="29"/>
      <c r="AI233" s="29"/>
      <c r="AJ233" s="29"/>
    </row>
    <row r="234" spans="1:39" ht="2.25" customHeight="1" x14ac:dyDescent="0.25">
      <c r="A234" s="29"/>
      <c r="B234" s="29"/>
      <c r="C234" s="29"/>
      <c r="D234" s="29"/>
      <c r="E234" s="29"/>
      <c r="F234" s="29"/>
      <c r="G234" s="29"/>
      <c r="H234" s="29"/>
      <c r="I234" s="29"/>
      <c r="J234" s="29"/>
      <c r="K234" s="29"/>
      <c r="L234" s="29"/>
      <c r="M234" s="29"/>
      <c r="N234"/>
      <c r="O234"/>
      <c r="P234"/>
      <c r="Q234"/>
      <c r="R234"/>
      <c r="S234"/>
      <c r="T234"/>
      <c r="U234" s="29"/>
      <c r="V234" s="29"/>
      <c r="W234" s="29"/>
      <c r="X234" s="29"/>
      <c r="Y234" s="29"/>
      <c r="Z234" s="29"/>
      <c r="AA234" s="29"/>
      <c r="AB234" s="29"/>
      <c r="AC234" s="29"/>
      <c r="AD234" s="29"/>
      <c r="AE234" s="29"/>
      <c r="AF234" s="29"/>
      <c r="AG234" s="29"/>
      <c r="AH234" s="29"/>
      <c r="AI234" s="29"/>
      <c r="AJ234" s="29"/>
      <c r="AK234" s="29"/>
      <c r="AL234" s="29"/>
      <c r="AM234" s="29"/>
    </row>
    <row r="235" spans="1:39" ht="14.25" customHeight="1" x14ac:dyDescent="0.25">
      <c r="A235" s="29"/>
      <c r="B235" s="29"/>
      <c r="C235" s="29"/>
      <c r="D235" s="29"/>
      <c r="E235" s="29"/>
      <c r="F235" s="29"/>
      <c r="G235" s="29"/>
      <c r="H235" s="29"/>
      <c r="I235" s="29"/>
      <c r="J235" s="29"/>
      <c r="K235" s="29"/>
      <c r="L235" s="29"/>
      <c r="M235" s="29"/>
      <c r="N235"/>
      <c r="O235"/>
      <c r="P235"/>
      <c r="Q235"/>
      <c r="R235"/>
      <c r="S235"/>
      <c r="T235"/>
      <c r="U235" s="29"/>
      <c r="V235" s="29"/>
      <c r="W235" s="29"/>
      <c r="X235" s="70" t="s">
        <v>508</v>
      </c>
      <c r="Y235" s="70"/>
      <c r="Z235" s="70"/>
      <c r="AA235" s="70"/>
      <c r="AB235" s="70"/>
      <c r="AC235" s="99" t="str">
        <f>入力してください!G8 &amp; ""</f>
        <v/>
      </c>
      <c r="AD235" s="99"/>
      <c r="AE235" s="99"/>
      <c r="AF235" s="99"/>
      <c r="AG235" s="99"/>
      <c r="AH235" s="99"/>
      <c r="AI235" s="99"/>
      <c r="AJ235" s="99"/>
      <c r="AK235" s="99"/>
      <c r="AL235" s="99"/>
      <c r="AM235" s="29"/>
    </row>
    <row r="236" spans="1:39" ht="14.25" customHeight="1" x14ac:dyDescent="0.25">
      <c r="A236" s="29"/>
      <c r="B236" s="29"/>
      <c r="C236" s="245" t="s">
        <v>507</v>
      </c>
      <c r="D236" s="245"/>
      <c r="E236" s="245"/>
      <c r="F236" s="242" t="s">
        <v>500</v>
      </c>
      <c r="G236" s="242"/>
      <c r="H236" s="242"/>
      <c r="I236" s="242"/>
      <c r="J236" s="242"/>
      <c r="K236" s="242"/>
      <c r="L236" s="242"/>
      <c r="M236" s="237" t="s">
        <v>501</v>
      </c>
      <c r="N236" s="237"/>
      <c r="O236" s="237"/>
      <c r="P236" s="99" t="str">
        <f>入力してください!G54 &amp; ""</f>
        <v/>
      </c>
      <c r="Q236" s="99"/>
      <c r="R236" s="99"/>
      <c r="S236" s="99"/>
      <c r="T236" s="99"/>
      <c r="U236" s="99"/>
      <c r="V236" s="99"/>
      <c r="W236" s="99"/>
      <c r="X236" s="99"/>
      <c r="Y236" s="99"/>
      <c r="Z236" s="99"/>
      <c r="AA236" s="99"/>
      <c r="AB236" s="99"/>
      <c r="AC236" s="237" t="s">
        <v>502</v>
      </c>
      <c r="AD236" s="237"/>
      <c r="AE236" s="237"/>
      <c r="AF236" s="237"/>
      <c r="AG236" s="237"/>
      <c r="AH236" s="237"/>
      <c r="AI236" s="99" t="str">
        <f>入力してください!R54 &amp; ""</f>
        <v/>
      </c>
      <c r="AJ236" s="99"/>
      <c r="AK236" s="99"/>
      <c r="AL236" s="99"/>
      <c r="AM236" s="29"/>
    </row>
    <row r="237" spans="1:39" ht="14.25" customHeight="1" x14ac:dyDescent="0.25">
      <c r="A237" s="29"/>
      <c r="B237" s="29"/>
      <c r="C237" s="245"/>
      <c r="D237" s="245"/>
      <c r="E237" s="245"/>
      <c r="F237" s="242"/>
      <c r="G237" s="242"/>
      <c r="H237" s="242"/>
      <c r="I237" s="242"/>
      <c r="J237" s="242"/>
      <c r="K237" s="242"/>
      <c r="L237" s="242"/>
      <c r="M237" s="237" t="s">
        <v>501</v>
      </c>
      <c r="N237" s="237"/>
      <c r="O237" s="237"/>
      <c r="P237" s="99" t="str">
        <f>入力してください!G55 &amp; ""</f>
        <v/>
      </c>
      <c r="Q237" s="99"/>
      <c r="R237" s="99"/>
      <c r="S237" s="99"/>
      <c r="T237" s="99"/>
      <c r="U237" s="99"/>
      <c r="V237" s="99"/>
      <c r="W237" s="99"/>
      <c r="X237" s="99"/>
      <c r="Y237" s="99"/>
      <c r="Z237" s="99"/>
      <c r="AA237" s="99"/>
      <c r="AB237" s="99"/>
      <c r="AC237" s="237" t="s">
        <v>502</v>
      </c>
      <c r="AD237" s="237"/>
      <c r="AE237" s="237"/>
      <c r="AF237" s="237"/>
      <c r="AG237" s="237"/>
      <c r="AH237" s="237"/>
      <c r="AI237" s="99" t="str">
        <f>入力してください!R55 &amp; ""</f>
        <v/>
      </c>
      <c r="AJ237" s="99"/>
      <c r="AK237" s="99"/>
      <c r="AL237" s="99"/>
      <c r="AM237" s="29"/>
    </row>
    <row r="238" spans="1:39" ht="14.25" customHeight="1" x14ac:dyDescent="0.25">
      <c r="A238" s="29"/>
      <c r="B238" s="29"/>
      <c r="C238" s="245"/>
      <c r="D238" s="245"/>
      <c r="E238" s="245"/>
      <c r="F238" s="242"/>
      <c r="G238" s="242"/>
      <c r="H238" s="242"/>
      <c r="I238" s="242"/>
      <c r="J238" s="242"/>
      <c r="K238" s="242"/>
      <c r="L238" s="242"/>
      <c r="M238" s="237" t="s">
        <v>501</v>
      </c>
      <c r="N238" s="237"/>
      <c r="O238" s="237"/>
      <c r="P238" s="99" t="str">
        <f>入力してください!G56 &amp; ""</f>
        <v/>
      </c>
      <c r="Q238" s="99"/>
      <c r="R238" s="99"/>
      <c r="S238" s="99"/>
      <c r="T238" s="99"/>
      <c r="U238" s="99"/>
      <c r="V238" s="99"/>
      <c r="W238" s="99"/>
      <c r="X238" s="99"/>
      <c r="Y238" s="99"/>
      <c r="Z238" s="99"/>
      <c r="AA238" s="99"/>
      <c r="AB238" s="99"/>
      <c r="AC238" s="237" t="s">
        <v>502</v>
      </c>
      <c r="AD238" s="237"/>
      <c r="AE238" s="237"/>
      <c r="AF238" s="237"/>
      <c r="AG238" s="237"/>
      <c r="AH238" s="237"/>
      <c r="AI238" s="99" t="str">
        <f>入力してください!R56 &amp; ""</f>
        <v/>
      </c>
      <c r="AJ238" s="99"/>
      <c r="AK238" s="99"/>
      <c r="AL238" s="99"/>
      <c r="AM238" s="29"/>
    </row>
    <row r="239" spans="1:39" ht="14.25" customHeight="1" x14ac:dyDescent="0.25">
      <c r="A239" s="29"/>
      <c r="B239" s="29"/>
      <c r="C239" s="245"/>
      <c r="D239" s="245"/>
      <c r="E239" s="245"/>
      <c r="F239" s="242"/>
      <c r="G239" s="242"/>
      <c r="H239" s="242"/>
      <c r="I239" s="242"/>
      <c r="J239" s="242"/>
      <c r="K239" s="242"/>
      <c r="L239" s="242"/>
      <c r="M239" s="237" t="s">
        <v>501</v>
      </c>
      <c r="N239" s="237"/>
      <c r="O239" s="237"/>
      <c r="P239" s="99" t="str">
        <f>入力してください!G57 &amp; ""</f>
        <v/>
      </c>
      <c r="Q239" s="99"/>
      <c r="R239" s="99"/>
      <c r="S239" s="99"/>
      <c r="T239" s="99"/>
      <c r="U239" s="99"/>
      <c r="V239" s="99"/>
      <c r="W239" s="99"/>
      <c r="X239" s="99"/>
      <c r="Y239" s="99"/>
      <c r="Z239" s="99"/>
      <c r="AA239" s="99"/>
      <c r="AB239" s="99"/>
      <c r="AC239" s="237" t="s">
        <v>502</v>
      </c>
      <c r="AD239" s="237"/>
      <c r="AE239" s="237"/>
      <c r="AF239" s="237"/>
      <c r="AG239" s="237"/>
      <c r="AH239" s="237"/>
      <c r="AI239" s="99" t="str">
        <f>入力してください!R57 &amp; ""</f>
        <v/>
      </c>
      <c r="AJ239" s="99"/>
      <c r="AK239" s="99"/>
      <c r="AL239" s="99"/>
      <c r="AM239" s="29"/>
    </row>
    <row r="240" spans="1:39" ht="14.25" customHeight="1" x14ac:dyDescent="0.25">
      <c r="A240" s="29"/>
      <c r="B240" s="29"/>
      <c r="C240" s="245"/>
      <c r="D240" s="245"/>
      <c r="E240" s="245"/>
      <c r="F240" s="242"/>
      <c r="G240" s="242"/>
      <c r="H240" s="242"/>
      <c r="I240" s="242"/>
      <c r="J240" s="242"/>
      <c r="K240" s="242"/>
      <c r="L240" s="242"/>
      <c r="M240" s="237" t="s">
        <v>501</v>
      </c>
      <c r="N240" s="237"/>
      <c r="O240" s="237"/>
      <c r="P240" s="99" t="str">
        <f>入力してください!G58 &amp; ""</f>
        <v/>
      </c>
      <c r="Q240" s="99"/>
      <c r="R240" s="99"/>
      <c r="S240" s="99"/>
      <c r="T240" s="99"/>
      <c r="U240" s="99"/>
      <c r="V240" s="99"/>
      <c r="W240" s="99"/>
      <c r="X240" s="99"/>
      <c r="Y240" s="99"/>
      <c r="Z240" s="99"/>
      <c r="AA240" s="99"/>
      <c r="AB240" s="99"/>
      <c r="AC240" s="237" t="s">
        <v>502</v>
      </c>
      <c r="AD240" s="237"/>
      <c r="AE240" s="237"/>
      <c r="AF240" s="237"/>
      <c r="AG240" s="237"/>
      <c r="AH240" s="237"/>
      <c r="AI240" s="99" t="str">
        <f>入力してください!R58 &amp; ""</f>
        <v/>
      </c>
      <c r="AJ240" s="99"/>
      <c r="AK240" s="99"/>
      <c r="AL240" s="99"/>
      <c r="AM240" s="29"/>
    </row>
    <row r="241" spans="1:39" ht="14.25" customHeight="1" x14ac:dyDescent="0.25">
      <c r="A241" s="29"/>
      <c r="B241" s="29"/>
      <c r="C241" s="245"/>
      <c r="D241" s="245"/>
      <c r="E241" s="245"/>
      <c r="F241" s="242"/>
      <c r="G241" s="242"/>
      <c r="H241" s="242"/>
      <c r="I241" s="242"/>
      <c r="J241" s="242"/>
      <c r="K241" s="242"/>
      <c r="L241" s="242"/>
      <c r="M241" s="237" t="s">
        <v>501</v>
      </c>
      <c r="N241" s="237"/>
      <c r="O241" s="237"/>
      <c r="P241" s="99" t="str">
        <f>入力してください!G59 &amp; ""</f>
        <v/>
      </c>
      <c r="Q241" s="99"/>
      <c r="R241" s="99"/>
      <c r="S241" s="99"/>
      <c r="T241" s="99"/>
      <c r="U241" s="99"/>
      <c r="V241" s="99"/>
      <c r="W241" s="99"/>
      <c r="X241" s="99"/>
      <c r="Y241" s="99"/>
      <c r="Z241" s="99"/>
      <c r="AA241" s="99"/>
      <c r="AB241" s="99"/>
      <c r="AC241" s="237" t="s">
        <v>502</v>
      </c>
      <c r="AD241" s="237"/>
      <c r="AE241" s="237"/>
      <c r="AF241" s="237"/>
      <c r="AG241" s="237"/>
      <c r="AH241" s="237"/>
      <c r="AI241" s="99" t="str">
        <f>入力してください!R59 &amp; ""</f>
        <v/>
      </c>
      <c r="AJ241" s="99"/>
      <c r="AK241" s="99"/>
      <c r="AL241" s="99"/>
      <c r="AM241" s="29"/>
    </row>
    <row r="242" spans="1:39" ht="9" customHeight="1" x14ac:dyDescent="0.25">
      <c r="A242" s="29"/>
      <c r="B242" s="29"/>
      <c r="C242" s="245"/>
      <c r="D242" s="245"/>
      <c r="E242" s="245"/>
      <c r="F242" s="241"/>
      <c r="G242" s="241"/>
      <c r="H242" s="241"/>
      <c r="I242" s="241"/>
      <c r="J242" s="241"/>
      <c r="K242" s="241"/>
      <c r="L242" s="241"/>
      <c r="M242" s="241"/>
      <c r="N242" s="241"/>
      <c r="O242" s="241"/>
      <c r="P242" s="241"/>
      <c r="Q242" s="241"/>
      <c r="R242" s="241"/>
      <c r="S242" s="241"/>
      <c r="T242" s="241"/>
      <c r="U242" s="241"/>
      <c r="V242" s="241"/>
      <c r="W242" s="241"/>
      <c r="X242" s="241"/>
      <c r="Y242" s="241"/>
      <c r="Z242" s="241"/>
      <c r="AA242" s="241"/>
      <c r="AB242" s="241"/>
      <c r="AC242" s="241"/>
      <c r="AD242" s="241"/>
      <c r="AE242" s="241"/>
      <c r="AF242" s="241"/>
      <c r="AG242" s="241"/>
      <c r="AH242" s="241"/>
      <c r="AI242" s="241"/>
      <c r="AJ242" s="241"/>
      <c r="AK242" s="241"/>
      <c r="AL242" s="241"/>
      <c r="AM242" s="29"/>
    </row>
    <row r="243" spans="1:39" ht="15" customHeight="1" x14ac:dyDescent="0.25">
      <c r="A243" s="29"/>
      <c r="B243" s="29"/>
      <c r="C243" s="245"/>
      <c r="D243" s="245"/>
      <c r="E243" s="245"/>
      <c r="F243" s="242" t="s">
        <v>503</v>
      </c>
      <c r="G243" s="242"/>
      <c r="H243" s="242"/>
      <c r="I243" s="242"/>
      <c r="J243" s="242" t="s">
        <v>504</v>
      </c>
      <c r="K243" s="242"/>
      <c r="L243" s="242"/>
      <c r="M243" s="242"/>
      <c r="N243" s="242"/>
      <c r="O243" s="242"/>
      <c r="P243" s="237" t="s">
        <v>2</v>
      </c>
      <c r="Q243" s="237"/>
      <c r="R243" s="237"/>
      <c r="S243" s="237"/>
      <c r="T243" s="99" t="str">
        <f>入力してください!K61 &amp; ""</f>
        <v/>
      </c>
      <c r="U243" s="99"/>
      <c r="V243" s="99"/>
      <c r="W243" s="99"/>
      <c r="X243" s="99"/>
      <c r="Y243" s="99"/>
      <c r="Z243" s="99"/>
      <c r="AA243" s="99"/>
      <c r="AB243" s="237" t="s">
        <v>458</v>
      </c>
      <c r="AC243" s="237"/>
      <c r="AD243" s="237"/>
      <c r="AE243" s="237"/>
      <c r="AF243" s="99" t="str">
        <f>IF(入力してください!M62&lt;&gt;"",入力してください!K62 &amp; 入力してください!M62 &amp; "年" &amp; 入力してください!P62 &amp; "月" &amp; 入力してください!S62 &amp; "日","")</f>
        <v/>
      </c>
      <c r="AG243" s="99"/>
      <c r="AH243" s="99"/>
      <c r="AI243" s="99"/>
      <c r="AJ243" s="99"/>
      <c r="AK243" s="99"/>
      <c r="AL243" s="99"/>
      <c r="AM243" s="29"/>
    </row>
    <row r="244" spans="1:39" ht="15" customHeight="1" x14ac:dyDescent="0.25">
      <c r="A244" s="29"/>
      <c r="B244" s="29"/>
      <c r="C244" s="245"/>
      <c r="D244" s="245"/>
      <c r="E244" s="245"/>
      <c r="F244" s="242"/>
      <c r="G244" s="242"/>
      <c r="H244" s="242"/>
      <c r="I244" s="242"/>
      <c r="J244" s="242"/>
      <c r="K244" s="242"/>
      <c r="L244" s="242"/>
      <c r="M244" s="242"/>
      <c r="N244" s="242"/>
      <c r="O244" s="242"/>
      <c r="P244" s="237" t="s">
        <v>501</v>
      </c>
      <c r="Q244" s="237"/>
      <c r="R244" s="237"/>
      <c r="S244" s="237"/>
      <c r="T244" s="99" t="str">
        <f>入力してください!K60 &amp; ""</f>
        <v/>
      </c>
      <c r="U244" s="99"/>
      <c r="V244" s="99"/>
      <c r="W244" s="99"/>
      <c r="X244" s="99"/>
      <c r="Y244" s="99"/>
      <c r="Z244" s="99"/>
      <c r="AA244" s="99"/>
      <c r="AB244" s="237" t="s">
        <v>506</v>
      </c>
      <c r="AC244" s="237"/>
      <c r="AD244" s="237"/>
      <c r="AE244" s="237"/>
      <c r="AF244" s="99" t="str">
        <f>入力してください!K63 &amp; ""</f>
        <v/>
      </c>
      <c r="AG244" s="99"/>
      <c r="AH244" s="99"/>
      <c r="AI244" s="99"/>
      <c r="AJ244" s="99"/>
      <c r="AK244" s="99"/>
      <c r="AL244" s="99"/>
      <c r="AM244" s="29"/>
    </row>
    <row r="245" spans="1:39" ht="15" customHeight="1" x14ac:dyDescent="0.25">
      <c r="A245" s="29"/>
      <c r="B245" s="29"/>
      <c r="C245" s="245"/>
      <c r="D245" s="245"/>
      <c r="E245" s="245"/>
      <c r="F245" s="242"/>
      <c r="G245" s="242"/>
      <c r="H245" s="242"/>
      <c r="I245" s="242"/>
      <c r="J245" s="242"/>
      <c r="K245" s="242"/>
      <c r="L245" s="242"/>
      <c r="M245" s="242"/>
      <c r="N245" s="242"/>
      <c r="O245" s="242"/>
      <c r="P245" s="237" t="s">
        <v>2</v>
      </c>
      <c r="Q245" s="237"/>
      <c r="R245" s="237"/>
      <c r="S245" s="237"/>
      <c r="T245" s="99" t="str">
        <f>入力してください!K65 &amp; ""</f>
        <v/>
      </c>
      <c r="U245" s="99"/>
      <c r="V245" s="99"/>
      <c r="W245" s="99"/>
      <c r="X245" s="99"/>
      <c r="Y245" s="99"/>
      <c r="Z245" s="99"/>
      <c r="AA245" s="99"/>
      <c r="AB245" s="237" t="s">
        <v>458</v>
      </c>
      <c r="AC245" s="237"/>
      <c r="AD245" s="237"/>
      <c r="AE245" s="237"/>
      <c r="AF245" s="99" t="str">
        <f>IF(入力してください!M66&lt;&gt;"",入力してください!K66 &amp; 入力してください!M66 &amp; "年" &amp; 入力してください!P66 &amp; "月" &amp; 入力してください!S66 &amp; "日","")</f>
        <v/>
      </c>
      <c r="AG245" s="99"/>
      <c r="AH245" s="99"/>
      <c r="AI245" s="99"/>
      <c r="AJ245" s="99"/>
      <c r="AK245" s="99"/>
      <c r="AL245" s="99"/>
      <c r="AM245" s="29"/>
    </row>
    <row r="246" spans="1:39" ht="15" customHeight="1" x14ac:dyDescent="0.25">
      <c r="A246" s="29"/>
      <c r="B246" s="29"/>
      <c r="C246" s="245"/>
      <c r="D246" s="245"/>
      <c r="E246" s="245"/>
      <c r="F246" s="242"/>
      <c r="G246" s="242"/>
      <c r="H246" s="242"/>
      <c r="I246" s="242"/>
      <c r="J246" s="242"/>
      <c r="K246" s="242"/>
      <c r="L246" s="242"/>
      <c r="M246" s="242"/>
      <c r="N246" s="242"/>
      <c r="O246" s="242"/>
      <c r="P246" s="237" t="s">
        <v>501</v>
      </c>
      <c r="Q246" s="237"/>
      <c r="R246" s="237"/>
      <c r="S246" s="237"/>
      <c r="T246" s="99" t="str">
        <f>入力してください!K64 &amp; ""</f>
        <v/>
      </c>
      <c r="U246" s="99"/>
      <c r="V246" s="99"/>
      <c r="W246" s="99"/>
      <c r="X246" s="99"/>
      <c r="Y246" s="99"/>
      <c r="Z246" s="99"/>
      <c r="AA246" s="99"/>
      <c r="AB246" s="237" t="s">
        <v>506</v>
      </c>
      <c r="AC246" s="237"/>
      <c r="AD246" s="237"/>
      <c r="AE246" s="237"/>
      <c r="AF246" s="99" t="str">
        <f>入力してください!K67 &amp; ""</f>
        <v/>
      </c>
      <c r="AG246" s="99"/>
      <c r="AH246" s="99"/>
      <c r="AI246" s="99"/>
      <c r="AJ246" s="99"/>
      <c r="AK246" s="99"/>
      <c r="AL246" s="99"/>
      <c r="AM246" s="29"/>
    </row>
    <row r="247" spans="1:39" ht="15" customHeight="1" x14ac:dyDescent="0.25">
      <c r="A247" s="29"/>
      <c r="B247" s="29"/>
      <c r="C247" s="245"/>
      <c r="D247" s="245"/>
      <c r="E247" s="245"/>
      <c r="F247" s="242"/>
      <c r="G247" s="242"/>
      <c r="H247" s="242"/>
      <c r="I247" s="242"/>
      <c r="J247" s="242" t="s">
        <v>505</v>
      </c>
      <c r="K247" s="242"/>
      <c r="L247" s="242"/>
      <c r="M247" s="242"/>
      <c r="N247" s="242"/>
      <c r="O247" s="242"/>
      <c r="P247" s="237" t="s">
        <v>2</v>
      </c>
      <c r="Q247" s="237"/>
      <c r="R247" s="237"/>
      <c r="S247" s="237"/>
      <c r="T247" s="99" t="str">
        <f>入力してください!K69 &amp; ""</f>
        <v/>
      </c>
      <c r="U247" s="99"/>
      <c r="V247" s="99"/>
      <c r="W247" s="99"/>
      <c r="X247" s="99"/>
      <c r="Y247" s="99"/>
      <c r="Z247" s="99"/>
      <c r="AA247" s="99"/>
      <c r="AB247" s="237" t="s">
        <v>458</v>
      </c>
      <c r="AC247" s="237"/>
      <c r="AD247" s="237"/>
      <c r="AE247" s="237"/>
      <c r="AF247" s="99" t="str">
        <f>IF(入力してください!M70&lt;&gt;"",入力してください!K70 &amp; 入力してください!M70 &amp; "年" &amp; 入力してください!P70 &amp; "月" &amp; 入力してください!S70 &amp; "日","")</f>
        <v/>
      </c>
      <c r="AG247" s="99"/>
      <c r="AH247" s="99"/>
      <c r="AI247" s="99"/>
      <c r="AJ247" s="99"/>
      <c r="AK247" s="99"/>
      <c r="AL247" s="99"/>
      <c r="AM247" s="29"/>
    </row>
    <row r="248" spans="1:39" ht="15" customHeight="1" x14ac:dyDescent="0.25">
      <c r="A248" s="29"/>
      <c r="B248" s="29"/>
      <c r="C248" s="245"/>
      <c r="D248" s="245"/>
      <c r="E248" s="245"/>
      <c r="F248" s="242"/>
      <c r="G248" s="242"/>
      <c r="H248" s="242"/>
      <c r="I248" s="242"/>
      <c r="J248" s="242"/>
      <c r="K248" s="242"/>
      <c r="L248" s="242"/>
      <c r="M248" s="242"/>
      <c r="N248" s="242"/>
      <c r="O248" s="242"/>
      <c r="P248" s="237" t="s">
        <v>501</v>
      </c>
      <c r="Q248" s="237"/>
      <c r="R248" s="237"/>
      <c r="S248" s="237"/>
      <c r="T248" s="99" t="str">
        <f>入力してください!K68 &amp; ""</f>
        <v/>
      </c>
      <c r="U248" s="99"/>
      <c r="V248" s="99"/>
      <c r="W248" s="99"/>
      <c r="X248" s="99"/>
      <c r="Y248" s="99"/>
      <c r="Z248" s="99"/>
      <c r="AA248" s="99"/>
      <c r="AB248" s="237" t="s">
        <v>506</v>
      </c>
      <c r="AC248" s="237"/>
      <c r="AD248" s="237"/>
      <c r="AE248" s="237"/>
      <c r="AF248" s="99" t="str">
        <f>入力してください!K71 &amp; ""</f>
        <v/>
      </c>
      <c r="AG248" s="99"/>
      <c r="AH248" s="99"/>
      <c r="AI248" s="99"/>
      <c r="AJ248" s="99"/>
      <c r="AK248" s="99"/>
      <c r="AL248" s="99"/>
      <c r="AM248" s="29"/>
    </row>
    <row r="249" spans="1:39" ht="15" customHeight="1" x14ac:dyDescent="0.25">
      <c r="A249" s="29"/>
      <c r="B249" s="29"/>
      <c r="C249" s="245"/>
      <c r="D249" s="245"/>
      <c r="E249" s="245"/>
      <c r="F249" s="242"/>
      <c r="G249" s="242"/>
      <c r="H249" s="242"/>
      <c r="I249" s="242"/>
      <c r="J249" s="242"/>
      <c r="K249" s="242"/>
      <c r="L249" s="242"/>
      <c r="M249" s="242"/>
      <c r="N249" s="242"/>
      <c r="O249" s="242"/>
      <c r="P249" s="237" t="s">
        <v>2</v>
      </c>
      <c r="Q249" s="237"/>
      <c r="R249" s="237"/>
      <c r="S249" s="237"/>
      <c r="T249" s="99" t="str">
        <f>入力してください!K73 &amp; ""</f>
        <v/>
      </c>
      <c r="U249" s="99"/>
      <c r="V249" s="99"/>
      <c r="W249" s="99"/>
      <c r="X249" s="99"/>
      <c r="Y249" s="99"/>
      <c r="Z249" s="99"/>
      <c r="AA249" s="99"/>
      <c r="AB249" s="237" t="s">
        <v>458</v>
      </c>
      <c r="AC249" s="237"/>
      <c r="AD249" s="237"/>
      <c r="AE249" s="237"/>
      <c r="AF249" s="99" t="str">
        <f>IF(入力してください!M74&lt;&gt;"",入力してください!K74 &amp; 入力してください!M74 &amp; "年" &amp; 入力してください!P74 &amp; "月" &amp; 入力してください!S74 &amp; "日","")</f>
        <v/>
      </c>
      <c r="AG249" s="99"/>
      <c r="AH249" s="99"/>
      <c r="AI249" s="99"/>
      <c r="AJ249" s="99"/>
      <c r="AK249" s="99"/>
      <c r="AL249" s="99"/>
      <c r="AM249" s="29"/>
    </row>
    <row r="250" spans="1:39" ht="15" customHeight="1" x14ac:dyDescent="0.25">
      <c r="A250" s="29"/>
      <c r="B250" s="29"/>
      <c r="C250" s="245"/>
      <c r="D250" s="245"/>
      <c r="E250" s="245"/>
      <c r="F250" s="242"/>
      <c r="G250" s="242"/>
      <c r="H250" s="242"/>
      <c r="I250" s="242"/>
      <c r="J250" s="242"/>
      <c r="K250" s="242"/>
      <c r="L250" s="242"/>
      <c r="M250" s="242"/>
      <c r="N250" s="242"/>
      <c r="O250" s="242"/>
      <c r="P250" s="237" t="s">
        <v>501</v>
      </c>
      <c r="Q250" s="237"/>
      <c r="R250" s="237"/>
      <c r="S250" s="237"/>
      <c r="T250" s="99" t="str">
        <f>入力してください!K72 &amp; ""</f>
        <v/>
      </c>
      <c r="U250" s="99"/>
      <c r="V250" s="99"/>
      <c r="W250" s="99"/>
      <c r="X250" s="99"/>
      <c r="Y250" s="99"/>
      <c r="Z250" s="99"/>
      <c r="AA250" s="99"/>
      <c r="AB250" s="237" t="s">
        <v>506</v>
      </c>
      <c r="AC250" s="237"/>
      <c r="AD250" s="237"/>
      <c r="AE250" s="237"/>
      <c r="AF250" s="99" t="str">
        <f>入力してください!K75 &amp; ""</f>
        <v/>
      </c>
      <c r="AG250" s="99"/>
      <c r="AH250" s="99"/>
      <c r="AI250" s="99"/>
      <c r="AJ250" s="99"/>
      <c r="AK250" s="99"/>
      <c r="AL250" s="99"/>
      <c r="AM250" s="29"/>
    </row>
    <row r="251" spans="1:39" ht="12.75" customHeight="1" x14ac:dyDescent="0.25">
      <c r="F251" s="25" t="s">
        <v>509</v>
      </c>
    </row>
    <row r="252" spans="1:39" ht="12.75" customHeight="1" x14ac:dyDescent="0.25">
      <c r="G252" s="25" t="s">
        <v>510</v>
      </c>
    </row>
    <row r="253" spans="1:39" ht="20.25" customHeight="1" x14ac:dyDescent="0.25">
      <c r="A253" s="29"/>
      <c r="B253" s="29"/>
      <c r="C253" s="244"/>
      <c r="D253" s="244"/>
      <c r="E253" s="244"/>
      <c r="F253" s="244"/>
      <c r="G253" s="244"/>
      <c r="H253" s="244" t="s">
        <v>511</v>
      </c>
      <c r="I253" s="244"/>
      <c r="J253" s="244"/>
      <c r="K253" s="244"/>
      <c r="L253" s="244"/>
      <c r="M253" s="244"/>
      <c r="N253" s="244"/>
      <c r="O253" s="244"/>
      <c r="P253" s="244"/>
      <c r="Q253" s="244"/>
      <c r="R253" s="244"/>
      <c r="S253" s="244"/>
      <c r="T253" s="244"/>
      <c r="U253" s="244"/>
      <c r="V253" s="244" t="s">
        <v>512</v>
      </c>
      <c r="W253" s="244"/>
      <c r="X253" s="244"/>
      <c r="Y253" s="244"/>
      <c r="Z253" s="244"/>
      <c r="AA253" s="244"/>
      <c r="AB253" s="244"/>
      <c r="AC253" s="244"/>
      <c r="AD253" s="244"/>
      <c r="AE253" s="244"/>
      <c r="AF253" s="244"/>
      <c r="AG253" s="244"/>
      <c r="AH253" s="244"/>
      <c r="AI253" s="244"/>
      <c r="AJ253" s="244"/>
      <c r="AK253" s="244"/>
      <c r="AL253" s="244"/>
      <c r="AM253" s="29"/>
    </row>
    <row r="254" spans="1:39" ht="42" customHeight="1" x14ac:dyDescent="0.25">
      <c r="A254" s="29"/>
      <c r="B254" s="29"/>
      <c r="C254" s="246" t="s">
        <v>736</v>
      </c>
      <c r="D254" s="246"/>
      <c r="E254" s="246"/>
      <c r="F254" s="246"/>
      <c r="G254" s="246"/>
      <c r="H254" s="247" t="s">
        <v>698</v>
      </c>
      <c r="I254" s="247"/>
      <c r="J254" s="247"/>
      <c r="K254" s="247"/>
      <c r="L254" s="247"/>
      <c r="M254" s="247"/>
      <c r="N254" s="247"/>
      <c r="O254" s="247"/>
      <c r="P254" s="247"/>
      <c r="Q254" s="247"/>
      <c r="R254" s="247"/>
      <c r="S254" s="247"/>
      <c r="T254" s="247"/>
      <c r="U254" s="247"/>
      <c r="V254" s="247" t="s">
        <v>805</v>
      </c>
      <c r="W254" s="247"/>
      <c r="X254" s="247"/>
      <c r="Y254" s="247"/>
      <c r="Z254" s="247"/>
      <c r="AA254" s="247"/>
      <c r="AB254" s="247"/>
      <c r="AC254" s="247"/>
      <c r="AD254" s="247"/>
      <c r="AE254" s="247"/>
      <c r="AF254" s="247"/>
      <c r="AG254" s="247"/>
      <c r="AH254" s="247"/>
      <c r="AI254" s="247"/>
      <c r="AJ254" s="247"/>
      <c r="AK254" s="247"/>
      <c r="AL254" s="247"/>
      <c r="AM254" s="29"/>
    </row>
    <row r="255" spans="1:39" ht="3.75" customHeight="1" x14ac:dyDescent="0.25">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row>
    <row r="256" spans="1:39" ht="24" customHeight="1" x14ac:dyDescent="0.25">
      <c r="A256" s="29"/>
      <c r="B256" s="29"/>
      <c r="C256" s="248" t="s">
        <v>516</v>
      </c>
      <c r="D256" s="249"/>
      <c r="E256" s="249"/>
      <c r="F256" s="250"/>
      <c r="G256" s="257" t="str">
        <f>IF(入力してください!J79&lt;&gt;"","令和" &amp; IF(入力してください!J79&gt;2020,入力してください!J79-2018,入力してください!J79) &amp; "年" &amp; 入力してください!N79 &amp; "月" &amp; 入力してください!R79 &amp; "日", "年　　月　　日")</f>
        <v>年　　月　　日</v>
      </c>
      <c r="H256" s="258"/>
      <c r="I256" s="258"/>
      <c r="J256" s="258"/>
      <c r="K256" s="258"/>
      <c r="L256" s="259"/>
      <c r="M256" s="266" t="s">
        <v>737</v>
      </c>
      <c r="N256" s="266"/>
      <c r="O256" s="266"/>
      <c r="P256" s="266"/>
      <c r="Q256" s="266"/>
      <c r="R256" s="266"/>
      <c r="S256" s="266"/>
      <c r="T256" s="266"/>
      <c r="U256" s="266"/>
      <c r="V256" s="266"/>
      <c r="W256" s="266"/>
      <c r="X256" s="266"/>
      <c r="Y256" s="266"/>
      <c r="Z256" s="266"/>
      <c r="AA256" s="266"/>
      <c r="AB256" s="266"/>
      <c r="AC256" s="266"/>
      <c r="AD256" s="266"/>
      <c r="AE256" s="266"/>
      <c r="AF256" s="266"/>
      <c r="AG256" s="266"/>
      <c r="AH256" s="266"/>
      <c r="AI256" s="266"/>
      <c r="AJ256" s="266"/>
      <c r="AK256" s="266"/>
      <c r="AL256" s="266"/>
      <c r="AM256" s="29"/>
    </row>
    <row r="257" spans="1:39" ht="13.5" customHeight="1" x14ac:dyDescent="0.25">
      <c r="A257" s="29"/>
      <c r="B257" s="29"/>
      <c r="C257" s="251"/>
      <c r="D257" s="252"/>
      <c r="E257" s="252"/>
      <c r="F257" s="253"/>
      <c r="G257" s="260"/>
      <c r="H257" s="261"/>
      <c r="I257" s="261"/>
      <c r="J257" s="261"/>
      <c r="K257" s="261"/>
      <c r="L257" s="262"/>
      <c r="M257" s="267" t="s">
        <v>738</v>
      </c>
      <c r="N257" s="71"/>
      <c r="O257" s="71"/>
      <c r="P257" s="71"/>
      <c r="Q257" s="71"/>
      <c r="R257" s="71"/>
      <c r="S257" s="71"/>
      <c r="T257" s="71"/>
      <c r="U257" s="71"/>
      <c r="V257" s="71"/>
      <c r="W257" s="71"/>
      <c r="X257" s="71"/>
      <c r="Y257" s="71"/>
      <c r="Z257" s="71"/>
      <c r="AA257" s="71"/>
      <c r="AB257" s="71"/>
      <c r="AC257" s="71"/>
      <c r="AD257" s="71"/>
      <c r="AE257" s="71"/>
      <c r="AF257" s="71"/>
      <c r="AG257" s="71"/>
      <c r="AH257" s="71"/>
      <c r="AI257" s="71"/>
      <c r="AJ257" s="71"/>
      <c r="AK257" s="71"/>
      <c r="AL257" s="268"/>
      <c r="AM257" s="29"/>
    </row>
    <row r="258" spans="1:39" ht="12.75" customHeight="1" x14ac:dyDescent="0.25">
      <c r="A258" s="29"/>
      <c r="B258" s="29"/>
      <c r="C258" s="251"/>
      <c r="D258" s="252"/>
      <c r="E258" s="252"/>
      <c r="F258" s="253"/>
      <c r="G258" s="260"/>
      <c r="H258" s="261"/>
      <c r="I258" s="261"/>
      <c r="J258" s="261"/>
      <c r="K258" s="261"/>
      <c r="L258" s="262"/>
      <c r="M258" s="36" t="str">
        <f>IF(LEFT(入力してください!G80,2)="臨床","☑","□")</f>
        <v>□</v>
      </c>
      <c r="N258" s="269" t="s">
        <v>513</v>
      </c>
      <c r="O258" s="269"/>
      <c r="P258" s="269"/>
      <c r="Q258" s="269"/>
      <c r="R258" s="269"/>
      <c r="S258" s="269"/>
      <c r="T258" s="269"/>
      <c r="U258" s="269"/>
      <c r="V258" s="269"/>
      <c r="W258" s="269"/>
      <c r="X258" s="269"/>
      <c r="Y258" s="269"/>
      <c r="Z258" s="269"/>
      <c r="AA258" s="269"/>
      <c r="AB258" s="269"/>
      <c r="AC258" s="269"/>
      <c r="AD258" s="269"/>
      <c r="AE258" s="269"/>
      <c r="AF258" s="269"/>
      <c r="AG258" s="269"/>
      <c r="AH258" s="269"/>
      <c r="AI258" s="269"/>
      <c r="AJ258" s="269"/>
      <c r="AK258" s="269"/>
      <c r="AL258" s="270"/>
      <c r="AM258" s="29"/>
    </row>
    <row r="259" spans="1:39" ht="12.75" customHeight="1" x14ac:dyDescent="0.25">
      <c r="A259" s="29"/>
      <c r="B259" s="29"/>
      <c r="C259" s="251"/>
      <c r="D259" s="252"/>
      <c r="E259" s="252"/>
      <c r="F259" s="253"/>
      <c r="G259" s="260"/>
      <c r="H259" s="261"/>
      <c r="I259" s="261"/>
      <c r="J259" s="261"/>
      <c r="K259" s="261"/>
      <c r="L259" s="262"/>
      <c r="M259" s="36" t="str">
        <f>IF(LEFT(入力してください!G80,2)="症状","☑","□")</f>
        <v>□</v>
      </c>
      <c r="N259" s="269" t="s">
        <v>514</v>
      </c>
      <c r="O259" s="269"/>
      <c r="P259" s="269"/>
      <c r="Q259" s="269"/>
      <c r="R259" s="269"/>
      <c r="S259" s="269"/>
      <c r="T259" s="269"/>
      <c r="U259" s="269"/>
      <c r="V259" s="269"/>
      <c r="W259" s="269"/>
      <c r="X259" s="269"/>
      <c r="Y259" s="269"/>
      <c r="Z259" s="269"/>
      <c r="AA259" s="269"/>
      <c r="AB259" s="269"/>
      <c r="AC259" s="269"/>
      <c r="AD259" s="269"/>
      <c r="AE259" s="269"/>
      <c r="AF259" s="269"/>
      <c r="AG259" s="269"/>
      <c r="AH259" s="269"/>
      <c r="AI259" s="269"/>
      <c r="AJ259" s="269"/>
      <c r="AK259" s="269"/>
      <c r="AL259" s="270"/>
      <c r="AM259" s="29"/>
    </row>
    <row r="260" spans="1:39" ht="12.75" customHeight="1" x14ac:dyDescent="0.25">
      <c r="A260" s="29"/>
      <c r="B260" s="29"/>
      <c r="C260" s="251"/>
      <c r="D260" s="252"/>
      <c r="E260" s="252"/>
      <c r="F260" s="253"/>
      <c r="G260" s="260"/>
      <c r="H260" s="261"/>
      <c r="I260" s="261"/>
      <c r="J260" s="261"/>
      <c r="K260" s="261"/>
      <c r="L260" s="262"/>
      <c r="M260" s="36" t="str">
        <f>IF(LEFT(入力してください!G80,2)="大規","☑","□")</f>
        <v>□</v>
      </c>
      <c r="N260" s="269" t="s">
        <v>515</v>
      </c>
      <c r="O260" s="269"/>
      <c r="P260" s="269"/>
      <c r="Q260" s="269"/>
      <c r="R260" s="269"/>
      <c r="S260" s="269"/>
      <c r="T260" s="269"/>
      <c r="U260" s="269"/>
      <c r="V260" s="269"/>
      <c r="W260" s="269"/>
      <c r="X260" s="269"/>
      <c r="Y260" s="269"/>
      <c r="Z260" s="269"/>
      <c r="AA260" s="269"/>
      <c r="AB260" s="269"/>
      <c r="AC260" s="269"/>
      <c r="AD260" s="269"/>
      <c r="AE260" s="269"/>
      <c r="AF260" s="269"/>
      <c r="AG260" s="269"/>
      <c r="AH260" s="269"/>
      <c r="AI260" s="269"/>
      <c r="AJ260" s="269"/>
      <c r="AK260" s="269"/>
      <c r="AL260" s="270"/>
      <c r="AM260" s="29"/>
    </row>
    <row r="261" spans="1:39" ht="12.75" customHeight="1" x14ac:dyDescent="0.25">
      <c r="A261" s="29"/>
      <c r="B261" s="29"/>
      <c r="C261" s="251"/>
      <c r="D261" s="252"/>
      <c r="E261" s="252"/>
      <c r="F261" s="253"/>
      <c r="G261" s="260"/>
      <c r="H261" s="261"/>
      <c r="I261" s="261"/>
      <c r="J261" s="261"/>
      <c r="K261" s="261"/>
      <c r="L261" s="262"/>
      <c r="M261" s="36" t="str">
        <f>IF(LEFT(入力してください!G80,2)="その","☑","□")</f>
        <v>□</v>
      </c>
      <c r="N261" s="271" t="str">
        <f>"その他〔" &amp; 入力してください!J81</f>
        <v>その他〔</v>
      </c>
      <c r="O261" s="271"/>
      <c r="P261" s="271"/>
      <c r="Q261" s="271"/>
      <c r="R261" s="271"/>
      <c r="S261" s="271"/>
      <c r="T261" s="271"/>
      <c r="U261" s="271"/>
      <c r="V261" s="271"/>
      <c r="W261" s="271"/>
      <c r="X261" s="271"/>
      <c r="Y261" s="271"/>
      <c r="Z261" s="271"/>
      <c r="AA261" s="271"/>
      <c r="AB261" s="271"/>
      <c r="AC261" s="271"/>
      <c r="AD261" s="271"/>
      <c r="AE261" s="269" t="s">
        <v>743</v>
      </c>
      <c r="AF261" s="269"/>
      <c r="AG261" s="269"/>
      <c r="AH261" s="269"/>
      <c r="AI261" s="269"/>
      <c r="AJ261" s="269"/>
      <c r="AK261" s="269"/>
      <c r="AL261" s="270"/>
      <c r="AM261" s="29"/>
    </row>
    <row r="262" spans="1:39" ht="9.75" customHeight="1" x14ac:dyDescent="0.25">
      <c r="A262" s="29"/>
      <c r="B262" s="29"/>
      <c r="C262" s="251"/>
      <c r="D262" s="252"/>
      <c r="E262" s="252"/>
      <c r="F262" s="253"/>
      <c r="G262" s="260"/>
      <c r="H262" s="261"/>
      <c r="I262" s="261"/>
      <c r="J262" s="261"/>
      <c r="K262" s="261"/>
      <c r="L262" s="262"/>
      <c r="M262" s="36"/>
      <c r="N262" s="57" t="s">
        <v>741</v>
      </c>
      <c r="O262" s="49"/>
      <c r="P262" s="49"/>
      <c r="Q262" s="49"/>
      <c r="R262" s="49"/>
      <c r="S262" s="49"/>
      <c r="T262" s="49"/>
      <c r="U262" s="49"/>
      <c r="V262" s="49"/>
      <c r="W262" s="49"/>
      <c r="X262" s="49"/>
      <c r="Y262" s="49"/>
      <c r="Z262" s="49"/>
      <c r="AA262" s="49"/>
      <c r="AB262" s="49"/>
      <c r="AC262" s="49"/>
      <c r="AD262" s="49"/>
      <c r="AE262" s="29"/>
      <c r="AF262" s="29"/>
      <c r="AG262" s="29"/>
      <c r="AH262" s="29"/>
      <c r="AI262" s="29"/>
      <c r="AJ262" s="29"/>
      <c r="AK262" s="29"/>
      <c r="AL262" s="31"/>
      <c r="AM262" s="29"/>
    </row>
    <row r="263" spans="1:39" ht="22.5" customHeight="1" x14ac:dyDescent="0.25">
      <c r="A263" s="29"/>
      <c r="B263" s="29"/>
      <c r="C263" s="254"/>
      <c r="D263" s="255"/>
      <c r="E263" s="255"/>
      <c r="F263" s="256"/>
      <c r="G263" s="263"/>
      <c r="H263" s="264"/>
      <c r="I263" s="264"/>
      <c r="J263" s="264"/>
      <c r="K263" s="264"/>
      <c r="L263" s="265"/>
      <c r="M263" s="35" t="str">
        <f>IF(LEFT(入力してください!G80,2)="特段","☑","□")</f>
        <v>□</v>
      </c>
      <c r="N263" s="272" t="s">
        <v>742</v>
      </c>
      <c r="O263" s="272"/>
      <c r="P263" s="272"/>
      <c r="Q263" s="272"/>
      <c r="R263" s="272"/>
      <c r="S263" s="272"/>
      <c r="T263" s="272"/>
      <c r="U263" s="272"/>
      <c r="V263" s="272"/>
      <c r="W263" s="272"/>
      <c r="X263" s="272"/>
      <c r="Y263" s="272"/>
      <c r="Z263" s="272"/>
      <c r="AA263" s="272"/>
      <c r="AB263" s="272"/>
      <c r="AC263" s="272"/>
      <c r="AD263" s="272"/>
      <c r="AE263" s="272"/>
      <c r="AF263" s="272"/>
      <c r="AG263" s="272"/>
      <c r="AH263" s="272"/>
      <c r="AI263" s="272"/>
      <c r="AJ263" s="272"/>
      <c r="AK263" s="272"/>
      <c r="AL263" s="273"/>
      <c r="AM263" s="29"/>
    </row>
    <row r="264" spans="1:39" ht="48.75" customHeight="1" x14ac:dyDescent="0.25">
      <c r="A264" s="29"/>
      <c r="B264" s="29"/>
      <c r="C264" s="274" t="s">
        <v>560</v>
      </c>
      <c r="D264" s="275"/>
      <c r="E264" s="275"/>
      <c r="F264" s="275"/>
      <c r="G264" s="275"/>
      <c r="H264" s="275"/>
      <c r="I264" s="275"/>
      <c r="J264" s="275"/>
      <c r="K264" s="275"/>
      <c r="L264" s="275"/>
      <c r="M264" s="275"/>
      <c r="N264" s="275"/>
      <c r="O264" s="275"/>
      <c r="P264" s="275"/>
      <c r="Q264" s="275"/>
      <c r="R264" s="275"/>
      <c r="S264" s="275"/>
      <c r="T264" s="275"/>
      <c r="U264" s="275"/>
      <c r="V264" s="275"/>
      <c r="W264" s="275"/>
      <c r="X264" s="275"/>
      <c r="Y264" s="275"/>
      <c r="Z264" s="275"/>
      <c r="AA264" s="275"/>
      <c r="AB264" s="275"/>
      <c r="AC264" s="275"/>
      <c r="AD264" s="275"/>
      <c r="AE264" s="275"/>
      <c r="AF264" s="275"/>
      <c r="AG264" s="275"/>
      <c r="AH264" s="275"/>
      <c r="AI264" s="275"/>
      <c r="AJ264" s="275"/>
      <c r="AK264" s="275"/>
      <c r="AL264" s="276"/>
      <c r="AM264" s="29"/>
    </row>
    <row r="265" spans="1:39" ht="6" customHeight="1" x14ac:dyDescent="0.25">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row>
    <row r="266" spans="1:39" ht="18.75" customHeight="1" x14ac:dyDescent="0.25">
      <c r="A266" s="29"/>
      <c r="B266" s="29"/>
      <c r="C266" s="245" t="s">
        <v>517</v>
      </c>
      <c r="D266" s="245"/>
      <c r="E266" s="245"/>
      <c r="F266" s="237" t="s">
        <v>518</v>
      </c>
      <c r="G266" s="237"/>
      <c r="H266" s="237"/>
      <c r="I266" s="237"/>
      <c r="J266" s="237"/>
      <c r="K266" s="170" t="str">
        <f>入力してください!H85 &amp; ""</f>
        <v/>
      </c>
      <c r="L266" s="171"/>
      <c r="M266" s="171"/>
      <c r="N266" s="171"/>
      <c r="O266" s="171"/>
      <c r="P266" s="171"/>
      <c r="Q266" s="171"/>
      <c r="R266" s="171"/>
      <c r="S266" s="171"/>
      <c r="T266" s="171"/>
      <c r="U266" s="171"/>
      <c r="V266" s="171"/>
      <c r="W266" s="172"/>
      <c r="X266" s="277" t="s">
        <v>521</v>
      </c>
      <c r="Y266" s="278"/>
      <c r="Z266" s="278"/>
      <c r="AA266" s="278"/>
      <c r="AB266" s="278"/>
      <c r="AC266" s="279"/>
      <c r="AD266" s="170" t="str">
        <f>入力してください!H86 &amp; ""</f>
        <v/>
      </c>
      <c r="AE266" s="171"/>
      <c r="AF266" s="171"/>
      <c r="AG266" s="171"/>
      <c r="AH266" s="171"/>
      <c r="AI266" s="171"/>
      <c r="AJ266" s="171"/>
      <c r="AK266" s="171"/>
      <c r="AL266" s="172"/>
      <c r="AM266" s="29"/>
    </row>
    <row r="267" spans="1:39" ht="12.75" customHeight="1" x14ac:dyDescent="0.25">
      <c r="A267" s="29"/>
      <c r="B267" s="29"/>
      <c r="C267" s="245"/>
      <c r="D267" s="245"/>
      <c r="E267" s="245"/>
      <c r="F267" s="237" t="s">
        <v>519</v>
      </c>
      <c r="G267" s="237"/>
      <c r="H267" s="237"/>
      <c r="I267" s="237"/>
      <c r="J267" s="237"/>
      <c r="K267" s="192" t="str">
        <f>入力してください!H87 &amp; ""</f>
        <v/>
      </c>
      <c r="L267" s="192"/>
      <c r="M267" s="192"/>
      <c r="N267" s="192"/>
      <c r="O267" s="192"/>
      <c r="P267" s="192"/>
      <c r="Q267" s="192"/>
      <c r="R267" s="192"/>
      <c r="S267" s="192"/>
      <c r="T267" s="192"/>
      <c r="U267" s="192"/>
      <c r="V267" s="192"/>
      <c r="W267" s="192"/>
      <c r="X267" s="192"/>
      <c r="Y267" s="192"/>
      <c r="Z267" s="192"/>
      <c r="AA267" s="192"/>
      <c r="AB267" s="192"/>
      <c r="AC267" s="192"/>
      <c r="AD267" s="192"/>
      <c r="AE267" s="192"/>
      <c r="AF267" s="192"/>
      <c r="AG267" s="192"/>
      <c r="AH267" s="192"/>
      <c r="AI267" s="192"/>
      <c r="AJ267" s="192"/>
      <c r="AK267" s="192"/>
      <c r="AL267" s="192"/>
      <c r="AM267" s="29"/>
    </row>
    <row r="268" spans="1:39" ht="12.75" customHeight="1" x14ac:dyDescent="0.25">
      <c r="A268" s="29"/>
      <c r="B268" s="29"/>
      <c r="C268" s="245"/>
      <c r="D268" s="245"/>
      <c r="E268" s="245"/>
      <c r="F268" s="295" t="s">
        <v>520</v>
      </c>
      <c r="G268" s="237"/>
      <c r="H268" s="237"/>
      <c r="I268" s="237"/>
      <c r="J268" s="237"/>
      <c r="K268" s="192" t="str">
        <f>入力してください!H88 &amp; ""</f>
        <v/>
      </c>
      <c r="L268" s="192"/>
      <c r="M268" s="192"/>
      <c r="N268" s="192"/>
      <c r="O268" s="192"/>
      <c r="P268" s="192"/>
      <c r="Q268" s="192"/>
      <c r="R268" s="192"/>
      <c r="S268" s="192"/>
      <c r="T268" s="192"/>
      <c r="U268" s="192"/>
      <c r="V268" s="192"/>
      <c r="W268" s="192"/>
      <c r="X268" s="192"/>
      <c r="Y268" s="192"/>
      <c r="Z268" s="192"/>
      <c r="AA268" s="192"/>
      <c r="AB268" s="192"/>
      <c r="AC268" s="192"/>
      <c r="AD268" s="192"/>
      <c r="AE268" s="192"/>
      <c r="AF268" s="192"/>
      <c r="AG268" s="192"/>
      <c r="AH268" s="192"/>
      <c r="AI268" s="192"/>
      <c r="AJ268" s="192"/>
      <c r="AK268" s="192"/>
      <c r="AL268" s="192"/>
      <c r="AM268" s="29"/>
    </row>
    <row r="269" spans="1:39" ht="24.75" customHeight="1" x14ac:dyDescent="0.25">
      <c r="A269" s="29"/>
      <c r="B269" s="29"/>
      <c r="C269" s="245"/>
      <c r="D269" s="245"/>
      <c r="E269" s="245"/>
      <c r="F269" s="237"/>
      <c r="G269" s="237"/>
      <c r="H269" s="237"/>
      <c r="I269" s="237"/>
      <c r="J269" s="237"/>
      <c r="K269" s="192" t="str">
        <f>入力してください!H89&amp;IF(LEFT(入力してください!H89,1)="エ","(医療機関名："&amp;入力してください!K90&amp;")",IF(LEFT(入力してください!H89,1)="オ","(施設名："&amp;入力してください!K90&amp;")",""))</f>
        <v/>
      </c>
      <c r="L269" s="192"/>
      <c r="M269" s="192"/>
      <c r="N269" s="192"/>
      <c r="O269" s="192"/>
      <c r="P269" s="192"/>
      <c r="Q269" s="192"/>
      <c r="R269" s="192"/>
      <c r="S269" s="192"/>
      <c r="T269" s="192"/>
      <c r="U269" s="192"/>
      <c r="V269" s="192"/>
      <c r="W269" s="192"/>
      <c r="X269" s="192"/>
      <c r="Y269" s="192"/>
      <c r="Z269" s="192"/>
      <c r="AA269" s="192"/>
      <c r="AB269" s="192"/>
      <c r="AC269" s="192"/>
      <c r="AD269" s="192"/>
      <c r="AE269" s="192"/>
      <c r="AF269" s="192"/>
      <c r="AG269" s="192"/>
      <c r="AH269" s="192"/>
      <c r="AI269" s="192"/>
      <c r="AJ269" s="192"/>
      <c r="AK269" s="192"/>
      <c r="AL269" s="192"/>
      <c r="AM269" s="29"/>
    </row>
    <row r="270" spans="1:39" ht="5.25" customHeight="1" x14ac:dyDescent="0.25">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row>
    <row r="271" spans="1:39" ht="71.25" customHeight="1" x14ac:dyDescent="0.25">
      <c r="A271" s="29"/>
      <c r="B271" s="29"/>
      <c r="C271" s="296" t="s">
        <v>722</v>
      </c>
      <c r="D271" s="297"/>
      <c r="E271" s="298" t="s">
        <v>762</v>
      </c>
      <c r="F271" s="299"/>
      <c r="G271" s="299"/>
      <c r="H271" s="299"/>
      <c r="I271" s="299"/>
      <c r="J271" s="299"/>
      <c r="K271" s="299"/>
      <c r="L271" s="299"/>
      <c r="M271" s="299"/>
      <c r="N271" s="299"/>
      <c r="O271" s="299"/>
      <c r="P271" s="299"/>
      <c r="Q271" s="299"/>
      <c r="R271" s="299"/>
      <c r="S271" s="299"/>
      <c r="T271" s="299"/>
      <c r="U271" s="299"/>
      <c r="V271" s="299"/>
      <c r="W271" s="299"/>
      <c r="X271" s="299"/>
      <c r="Y271" s="299"/>
      <c r="Z271" s="299"/>
      <c r="AA271" s="299"/>
      <c r="AB271" s="299"/>
      <c r="AC271" s="299"/>
      <c r="AD271" s="300"/>
      <c r="AE271" s="70" t="str">
        <f>IF(入力してください!H94="申請しない","☑","□")&amp;"申請しない　" &amp; IF(入力してください!H94="交付済","☑","□")&amp;"交付済"</f>
        <v>□申請しない　□交付済</v>
      </c>
      <c r="AF271" s="70"/>
      <c r="AG271" s="70"/>
      <c r="AH271" s="70"/>
      <c r="AI271" s="70"/>
      <c r="AJ271" s="70"/>
      <c r="AK271" s="70"/>
      <c r="AL271" s="70"/>
      <c r="AM271" s="29"/>
    </row>
    <row r="272" spans="1:39" ht="7.5" customHeight="1" x14ac:dyDescent="0.25">
      <c r="A272" s="29"/>
      <c r="B272" s="29"/>
      <c r="C272" s="280" t="s">
        <v>729</v>
      </c>
      <c r="D272" s="280"/>
      <c r="E272" s="280"/>
      <c r="F272" s="280"/>
      <c r="G272" s="280"/>
      <c r="H272" s="280"/>
      <c r="I272" s="280"/>
      <c r="J272" s="280"/>
      <c r="K272" s="280"/>
      <c r="L272" s="280"/>
      <c r="M272" s="280"/>
      <c r="N272" s="280"/>
      <c r="O272" s="280"/>
      <c r="P272" s="280"/>
      <c r="Q272" s="280"/>
      <c r="R272" s="280"/>
      <c r="S272" s="280"/>
      <c r="T272" s="280"/>
      <c r="U272" s="280"/>
      <c r="V272" s="280"/>
      <c r="W272" s="280"/>
      <c r="X272" s="29"/>
      <c r="Y272" s="29"/>
      <c r="Z272" s="29"/>
      <c r="AA272" s="29"/>
      <c r="AB272" s="29"/>
      <c r="AC272" s="29"/>
      <c r="AD272" s="29"/>
      <c r="AE272" s="29"/>
      <c r="AF272" s="29"/>
      <c r="AG272" s="29"/>
      <c r="AH272" s="29"/>
      <c r="AI272" s="29"/>
      <c r="AJ272" s="29"/>
      <c r="AK272" s="29"/>
      <c r="AL272" s="29"/>
      <c r="AM272" s="29"/>
    </row>
    <row r="273" spans="1:59" ht="7.5" customHeight="1" x14ac:dyDescent="0.25">
      <c r="A273" s="29"/>
      <c r="B273" s="29"/>
      <c r="C273" s="281"/>
      <c r="D273" s="281"/>
      <c r="E273" s="281"/>
      <c r="F273" s="281"/>
      <c r="G273" s="281"/>
      <c r="H273" s="281"/>
      <c r="I273" s="281"/>
      <c r="J273" s="281"/>
      <c r="K273" s="281"/>
      <c r="L273" s="281"/>
      <c r="M273" s="281"/>
      <c r="N273" s="281"/>
      <c r="O273" s="281"/>
      <c r="P273" s="281"/>
      <c r="Q273" s="281"/>
      <c r="R273" s="281"/>
      <c r="S273" s="281"/>
      <c r="T273" s="281"/>
      <c r="U273" s="281"/>
      <c r="V273" s="281"/>
      <c r="W273" s="281"/>
      <c r="X273" s="29"/>
      <c r="Y273" s="29"/>
      <c r="Z273" s="29"/>
      <c r="AA273" s="29"/>
      <c r="AB273" s="29"/>
      <c r="AC273" s="29"/>
      <c r="AD273" s="29"/>
      <c r="AE273" s="29"/>
      <c r="AF273" s="29"/>
      <c r="AG273" s="29"/>
      <c r="AH273" s="282" t="s">
        <v>721</v>
      </c>
      <c r="AI273" s="283"/>
      <c r="AJ273" s="283"/>
      <c r="AK273" s="283"/>
      <c r="AL273" s="284"/>
      <c r="AM273" s="29"/>
    </row>
    <row r="274" spans="1:59" ht="6" customHeight="1" x14ac:dyDescent="0.25">
      <c r="AH274" s="285"/>
      <c r="AI274" s="286"/>
      <c r="AJ274" s="286"/>
      <c r="AK274" s="286"/>
      <c r="AL274" s="287"/>
    </row>
    <row r="275" spans="1:59" ht="15" customHeight="1" x14ac:dyDescent="0.25">
      <c r="A275" s="29"/>
      <c r="B275" s="29"/>
      <c r="C275" s="291" t="s">
        <v>739</v>
      </c>
      <c r="D275" s="291"/>
      <c r="E275" s="291"/>
      <c r="F275" s="291"/>
      <c r="G275" s="291"/>
      <c r="H275" s="291"/>
      <c r="I275" s="291"/>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30"/>
      <c r="AH275" s="285"/>
      <c r="AI275" s="286"/>
      <c r="AJ275" s="286"/>
      <c r="AK275" s="286"/>
      <c r="AL275" s="287"/>
      <c r="AM275" s="29"/>
    </row>
    <row r="276" spans="1:59" ht="21" customHeight="1" x14ac:dyDescent="0.25">
      <c r="A276" s="29"/>
      <c r="B276" s="29"/>
      <c r="C276" s="58" t="s">
        <v>522</v>
      </c>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30"/>
      <c r="AH276" s="285"/>
      <c r="AI276" s="286"/>
      <c r="AJ276" s="286"/>
      <c r="AK276" s="286"/>
      <c r="AL276" s="287"/>
      <c r="AM276" s="29"/>
    </row>
    <row r="277" spans="1:59" ht="23.25" customHeight="1" x14ac:dyDescent="0.25">
      <c r="A277" s="29"/>
      <c r="B277" s="29"/>
      <c r="D277" s="29"/>
      <c r="E277" s="29"/>
      <c r="F277" s="29"/>
      <c r="G277" s="29"/>
      <c r="H277" s="29"/>
      <c r="I277" s="29"/>
      <c r="J277" s="292" t="str">
        <f>IF(入力してください!J101&lt;&gt;"","令和" &amp; IF(入力してください!J101&gt;2020,入力してください!J101-2018,入力してください!J101) &amp; "年"&amp;入力してください!N101&amp;"月"&amp;入力してください!R101&amp;"日","　年　月　日")</f>
        <v>　年　月　日</v>
      </c>
      <c r="K277" s="292"/>
      <c r="L277" s="292"/>
      <c r="M277" s="292"/>
      <c r="N277" s="292"/>
      <c r="O277" s="292"/>
      <c r="P277" s="292"/>
      <c r="Q277" s="292"/>
      <c r="R277" s="37"/>
      <c r="S277" s="293" t="s">
        <v>523</v>
      </c>
      <c r="T277" s="293"/>
      <c r="U277" s="293"/>
      <c r="V277" s="293"/>
      <c r="W277" s="293"/>
      <c r="X277" s="33"/>
      <c r="Y277" s="294" t="str">
        <f>IF(入力してください!Q41="同じ",入力してください!G13,入力してください!G43) &amp; ""</f>
        <v/>
      </c>
      <c r="Z277" s="294"/>
      <c r="AA277" s="294"/>
      <c r="AB277" s="294"/>
      <c r="AC277" s="294"/>
      <c r="AD277" s="294"/>
      <c r="AE277" s="294"/>
      <c r="AF277" s="294"/>
      <c r="AG277" s="30"/>
      <c r="AH277" s="288"/>
      <c r="AI277" s="289"/>
      <c r="AJ277" s="289"/>
      <c r="AK277" s="289"/>
      <c r="AL277" s="290"/>
      <c r="AM277" s="29"/>
    </row>
    <row r="278" spans="1:59" ht="6.75" customHeight="1" x14ac:dyDescent="0.25">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row>
    <row r="279" spans="1:59" ht="12.75" customHeight="1" x14ac:dyDescent="0.25">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row>
    <row r="280" spans="1:59" ht="12.75" customHeight="1" x14ac:dyDescent="0.25">
      <c r="B280" s="29"/>
      <c r="C280" s="25" t="s">
        <v>709</v>
      </c>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41" t="s">
        <v>747</v>
      </c>
    </row>
    <row r="281" spans="1:59" ht="2.25" customHeight="1" x14ac:dyDescent="0.25">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301" t="s">
        <v>770</v>
      </c>
      <c r="AB281" s="301"/>
      <c r="AC281" s="301"/>
      <c r="AD281" s="301"/>
      <c r="AE281" s="301"/>
      <c r="AF281" s="301"/>
      <c r="AG281" s="301"/>
      <c r="AH281" s="301"/>
      <c r="AI281" s="301"/>
      <c r="AJ281" s="301"/>
      <c r="AK281" s="301"/>
      <c r="AL281" s="301"/>
      <c r="AM281" s="301"/>
      <c r="BA281"/>
      <c r="BB281"/>
      <c r="BC281"/>
      <c r="BE281"/>
      <c r="BF281"/>
      <c r="BG281"/>
    </row>
    <row r="282" spans="1:59" ht="11.25" customHeight="1" x14ac:dyDescent="0.25">
      <c r="A282" s="29"/>
      <c r="B282" s="29"/>
      <c r="C282" s="372" t="s">
        <v>708</v>
      </c>
      <c r="D282" s="373"/>
      <c r="E282" s="373"/>
      <c r="F282" s="373"/>
      <c r="G282" s="373"/>
      <c r="H282" s="373"/>
      <c r="I282" s="373"/>
      <c r="J282" s="373"/>
      <c r="K282" s="374"/>
      <c r="L282"/>
      <c r="M282" s="29"/>
      <c r="N282" s="50" t="s">
        <v>706</v>
      </c>
      <c r="O282" s="51"/>
      <c r="P282" s="51"/>
      <c r="Q282" s="51"/>
      <c r="R282" s="51"/>
      <c r="S282" s="52"/>
      <c r="T282" s="50" t="s">
        <v>486</v>
      </c>
      <c r="U282" s="51"/>
      <c r="V282" s="51"/>
      <c r="W282" s="51"/>
      <c r="X282" s="51"/>
      <c r="Y282" s="52"/>
      <c r="Z282"/>
      <c r="AA282" s="301"/>
      <c r="AB282" s="301"/>
      <c r="AC282" s="301"/>
      <c r="AD282" s="301"/>
      <c r="AE282" s="301"/>
      <c r="AF282" s="301"/>
      <c r="AG282" s="301"/>
      <c r="AH282" s="301"/>
      <c r="AI282" s="301"/>
      <c r="AJ282" s="301"/>
      <c r="AK282" s="301"/>
      <c r="AL282" s="301"/>
      <c r="AM282" s="301"/>
      <c r="AN282"/>
      <c r="AO282"/>
      <c r="AP282"/>
      <c r="AQ282"/>
      <c r="AR282"/>
      <c r="AS282"/>
      <c r="AT282"/>
      <c r="AU282"/>
      <c r="AV282"/>
      <c r="AW282"/>
      <c r="AX282"/>
      <c r="AY282"/>
      <c r="AZ282"/>
      <c r="BA282"/>
      <c r="BB282"/>
      <c r="BC282"/>
      <c r="BD282" s="59"/>
      <c r="BE282"/>
      <c r="BF282"/>
      <c r="BG282"/>
    </row>
    <row r="283" spans="1:59" ht="3.75" customHeight="1" x14ac:dyDescent="0.25">
      <c r="A283" s="29"/>
      <c r="B283" s="29"/>
      <c r="C283" s="375"/>
      <c r="D283" s="376"/>
      <c r="E283" s="376"/>
      <c r="F283" s="376"/>
      <c r="G283" s="376"/>
      <c r="H283" s="376"/>
      <c r="I283" s="376"/>
      <c r="J283" s="376"/>
      <c r="K283" s="377"/>
      <c r="L283"/>
      <c r="M283" s="29"/>
      <c r="Z283"/>
      <c r="AA283" s="301"/>
      <c r="AB283" s="301"/>
      <c r="AC283" s="301"/>
      <c r="AD283" s="301"/>
      <c r="AE283" s="301"/>
      <c r="AF283" s="301"/>
      <c r="AG283" s="301"/>
      <c r="AH283" s="301"/>
      <c r="AI283" s="301"/>
      <c r="AJ283" s="301"/>
      <c r="AK283" s="301"/>
      <c r="AL283" s="301"/>
      <c r="AM283" s="301"/>
      <c r="AN283"/>
      <c r="AO283"/>
      <c r="AP283"/>
      <c r="AQ283"/>
      <c r="AR283"/>
      <c r="AS283"/>
      <c r="AT283"/>
      <c r="AU283"/>
      <c r="AV283"/>
      <c r="AW283"/>
      <c r="AX283"/>
      <c r="AY283"/>
      <c r="AZ283"/>
      <c r="BA283"/>
      <c r="BB283"/>
      <c r="BC283"/>
      <c r="BD283" s="59"/>
      <c r="BE283"/>
      <c r="BF283"/>
      <c r="BG283"/>
    </row>
    <row r="284" spans="1:59" ht="11.25" customHeight="1" x14ac:dyDescent="0.25">
      <c r="A284" s="29"/>
      <c r="B284" s="29"/>
      <c r="C284" s="375"/>
      <c r="D284" s="376"/>
      <c r="E284" s="376"/>
      <c r="F284" s="376"/>
      <c r="G284" s="376"/>
      <c r="H284" s="376"/>
      <c r="I284" s="376"/>
      <c r="J284" s="376"/>
      <c r="K284" s="377"/>
      <c r="L284"/>
      <c r="M284" s="29"/>
      <c r="N284" s="50" t="s">
        <v>707</v>
      </c>
      <c r="O284" s="51"/>
      <c r="P284" s="51"/>
      <c r="Q284" s="51"/>
      <c r="R284" s="51"/>
      <c r="S284" s="52"/>
      <c r="T284" s="50" t="s">
        <v>487</v>
      </c>
      <c r="U284" s="51"/>
      <c r="V284" s="51"/>
      <c r="W284" s="51"/>
      <c r="X284" s="51"/>
      <c r="Y284" s="52"/>
      <c r="Z284"/>
      <c r="AA284" s="301"/>
      <c r="AB284" s="301"/>
      <c r="AC284" s="301"/>
      <c r="AD284" s="301"/>
      <c r="AE284" s="301"/>
      <c r="AF284" s="301"/>
      <c r="AG284" s="301"/>
      <c r="AH284" s="301"/>
      <c r="AI284" s="301"/>
      <c r="AJ284" s="301"/>
      <c r="AK284" s="301"/>
      <c r="AL284" s="301"/>
      <c r="AM284" s="301"/>
      <c r="AN284"/>
      <c r="AO284"/>
      <c r="AP284"/>
      <c r="AQ284"/>
      <c r="AR284"/>
      <c r="AS284"/>
      <c r="AT284"/>
      <c r="AU284"/>
      <c r="AV284"/>
      <c r="AW284"/>
      <c r="AX284"/>
      <c r="AY284"/>
      <c r="AZ284"/>
      <c r="BA284"/>
      <c r="BB284"/>
      <c r="BC284"/>
      <c r="BD284" s="59"/>
      <c r="BE284"/>
      <c r="BF284"/>
      <c r="BG284"/>
    </row>
    <row r="285" spans="1:59" ht="9" customHeight="1" x14ac:dyDescent="0.25">
      <c r="C285" s="378"/>
      <c r="D285" s="379"/>
      <c r="E285" s="379"/>
      <c r="F285" s="379"/>
      <c r="G285" s="379"/>
      <c r="H285" s="379"/>
      <c r="I285" s="379"/>
      <c r="J285" s="379"/>
      <c r="K285" s="380"/>
      <c r="L285"/>
      <c r="N285" s="53" t="s">
        <v>710</v>
      </c>
      <c r="AA285" s="62"/>
      <c r="AB285" s="62"/>
      <c r="AC285" s="62"/>
      <c r="AD285" s="62"/>
      <c r="AE285" s="62"/>
      <c r="AF285" s="302" t="s">
        <v>771</v>
      </c>
      <c r="AG285" s="302"/>
      <c r="AH285" s="302"/>
      <c r="AI285" s="302"/>
      <c r="AJ285" s="302"/>
      <c r="AK285" s="302"/>
      <c r="AL285" s="302"/>
    </row>
    <row r="286" spans="1:59" ht="3.75" customHeight="1" x14ac:dyDescent="0.25">
      <c r="AF286" s="303"/>
      <c r="AG286" s="303"/>
      <c r="AH286" s="303"/>
      <c r="AI286" s="303"/>
      <c r="AJ286" s="303"/>
      <c r="AK286" s="303"/>
      <c r="AL286" s="303"/>
    </row>
    <row r="287" spans="1:59" ht="19.5" customHeight="1" x14ac:dyDescent="0.15">
      <c r="A287" s="29"/>
      <c r="B287" s="29"/>
      <c r="C287" s="245" t="s">
        <v>391</v>
      </c>
      <c r="D287" s="245"/>
      <c r="E287" s="245"/>
      <c r="F287" s="237" t="s">
        <v>2</v>
      </c>
      <c r="G287" s="237"/>
      <c r="H287" s="237"/>
      <c r="I287" s="237"/>
      <c r="J287" s="170" t="str">
        <f>入力してください!G14&amp; ""</f>
        <v/>
      </c>
      <c r="K287" s="171"/>
      <c r="L287" s="171"/>
      <c r="M287" s="171"/>
      <c r="N287" s="171"/>
      <c r="O287" s="171"/>
      <c r="P287" s="172"/>
      <c r="Q287" s="171" t="str">
        <f>入力してください!P14&amp; ""</f>
        <v/>
      </c>
      <c r="R287" s="171"/>
      <c r="S287" s="171"/>
      <c r="T287" s="171"/>
      <c r="U287" s="171"/>
      <c r="V287" s="172"/>
      <c r="W287" s="304" t="s">
        <v>764</v>
      </c>
      <c r="X287" s="305"/>
      <c r="Y287" s="306"/>
      <c r="Z287" s="231" t="str">
        <f>入力してください!G15 &amp;""</f>
        <v/>
      </c>
      <c r="AA287" s="232"/>
      <c r="AB287" s="233"/>
      <c r="AC287" s="326" t="s">
        <v>458</v>
      </c>
      <c r="AD287" s="326"/>
      <c r="AE287" s="326"/>
      <c r="AF287" s="327" t="str">
        <f>IF(入力してください!I16&lt;&gt;"",入力してください!G16 &amp; 入力してください!I16 &amp; "年" &amp; 入力してください!N16 &amp; "月" &amp; 入力してください!R16 &amp; "日","年　　月　　日")</f>
        <v>年　　月　　日</v>
      </c>
      <c r="AG287" s="327"/>
      <c r="AH287" s="327"/>
      <c r="AI287" s="327"/>
      <c r="AJ287" s="327"/>
      <c r="AK287" s="327"/>
      <c r="AL287" s="327"/>
      <c r="AM287" s="29"/>
    </row>
    <row r="288" spans="1:59" ht="23.25" customHeight="1" x14ac:dyDescent="0.25">
      <c r="A288" s="29"/>
      <c r="B288" s="29"/>
      <c r="C288" s="245"/>
      <c r="D288" s="245"/>
      <c r="E288" s="245"/>
      <c r="F288" s="237" t="s">
        <v>1</v>
      </c>
      <c r="G288" s="237"/>
      <c r="H288" s="237"/>
      <c r="I288" s="237"/>
      <c r="J288" s="170" t="str">
        <f>入力してください!G13&amp; ""</f>
        <v/>
      </c>
      <c r="K288" s="171"/>
      <c r="L288" s="171"/>
      <c r="M288" s="171"/>
      <c r="N288" s="171"/>
      <c r="O288" s="171"/>
      <c r="P288" s="172"/>
      <c r="Q288" s="171" t="str">
        <f>入力してください!P13&amp; ""</f>
        <v/>
      </c>
      <c r="R288" s="171"/>
      <c r="S288" s="171"/>
      <c r="T288" s="171"/>
      <c r="U288" s="171"/>
      <c r="V288" s="172"/>
      <c r="W288" s="307"/>
      <c r="X288" s="308"/>
      <c r="Y288" s="309"/>
      <c r="Z288" s="157"/>
      <c r="AA288" s="158"/>
      <c r="AB288" s="159"/>
      <c r="AC288" s="345" t="s">
        <v>480</v>
      </c>
      <c r="AD288" s="345"/>
      <c r="AE288" s="345"/>
      <c r="AF288" s="338" t="str">
        <f ca="1" xml:space="preserve"> IFERROR(INT(_xlfn.DAYS(NOW(),DATEVALUE(AF287))/365.25),"")</f>
        <v/>
      </c>
      <c r="AG288" s="338"/>
      <c r="AH288" s="338"/>
      <c r="AI288" s="338"/>
      <c r="AJ288" s="338"/>
      <c r="AK288" s="338"/>
      <c r="AL288" s="338"/>
      <c r="AM288" s="29"/>
    </row>
    <row r="289" spans="1:39" ht="23.25" customHeight="1" x14ac:dyDescent="0.25">
      <c r="A289" s="29"/>
      <c r="B289" s="29"/>
      <c r="C289" s="245"/>
      <c r="D289" s="245"/>
      <c r="E289" s="245"/>
      <c r="F289" s="237" t="s">
        <v>479</v>
      </c>
      <c r="G289" s="237"/>
      <c r="H289" s="237"/>
      <c r="I289" s="237"/>
      <c r="J289" s="99" t="str">
        <f>入力してください!G17 &amp; ""</f>
        <v/>
      </c>
      <c r="K289" s="99"/>
      <c r="L289" s="99"/>
      <c r="M289" s="99"/>
      <c r="N289" s="99"/>
      <c r="O289" s="99"/>
      <c r="P289" s="99"/>
      <c r="Q289" s="99"/>
      <c r="R289" s="99"/>
      <c r="S289" s="99"/>
      <c r="T289" s="99"/>
      <c r="U289" s="99"/>
      <c r="V289" s="99"/>
      <c r="W289" s="237" t="s">
        <v>483</v>
      </c>
      <c r="X289" s="237"/>
      <c r="Y289" s="237"/>
      <c r="Z289" s="237"/>
      <c r="AA289" s="237"/>
      <c r="AB289" s="237"/>
      <c r="AC289" s="99" t="str">
        <f>入力してください!G20 &amp; ""</f>
        <v/>
      </c>
      <c r="AD289" s="99"/>
      <c r="AE289" s="99"/>
      <c r="AF289" s="99"/>
      <c r="AG289" s="99"/>
      <c r="AH289" s="99"/>
      <c r="AI289" s="99"/>
      <c r="AJ289" s="99"/>
      <c r="AK289" s="99"/>
      <c r="AL289" s="99"/>
      <c r="AM289" s="29"/>
    </row>
    <row r="290" spans="1:39" ht="23.25" customHeight="1" x14ac:dyDescent="0.25">
      <c r="A290" s="29"/>
      <c r="B290" s="29"/>
      <c r="C290" s="245"/>
      <c r="D290" s="245"/>
      <c r="E290" s="245"/>
      <c r="F290" s="237" t="s">
        <v>364</v>
      </c>
      <c r="G290" s="237"/>
      <c r="H290" s="237"/>
      <c r="I290" s="237"/>
      <c r="J290" s="328" t="str">
        <f>入力してください!G18 &amp;入力してください!J18&amp;""</f>
        <v>東京都</v>
      </c>
      <c r="K290" s="329"/>
      <c r="L290" s="329"/>
      <c r="M290" s="329"/>
      <c r="N290" s="329"/>
      <c r="O290" s="329"/>
      <c r="P290" s="329"/>
      <c r="Q290" s="329"/>
      <c r="R290" s="329"/>
      <c r="S290" s="329"/>
      <c r="T290" s="329"/>
      <c r="U290" s="329"/>
      <c r="V290" s="329"/>
      <c r="W290" s="329"/>
      <c r="X290" s="329"/>
      <c r="Y290" s="329"/>
      <c r="Z290" s="329"/>
      <c r="AA290" s="329"/>
      <c r="AB290" s="329"/>
      <c r="AC290" s="329"/>
      <c r="AD290" s="329"/>
      <c r="AE290" s="329"/>
      <c r="AF290" s="329"/>
      <c r="AG290" s="329"/>
      <c r="AH290" s="329"/>
      <c r="AI290" s="329"/>
      <c r="AJ290" s="329"/>
      <c r="AK290" s="329"/>
      <c r="AL290" s="330"/>
      <c r="AM290" s="29"/>
    </row>
    <row r="291" spans="1:39" ht="23.25" customHeight="1" x14ac:dyDescent="0.25">
      <c r="A291" s="29"/>
      <c r="B291" s="29"/>
      <c r="C291" s="245"/>
      <c r="D291" s="245"/>
      <c r="E291" s="245"/>
      <c r="F291" s="237"/>
      <c r="G291" s="237"/>
      <c r="H291" s="237"/>
      <c r="I291" s="237"/>
      <c r="J291" s="331" t="s">
        <v>484</v>
      </c>
      <c r="K291" s="332"/>
      <c r="L291" s="332"/>
      <c r="M291" s="332"/>
      <c r="N291" s="332"/>
      <c r="O291" s="332"/>
      <c r="P291" s="333" t="str">
        <f>入力してください!J19 &amp; ""</f>
        <v/>
      </c>
      <c r="Q291" s="333"/>
      <c r="R291" s="333"/>
      <c r="S291" s="333"/>
      <c r="T291" s="333"/>
      <c r="U291" s="333"/>
      <c r="V291" s="333"/>
      <c r="W291" s="333"/>
      <c r="X291" s="333"/>
      <c r="Y291" s="333"/>
      <c r="Z291" s="333"/>
      <c r="AA291" s="333"/>
      <c r="AB291" s="333"/>
      <c r="AC291" s="333"/>
      <c r="AD291" s="333"/>
      <c r="AE291" s="333"/>
      <c r="AF291" s="333"/>
      <c r="AG291" s="333"/>
      <c r="AH291" s="333"/>
      <c r="AI291" s="333"/>
      <c r="AJ291" s="333"/>
      <c r="AK291" s="333"/>
      <c r="AL291" s="334"/>
      <c r="AM291" s="29"/>
    </row>
    <row r="292" spans="1:39" ht="15" customHeight="1" x14ac:dyDescent="0.25">
      <c r="A292" s="29"/>
      <c r="B292" s="29"/>
      <c r="C292" s="245"/>
      <c r="D292" s="245"/>
      <c r="E292" s="245"/>
      <c r="F292" s="295" t="s">
        <v>481</v>
      </c>
      <c r="G292" s="237"/>
      <c r="H292" s="237"/>
      <c r="I292" s="237"/>
      <c r="J292" s="237" t="s">
        <v>360</v>
      </c>
      <c r="K292" s="237"/>
      <c r="L292" s="237"/>
      <c r="M292" s="170" t="str">
        <f>入力してください!G21 &amp; ""</f>
        <v/>
      </c>
      <c r="N292" s="171"/>
      <c r="O292" s="171"/>
      <c r="P292" s="171"/>
      <c r="Q292" s="171"/>
      <c r="R292" s="171"/>
      <c r="S292" s="171"/>
      <c r="T292" s="171"/>
      <c r="U292" s="171"/>
      <c r="V292" s="171"/>
      <c r="W292" s="171"/>
      <c r="X292" s="171"/>
      <c r="Y292" s="171"/>
      <c r="Z292" s="171"/>
      <c r="AA292" s="171"/>
      <c r="AB292" s="171"/>
      <c r="AC292" s="171"/>
      <c r="AD292" s="171"/>
      <c r="AE292" s="171"/>
      <c r="AF292" s="171"/>
      <c r="AG292" s="172"/>
      <c r="AH292" s="170" t="str">
        <f>入力してください!T21 &amp; ""</f>
        <v/>
      </c>
      <c r="AI292" s="171"/>
      <c r="AJ292" s="171"/>
      <c r="AK292" s="171"/>
      <c r="AL292" s="172"/>
      <c r="AM292" s="29"/>
    </row>
    <row r="293" spans="1:39" ht="15" customHeight="1" x14ac:dyDescent="0.25">
      <c r="A293" s="29"/>
      <c r="B293" s="29"/>
      <c r="C293" s="245"/>
      <c r="D293" s="245"/>
      <c r="E293" s="245"/>
      <c r="F293" s="237"/>
      <c r="G293" s="237"/>
      <c r="H293" s="237"/>
      <c r="I293" s="237"/>
      <c r="J293" s="366" t="s">
        <v>730</v>
      </c>
      <c r="K293" s="367"/>
      <c r="L293" s="368"/>
      <c r="M293" s="339" t="str">
        <f>入力してください!G22 &amp; ""</f>
        <v/>
      </c>
      <c r="N293" s="340"/>
      <c r="O293" s="340"/>
      <c r="P293" s="340"/>
      <c r="Q293" s="340"/>
      <c r="R293" s="340"/>
      <c r="S293" s="340"/>
      <c r="T293" s="340"/>
      <c r="U293" s="340"/>
      <c r="V293" s="341"/>
      <c r="W293" s="237" t="s">
        <v>361</v>
      </c>
      <c r="X293" s="237"/>
      <c r="Y293" s="237"/>
      <c r="Z293" s="99" t="str">
        <f>入力してください!G23 &amp; ""</f>
        <v/>
      </c>
      <c r="AA293" s="99"/>
      <c r="AB293" s="99"/>
      <c r="AC293" s="237" t="s">
        <v>362</v>
      </c>
      <c r="AD293" s="237"/>
      <c r="AE293" s="237"/>
      <c r="AF293" s="99" t="str">
        <f>入力してください!N23 &amp; ""</f>
        <v/>
      </c>
      <c r="AG293" s="99"/>
      <c r="AH293" s="99"/>
      <c r="AI293" s="237" t="s">
        <v>363</v>
      </c>
      <c r="AJ293" s="237"/>
      <c r="AK293" s="99" t="str">
        <f>入力してください!T23 &amp; ""</f>
        <v/>
      </c>
      <c r="AL293" s="99"/>
      <c r="AM293" s="29"/>
    </row>
    <row r="294" spans="1:39" ht="15" customHeight="1" x14ac:dyDescent="0.25">
      <c r="A294" s="29"/>
      <c r="B294" s="29"/>
      <c r="C294" s="245"/>
      <c r="D294" s="245"/>
      <c r="E294" s="245"/>
      <c r="F294" s="237"/>
      <c r="G294" s="237"/>
      <c r="H294" s="237"/>
      <c r="I294" s="237"/>
      <c r="J294" s="369"/>
      <c r="K294" s="370"/>
      <c r="L294" s="371"/>
      <c r="M294" s="342"/>
      <c r="N294" s="343"/>
      <c r="O294" s="343"/>
      <c r="P294" s="343"/>
      <c r="Q294" s="343"/>
      <c r="R294" s="343"/>
      <c r="S294" s="343"/>
      <c r="T294" s="343"/>
      <c r="U294" s="343"/>
      <c r="V294" s="344"/>
      <c r="W294" s="237" t="s">
        <v>482</v>
      </c>
      <c r="X294" s="237"/>
      <c r="Y294" s="237"/>
      <c r="Z294" s="237"/>
      <c r="AA294" s="99" t="str">
        <f>入力してください!G24 &amp; ""</f>
        <v/>
      </c>
      <c r="AB294" s="99"/>
      <c r="AC294" s="99"/>
      <c r="AD294" s="99"/>
      <c r="AE294" s="99"/>
      <c r="AF294" s="99"/>
      <c r="AG294" s="99"/>
      <c r="AH294" s="99"/>
      <c r="AI294" s="99"/>
      <c r="AJ294" s="99"/>
      <c r="AK294" s="99"/>
      <c r="AL294" s="99"/>
      <c r="AM294" s="29"/>
    </row>
    <row r="295" spans="1:39" ht="15" customHeight="1" x14ac:dyDescent="0.25">
      <c r="A295" s="29"/>
      <c r="B295" s="29"/>
      <c r="C295" s="245"/>
      <c r="D295" s="245"/>
      <c r="E295" s="245"/>
      <c r="F295" s="237"/>
      <c r="G295" s="237"/>
      <c r="H295" s="237"/>
      <c r="I295" s="237"/>
      <c r="J295" s="365" t="s">
        <v>800</v>
      </c>
      <c r="K295" s="365"/>
      <c r="L295" s="365"/>
      <c r="M295" s="365"/>
      <c r="N295" s="365"/>
      <c r="O295" s="365"/>
      <c r="P295" s="365"/>
      <c r="Q295" s="365"/>
      <c r="R295" s="365"/>
      <c r="S295" s="365"/>
      <c r="T295" s="365"/>
      <c r="U295" s="365"/>
      <c r="V295" s="365"/>
      <c r="W295" s="365"/>
      <c r="X295" s="365"/>
      <c r="Y295" s="365"/>
      <c r="Z295" s="365"/>
      <c r="AA295" s="365"/>
      <c r="AB295" s="365"/>
      <c r="AC295" s="365"/>
      <c r="AD295" s="365"/>
      <c r="AE295" s="365"/>
      <c r="AF295" s="99" t="str">
        <f>入力してください!Q26 &amp; ""</f>
        <v/>
      </c>
      <c r="AG295" s="99"/>
      <c r="AH295" s="99"/>
      <c r="AI295" s="99"/>
      <c r="AJ295" s="99"/>
      <c r="AK295" s="99"/>
      <c r="AL295" s="99"/>
      <c r="AM295" s="29"/>
    </row>
    <row r="296" spans="1:39" ht="12.75" customHeight="1" x14ac:dyDescent="0.25">
      <c r="C296" s="25" t="s">
        <v>488</v>
      </c>
    </row>
    <row r="297" spans="1:39" ht="18" customHeight="1" x14ac:dyDescent="0.25">
      <c r="A297" s="29"/>
      <c r="B297" s="29"/>
      <c r="C297" s="359" t="s">
        <v>493</v>
      </c>
      <c r="D297" s="245"/>
      <c r="E297" s="245"/>
      <c r="F297" s="360" t="s">
        <v>489</v>
      </c>
      <c r="G297" s="320"/>
      <c r="H297" s="320"/>
      <c r="I297" s="320"/>
      <c r="J297" s="320"/>
      <c r="K297" s="320"/>
      <c r="L297" s="320"/>
      <c r="M297" s="320"/>
      <c r="N297" s="320"/>
      <c r="O297" s="320"/>
      <c r="P297" s="320"/>
      <c r="Q297" s="320"/>
      <c r="R297" s="320"/>
      <c r="S297" s="320"/>
      <c r="T297" s="320"/>
      <c r="U297" s="320"/>
      <c r="V297" s="321"/>
      <c r="W297" s="237" t="s">
        <v>2</v>
      </c>
      <c r="X297" s="237"/>
      <c r="Y297" s="237"/>
      <c r="Z297" s="237"/>
      <c r="AA297" s="231" t="str">
        <f>IF(入力してください!Q41="同じ",入力してください!G14,入力してください!G44)&amp;""</f>
        <v/>
      </c>
      <c r="AB297" s="232"/>
      <c r="AC297" s="232"/>
      <c r="AD297" s="232"/>
      <c r="AE297" s="232"/>
      <c r="AF297" s="232"/>
      <c r="AG297" s="233"/>
      <c r="AH297" s="231" t="str">
        <f>IF(入力してください!Q41="同じ",入力してください!P14,入力してください!P44) &amp; ""</f>
        <v/>
      </c>
      <c r="AI297" s="232"/>
      <c r="AJ297" s="232"/>
      <c r="AK297" s="232"/>
      <c r="AL297" s="233"/>
      <c r="AM297" s="29"/>
    </row>
    <row r="298" spans="1:39" ht="9" customHeight="1" x14ac:dyDescent="0.25">
      <c r="A298" s="29"/>
      <c r="B298" s="29"/>
      <c r="C298" s="245"/>
      <c r="D298" s="245"/>
      <c r="E298" s="245"/>
      <c r="F298" s="257" t="str">
        <f>IF(入力してください!Q41="同じ","☑","□")</f>
        <v>□</v>
      </c>
      <c r="G298" s="361" t="s">
        <v>490</v>
      </c>
      <c r="H298" s="361"/>
      <c r="I298" s="361"/>
      <c r="J298" s="361"/>
      <c r="K298" s="361"/>
      <c r="L298" s="361"/>
      <c r="M298" s="361"/>
      <c r="N298" s="361"/>
      <c r="O298" s="361"/>
      <c r="P298" s="361"/>
      <c r="Q298" s="361"/>
      <c r="R298" s="361"/>
      <c r="S298" s="361"/>
      <c r="T298" s="361"/>
      <c r="U298" s="361"/>
      <c r="V298" s="362"/>
      <c r="W298" s="237"/>
      <c r="X298" s="237"/>
      <c r="Y298" s="237"/>
      <c r="Z298" s="237"/>
      <c r="AA298" s="157"/>
      <c r="AB298" s="158"/>
      <c r="AC298" s="158"/>
      <c r="AD298" s="158"/>
      <c r="AE298" s="158"/>
      <c r="AF298" s="158"/>
      <c r="AG298" s="159"/>
      <c r="AH298" s="157"/>
      <c r="AI298" s="158"/>
      <c r="AJ298" s="158"/>
      <c r="AK298" s="158"/>
      <c r="AL298" s="159"/>
      <c r="AM298" s="29"/>
    </row>
    <row r="299" spans="1:39" ht="9" customHeight="1" x14ac:dyDescent="0.25">
      <c r="A299" s="29"/>
      <c r="B299" s="29"/>
      <c r="C299" s="245"/>
      <c r="D299" s="245"/>
      <c r="E299" s="245"/>
      <c r="F299" s="263"/>
      <c r="G299" s="363"/>
      <c r="H299" s="363"/>
      <c r="I299" s="363"/>
      <c r="J299" s="363"/>
      <c r="K299" s="363"/>
      <c r="L299" s="363"/>
      <c r="M299" s="363"/>
      <c r="N299" s="363"/>
      <c r="O299" s="363"/>
      <c r="P299" s="363"/>
      <c r="Q299" s="363"/>
      <c r="R299" s="363"/>
      <c r="S299" s="363"/>
      <c r="T299" s="363"/>
      <c r="U299" s="363"/>
      <c r="V299" s="364"/>
      <c r="W299" s="237" t="s">
        <v>1</v>
      </c>
      <c r="X299" s="237"/>
      <c r="Y299" s="237"/>
      <c r="Z299" s="237"/>
      <c r="AA299" s="231" t="str">
        <f>IF(入力してください!Q41="同じ",入力してください!G13,入力してください!G43) &amp; ""</f>
        <v/>
      </c>
      <c r="AB299" s="232"/>
      <c r="AC299" s="232"/>
      <c r="AD299" s="232"/>
      <c r="AE299" s="232"/>
      <c r="AF299" s="232"/>
      <c r="AG299" s="233"/>
      <c r="AH299" s="231" t="str">
        <f>IF(入力してください!Q41="同じ",入力してください!P13,入力してください!P43) &amp; ""</f>
        <v/>
      </c>
      <c r="AI299" s="232"/>
      <c r="AJ299" s="232"/>
      <c r="AK299" s="232"/>
      <c r="AL299" s="233"/>
      <c r="AM299" s="29"/>
    </row>
    <row r="300" spans="1:39" ht="18" customHeight="1" x14ac:dyDescent="0.25">
      <c r="A300" s="29"/>
      <c r="B300" s="29"/>
      <c r="C300" s="245"/>
      <c r="D300" s="245"/>
      <c r="E300" s="245"/>
      <c r="F300" s="34" t="str">
        <f>IF(入力してください!Q42="同じ","☑","□")</f>
        <v>□</v>
      </c>
      <c r="G300" s="320" t="s">
        <v>491</v>
      </c>
      <c r="H300" s="320"/>
      <c r="I300" s="320"/>
      <c r="J300" s="320"/>
      <c r="K300" s="320"/>
      <c r="L300" s="320"/>
      <c r="M300" s="320"/>
      <c r="N300" s="320"/>
      <c r="O300" s="320"/>
      <c r="P300" s="320"/>
      <c r="Q300" s="320"/>
      <c r="R300" s="320"/>
      <c r="S300" s="320"/>
      <c r="T300" s="320"/>
      <c r="U300" s="320"/>
      <c r="V300" s="321"/>
      <c r="W300" s="237"/>
      <c r="X300" s="237"/>
      <c r="Y300" s="237"/>
      <c r="Z300" s="237"/>
      <c r="AA300" s="157"/>
      <c r="AB300" s="158"/>
      <c r="AC300" s="158"/>
      <c r="AD300" s="158"/>
      <c r="AE300" s="158"/>
      <c r="AF300" s="158"/>
      <c r="AG300" s="159"/>
      <c r="AH300" s="157"/>
      <c r="AI300" s="158"/>
      <c r="AJ300" s="158"/>
      <c r="AK300" s="158"/>
      <c r="AL300" s="159"/>
      <c r="AM300" s="29"/>
    </row>
    <row r="301" spans="1:39" ht="18" customHeight="1" x14ac:dyDescent="0.25">
      <c r="A301" s="29"/>
      <c r="B301" s="29"/>
      <c r="C301" s="245"/>
      <c r="D301" s="245"/>
      <c r="E301" s="245"/>
      <c r="F301" s="237" t="s">
        <v>492</v>
      </c>
      <c r="G301" s="237"/>
      <c r="H301" s="237"/>
      <c r="I301" s="237"/>
      <c r="J301" s="237"/>
      <c r="K301" s="237"/>
      <c r="L301" s="237"/>
      <c r="M301" s="237"/>
      <c r="N301" s="237"/>
      <c r="O301" s="237"/>
      <c r="P301" s="99" t="str">
        <f>IF(入力してください!G45="その他",入力してください!Q45,入力してください!G45) &amp; ""</f>
        <v/>
      </c>
      <c r="Q301" s="99"/>
      <c r="R301" s="99"/>
      <c r="S301" s="99"/>
      <c r="T301" s="99"/>
      <c r="U301" s="99"/>
      <c r="V301" s="99"/>
      <c r="W301" s="99"/>
      <c r="X301" s="99"/>
      <c r="Y301" s="99"/>
      <c r="Z301" s="99"/>
      <c r="AA301" s="99"/>
      <c r="AB301" s="99"/>
      <c r="AC301" s="99"/>
      <c r="AD301" s="99"/>
      <c r="AE301" s="99"/>
      <c r="AF301" s="99"/>
      <c r="AG301" s="99"/>
      <c r="AH301" s="99"/>
      <c r="AI301" s="99"/>
      <c r="AJ301" s="99"/>
      <c r="AK301" s="99"/>
      <c r="AL301" s="99"/>
      <c r="AM301" s="29"/>
    </row>
    <row r="302" spans="1:39" ht="18.75" customHeight="1" x14ac:dyDescent="0.25">
      <c r="A302" s="29"/>
      <c r="B302" s="29"/>
      <c r="C302" s="245"/>
      <c r="D302" s="245"/>
      <c r="E302" s="245"/>
      <c r="F302" s="237" t="s">
        <v>479</v>
      </c>
      <c r="G302" s="237"/>
      <c r="H302" s="237"/>
      <c r="I302" s="237"/>
      <c r="J302" s="99" t="str">
        <f>IF(入力してください!Q42="同じ",入力してください!G17,入力してください!G46) &amp; ""</f>
        <v/>
      </c>
      <c r="K302" s="99"/>
      <c r="L302" s="99"/>
      <c r="M302" s="99"/>
      <c r="N302" s="99"/>
      <c r="O302" s="99"/>
      <c r="P302" s="99"/>
      <c r="Q302" s="99"/>
      <c r="R302" s="99"/>
      <c r="S302" s="99"/>
      <c r="T302" s="99"/>
      <c r="U302" s="99"/>
      <c r="V302" s="99"/>
      <c r="W302" s="237" t="s">
        <v>483</v>
      </c>
      <c r="X302" s="237"/>
      <c r="Y302" s="237"/>
      <c r="Z302" s="237"/>
      <c r="AA302" s="237"/>
      <c r="AB302" s="237"/>
      <c r="AC302" s="99" t="str">
        <f>IF(入力してください!Q42="同じ",入力してください!G20,入力してください!G49) &amp; ""</f>
        <v/>
      </c>
      <c r="AD302" s="99"/>
      <c r="AE302" s="99"/>
      <c r="AF302" s="99"/>
      <c r="AG302" s="99"/>
      <c r="AH302" s="99"/>
      <c r="AI302" s="99"/>
      <c r="AJ302" s="99"/>
      <c r="AK302" s="99"/>
      <c r="AL302" s="99"/>
      <c r="AM302" s="29"/>
    </row>
    <row r="303" spans="1:39" ht="23.25" customHeight="1" x14ac:dyDescent="0.25">
      <c r="A303" s="29"/>
      <c r="B303" s="29"/>
      <c r="C303" s="245"/>
      <c r="D303" s="245"/>
      <c r="E303" s="245"/>
      <c r="F303" s="237" t="s">
        <v>364</v>
      </c>
      <c r="G303" s="237"/>
      <c r="H303" s="237"/>
      <c r="I303" s="237"/>
      <c r="J303" s="328" t="str">
        <f>IF(入力してください!Q42="同じ",入力してください!G18&amp;入力してください!J18,入力してください!G47 &amp;入力してください!J47) &amp; ""</f>
        <v>東京都</v>
      </c>
      <c r="K303" s="329"/>
      <c r="L303" s="329"/>
      <c r="M303" s="329"/>
      <c r="N303" s="329"/>
      <c r="O303" s="329"/>
      <c r="P303" s="329"/>
      <c r="Q303" s="329"/>
      <c r="R303" s="329"/>
      <c r="S303" s="329"/>
      <c r="T303" s="329"/>
      <c r="U303" s="329"/>
      <c r="V303" s="329"/>
      <c r="W303" s="329"/>
      <c r="X303" s="329"/>
      <c r="Y303" s="329"/>
      <c r="Z303" s="329"/>
      <c r="AA303" s="329"/>
      <c r="AB303" s="329"/>
      <c r="AC303" s="329"/>
      <c r="AD303" s="329"/>
      <c r="AE303" s="329"/>
      <c r="AF303" s="329"/>
      <c r="AG303" s="329"/>
      <c r="AH303" s="329"/>
      <c r="AI303" s="329"/>
      <c r="AJ303" s="329"/>
      <c r="AK303" s="329"/>
      <c r="AL303" s="330"/>
      <c r="AM303" s="29"/>
    </row>
    <row r="304" spans="1:39" ht="18" customHeight="1" x14ac:dyDescent="0.25">
      <c r="A304" s="29"/>
      <c r="B304" s="29"/>
      <c r="C304" s="245"/>
      <c r="D304" s="245"/>
      <c r="E304" s="245"/>
      <c r="F304" s="237"/>
      <c r="G304" s="237"/>
      <c r="H304" s="237"/>
      <c r="I304" s="237"/>
      <c r="J304" s="331" t="s">
        <v>484</v>
      </c>
      <c r="K304" s="332"/>
      <c r="L304" s="332"/>
      <c r="M304" s="332"/>
      <c r="N304" s="332"/>
      <c r="O304" s="332"/>
      <c r="P304" s="333" t="str">
        <f>IF(入力してください!Q42="同じ",入力してください!J19,入力してください!J48) &amp; ""</f>
        <v/>
      </c>
      <c r="Q304" s="333"/>
      <c r="R304" s="333"/>
      <c r="S304" s="333"/>
      <c r="T304" s="333"/>
      <c r="U304" s="333"/>
      <c r="V304" s="333"/>
      <c r="W304" s="333"/>
      <c r="X304" s="333"/>
      <c r="Y304" s="333"/>
      <c r="Z304" s="333"/>
      <c r="AA304" s="333"/>
      <c r="AB304" s="333"/>
      <c r="AC304" s="333"/>
      <c r="AD304" s="333"/>
      <c r="AE304" s="333"/>
      <c r="AF304" s="333"/>
      <c r="AG304" s="333"/>
      <c r="AH304" s="333"/>
      <c r="AI304" s="333"/>
      <c r="AJ304" s="333"/>
      <c r="AK304" s="333"/>
      <c r="AL304" s="334"/>
      <c r="AM304" s="29"/>
    </row>
    <row r="305" spans="1:39" ht="12.75" customHeight="1" x14ac:dyDescent="0.25">
      <c r="C305" s="25" t="s">
        <v>494</v>
      </c>
    </row>
    <row r="306" spans="1:39" ht="24" customHeight="1" x14ac:dyDescent="0.25">
      <c r="A306" s="29"/>
      <c r="B306" s="29"/>
      <c r="C306" s="346" t="s">
        <v>385</v>
      </c>
      <c r="D306" s="347"/>
      <c r="E306" s="348"/>
      <c r="F306" s="304" t="s">
        <v>386</v>
      </c>
      <c r="G306" s="305"/>
      <c r="H306" s="305"/>
      <c r="I306" s="306"/>
      <c r="J306" s="32" t="s">
        <v>356</v>
      </c>
      <c r="K306" s="322" t="str">
        <f>入力してください!H27 &amp; ""</f>
        <v/>
      </c>
      <c r="L306" s="322"/>
      <c r="M306" s="322"/>
      <c r="N306" s="322"/>
      <c r="O306" s="322"/>
      <c r="P306" s="322"/>
      <c r="Q306" s="322"/>
      <c r="R306" s="322"/>
      <c r="S306" s="323"/>
      <c r="T306" s="32" t="s">
        <v>357</v>
      </c>
      <c r="U306" s="322" t="str">
        <f>入力してください!H28 &amp; ""</f>
        <v/>
      </c>
      <c r="V306" s="322"/>
      <c r="W306" s="322"/>
      <c r="X306" s="322"/>
      <c r="Y306" s="322"/>
      <c r="Z306" s="322"/>
      <c r="AA306" s="322"/>
      <c r="AB306" s="322"/>
      <c r="AC306" s="323"/>
      <c r="AD306" s="32" t="s">
        <v>358</v>
      </c>
      <c r="AE306" s="322" t="str">
        <f>入力してください!H29 &amp; ""</f>
        <v/>
      </c>
      <c r="AF306" s="322"/>
      <c r="AG306" s="322"/>
      <c r="AH306" s="322"/>
      <c r="AI306" s="322"/>
      <c r="AJ306" s="322"/>
      <c r="AK306" s="322"/>
      <c r="AL306" s="323"/>
      <c r="AM306" s="29"/>
    </row>
    <row r="307" spans="1:39" ht="24" customHeight="1" x14ac:dyDescent="0.25">
      <c r="A307" s="29"/>
      <c r="B307" s="29"/>
      <c r="C307" s="349"/>
      <c r="D307" s="350"/>
      <c r="E307" s="351"/>
      <c r="F307" s="307"/>
      <c r="G307" s="308"/>
      <c r="H307" s="308"/>
      <c r="I307" s="309"/>
      <c r="J307" s="32" t="s">
        <v>731</v>
      </c>
      <c r="K307" s="322" t="str">
        <f>入力してください!H30 &amp; ""</f>
        <v/>
      </c>
      <c r="L307" s="322"/>
      <c r="M307" s="322"/>
      <c r="N307" s="322"/>
      <c r="O307" s="322"/>
      <c r="P307" s="322"/>
      <c r="Q307" s="322"/>
      <c r="R307" s="322"/>
      <c r="S307" s="323"/>
      <c r="T307" s="32" t="s">
        <v>732</v>
      </c>
      <c r="U307" s="322" t="str">
        <f>入力してください!H31 &amp; ""</f>
        <v/>
      </c>
      <c r="V307" s="322"/>
      <c r="W307" s="322"/>
      <c r="X307" s="322"/>
      <c r="Y307" s="322"/>
      <c r="Z307" s="322"/>
      <c r="AA307" s="322"/>
      <c r="AB307" s="322"/>
      <c r="AC307" s="323"/>
      <c r="AD307" s="32" t="s">
        <v>733</v>
      </c>
      <c r="AE307" s="322" t="str">
        <f>入力してください!H32 &amp; ""</f>
        <v/>
      </c>
      <c r="AF307" s="322"/>
      <c r="AG307" s="322"/>
      <c r="AH307" s="322"/>
      <c r="AI307" s="322"/>
      <c r="AJ307" s="322"/>
      <c r="AK307" s="322"/>
      <c r="AL307" s="323"/>
      <c r="AM307" s="29"/>
    </row>
    <row r="308" spans="1:39" ht="25.5" customHeight="1" x14ac:dyDescent="0.15">
      <c r="A308" s="29"/>
      <c r="B308" s="29"/>
      <c r="C308" s="349"/>
      <c r="D308" s="350"/>
      <c r="E308" s="351"/>
      <c r="F308" s="355" t="s">
        <v>498</v>
      </c>
      <c r="G308" s="356"/>
      <c r="H308" s="356"/>
      <c r="I308" s="356"/>
      <c r="J308" s="357" t="s">
        <v>719</v>
      </c>
      <c r="K308" s="358"/>
      <c r="L308" s="358"/>
      <c r="M308" s="358"/>
      <c r="N308" s="358"/>
      <c r="O308" s="358"/>
      <c r="P308" s="358"/>
      <c r="Q308" s="358"/>
      <c r="R308" s="358"/>
      <c r="S308" s="358"/>
      <c r="T308" s="358"/>
      <c r="U308" s="358"/>
      <c r="V308" s="358"/>
      <c r="W308" s="358"/>
      <c r="X308" s="358"/>
      <c r="Y308" s="358"/>
      <c r="Z308" s="358"/>
      <c r="AA308" s="358"/>
      <c r="AB308" s="358"/>
      <c r="AC308" s="358"/>
      <c r="AD308" s="358"/>
      <c r="AE308" s="358"/>
      <c r="AF308" s="358"/>
      <c r="AG308" s="358"/>
      <c r="AH308" s="358"/>
      <c r="AI308" s="358"/>
      <c r="AJ308" s="358"/>
      <c r="AK308" s="358"/>
      <c r="AL308" s="358"/>
      <c r="AM308" s="29"/>
    </row>
    <row r="309" spans="1:39" ht="35.25" customHeight="1" x14ac:dyDescent="0.25">
      <c r="A309" s="29"/>
      <c r="B309" s="29"/>
      <c r="C309" s="349"/>
      <c r="D309" s="350"/>
      <c r="E309" s="351"/>
      <c r="F309" s="356"/>
      <c r="G309" s="356"/>
      <c r="H309" s="356"/>
      <c r="I309" s="356"/>
      <c r="J309" s="35" t="str">
        <f>IF(入力してください!Q33=入力してください!AV33,"☑","□")</f>
        <v>□</v>
      </c>
      <c r="K309" s="272" t="s">
        <v>734</v>
      </c>
      <c r="L309" s="272"/>
      <c r="M309" s="272"/>
      <c r="N309" s="272"/>
      <c r="O309" s="272"/>
      <c r="P309" s="272"/>
      <c r="Q309" s="272"/>
      <c r="R309" s="272"/>
      <c r="S309" s="272"/>
      <c r="T309" s="272"/>
      <c r="U309" s="272"/>
      <c r="V309" s="272"/>
      <c r="W309" s="272"/>
      <c r="X309" s="272"/>
      <c r="Y309" s="272"/>
      <c r="Z309" s="272"/>
      <c r="AA309" s="272"/>
      <c r="AB309" s="272"/>
      <c r="AC309" s="272"/>
      <c r="AD309" s="272"/>
      <c r="AE309" s="272"/>
      <c r="AF309" s="272"/>
      <c r="AG309" s="272"/>
      <c r="AH309" s="272"/>
      <c r="AI309" s="272"/>
      <c r="AJ309" s="272"/>
      <c r="AK309" s="272"/>
      <c r="AL309" s="273"/>
      <c r="AM309" s="29"/>
    </row>
    <row r="310" spans="1:39" ht="15" customHeight="1" x14ac:dyDescent="0.25">
      <c r="A310" s="29"/>
      <c r="B310" s="29"/>
      <c r="C310" s="349"/>
      <c r="D310" s="350"/>
      <c r="E310" s="351"/>
      <c r="F310" s="356"/>
      <c r="G310" s="356"/>
      <c r="H310" s="356"/>
      <c r="I310" s="356"/>
      <c r="J310" s="34" t="str">
        <f>IF(入力してください!Q34=入力してください!AU34,"☑","□")</f>
        <v>□</v>
      </c>
      <c r="K310" s="320" t="s">
        <v>495</v>
      </c>
      <c r="L310" s="320"/>
      <c r="M310" s="320"/>
      <c r="N310" s="320"/>
      <c r="O310" s="320"/>
      <c r="P310" s="320"/>
      <c r="Q310" s="320"/>
      <c r="R310" s="320"/>
      <c r="S310" s="320"/>
      <c r="T310" s="320"/>
      <c r="U310" s="320"/>
      <c r="V310" s="320"/>
      <c r="W310" s="320"/>
      <c r="X310" s="320"/>
      <c r="Y310" s="320"/>
      <c r="Z310" s="320"/>
      <c r="AA310" s="320"/>
      <c r="AB310" s="320"/>
      <c r="AC310" s="320"/>
      <c r="AD310" s="320"/>
      <c r="AE310" s="320"/>
      <c r="AF310" s="320"/>
      <c r="AG310" s="320"/>
      <c r="AH310" s="320"/>
      <c r="AI310" s="320"/>
      <c r="AJ310" s="320"/>
      <c r="AK310" s="320"/>
      <c r="AL310" s="321"/>
      <c r="AM310" s="29"/>
    </row>
    <row r="311" spans="1:39" ht="15" customHeight="1" x14ac:dyDescent="0.25">
      <c r="A311" s="29"/>
      <c r="B311" s="29"/>
      <c r="C311" s="349"/>
      <c r="D311" s="350"/>
      <c r="E311" s="351"/>
      <c r="F311" s="356"/>
      <c r="G311" s="356"/>
      <c r="H311" s="356"/>
      <c r="I311" s="356"/>
      <c r="J311" s="34" t="str">
        <f>IF(入力してください!Q35="使用している","☑","□")</f>
        <v>□</v>
      </c>
      <c r="K311" s="320" t="s">
        <v>496</v>
      </c>
      <c r="L311" s="320"/>
      <c r="M311" s="320"/>
      <c r="N311" s="320"/>
      <c r="O311" s="320"/>
      <c r="P311" s="320"/>
      <c r="Q311" s="320"/>
      <c r="R311" s="320"/>
      <c r="S311" s="320"/>
      <c r="T311" s="320"/>
      <c r="U311" s="320"/>
      <c r="V311" s="320"/>
      <c r="W311" s="320"/>
      <c r="X311" s="320"/>
      <c r="Y311" s="320"/>
      <c r="Z311" s="320"/>
      <c r="AA311" s="320"/>
      <c r="AB311" s="320"/>
      <c r="AC311" s="320"/>
      <c r="AD311" s="320"/>
      <c r="AE311" s="320"/>
      <c r="AF311" s="320"/>
      <c r="AG311" s="320"/>
      <c r="AH311" s="320"/>
      <c r="AI311" s="320"/>
      <c r="AJ311" s="320"/>
      <c r="AK311" s="320"/>
      <c r="AL311" s="321"/>
      <c r="AM311" s="29"/>
    </row>
    <row r="312" spans="1:39" ht="15" customHeight="1" x14ac:dyDescent="0.25">
      <c r="A312" s="29"/>
      <c r="B312" s="29"/>
      <c r="C312" s="349"/>
      <c r="D312" s="350"/>
      <c r="E312" s="351"/>
      <c r="F312" s="356"/>
      <c r="G312" s="356"/>
      <c r="H312" s="356"/>
      <c r="I312" s="356"/>
      <c r="J312" s="34" t="str">
        <f>IF(入力してください!Q36=入力してください!AU36,"☑","□")</f>
        <v>□</v>
      </c>
      <c r="K312" s="322" t="s">
        <v>598</v>
      </c>
      <c r="L312" s="322"/>
      <c r="M312" s="322"/>
      <c r="N312" s="322"/>
      <c r="O312" s="322"/>
      <c r="P312" s="322"/>
      <c r="Q312" s="322"/>
      <c r="R312" s="322"/>
      <c r="S312" s="322"/>
      <c r="T312" s="322"/>
      <c r="U312" s="322"/>
      <c r="V312" s="322"/>
      <c r="W312" s="322"/>
      <c r="X312" s="322"/>
      <c r="Y312" s="322"/>
      <c r="Z312" s="322"/>
      <c r="AA312" s="322"/>
      <c r="AB312" s="322"/>
      <c r="AC312" s="322"/>
      <c r="AD312" s="322"/>
      <c r="AE312" s="322"/>
      <c r="AF312" s="322"/>
      <c r="AG312" s="322"/>
      <c r="AH312" s="322"/>
      <c r="AI312" s="322"/>
      <c r="AJ312" s="322"/>
      <c r="AK312" s="322"/>
      <c r="AL312" s="323"/>
      <c r="AM312" s="29"/>
    </row>
    <row r="313" spans="1:39" ht="12.75" customHeight="1" x14ac:dyDescent="0.15">
      <c r="A313" s="29"/>
      <c r="B313" s="29"/>
      <c r="C313" s="349"/>
      <c r="D313" s="350"/>
      <c r="E313" s="351"/>
      <c r="F313" s="356"/>
      <c r="G313" s="356"/>
      <c r="H313" s="356"/>
      <c r="I313" s="356"/>
      <c r="J313" s="335" t="s">
        <v>720</v>
      </c>
      <c r="K313" s="336"/>
      <c r="L313" s="336"/>
      <c r="M313" s="336"/>
      <c r="N313" s="336"/>
      <c r="O313" s="336"/>
      <c r="P313" s="336"/>
      <c r="Q313" s="336"/>
      <c r="R313" s="336"/>
      <c r="S313" s="336"/>
      <c r="T313" s="336"/>
      <c r="U313" s="336"/>
      <c r="V313" s="336"/>
      <c r="W313" s="336"/>
      <c r="X313" s="336"/>
      <c r="Y313" s="336"/>
      <c r="Z313" s="336"/>
      <c r="AA313" s="336"/>
      <c r="AB313" s="336"/>
      <c r="AC313" s="336"/>
      <c r="AD313" s="336"/>
      <c r="AE313" s="336"/>
      <c r="AF313" s="336"/>
      <c r="AG313" s="336"/>
      <c r="AH313" s="336"/>
      <c r="AI313" s="336"/>
      <c r="AJ313" s="336"/>
      <c r="AK313" s="336"/>
      <c r="AL313" s="337"/>
      <c r="AM313" s="29"/>
    </row>
    <row r="314" spans="1:39" ht="52.5" customHeight="1" x14ac:dyDescent="0.25">
      <c r="A314" s="29"/>
      <c r="B314" s="29"/>
      <c r="C314" s="352"/>
      <c r="D314" s="353"/>
      <c r="E314" s="354"/>
      <c r="F314" s="356"/>
      <c r="G314" s="356"/>
      <c r="H314" s="356"/>
      <c r="I314" s="356"/>
      <c r="J314" s="35" t="str">
        <f>IF(入力してください!Q37=入力してください!AU33,"☑","□")</f>
        <v>□</v>
      </c>
      <c r="K314" s="272" t="s">
        <v>497</v>
      </c>
      <c r="L314" s="272"/>
      <c r="M314" s="272"/>
      <c r="N314" s="272"/>
      <c r="O314" s="272"/>
      <c r="P314" s="272"/>
      <c r="Q314" s="272"/>
      <c r="R314" s="272"/>
      <c r="S314" s="272"/>
      <c r="T314" s="272"/>
      <c r="U314" s="272"/>
      <c r="V314" s="272"/>
      <c r="W314" s="272"/>
      <c r="X314" s="272"/>
      <c r="Y314" s="272"/>
      <c r="Z314" s="272"/>
      <c r="AA314" s="272"/>
      <c r="AB314" s="272"/>
      <c r="AC314" s="272"/>
      <c r="AD314" s="272"/>
      <c r="AE314" s="272"/>
      <c r="AF314" s="272"/>
      <c r="AG314" s="272"/>
      <c r="AH314" s="272"/>
      <c r="AI314" s="272"/>
      <c r="AJ314" s="272"/>
      <c r="AK314" s="272"/>
      <c r="AL314" s="273"/>
      <c r="AM314" s="29"/>
    </row>
    <row r="315" spans="1:39" ht="20.25" customHeight="1" x14ac:dyDescent="0.25">
      <c r="C315" s="310" t="s">
        <v>499</v>
      </c>
      <c r="D315" s="310"/>
      <c r="E315" s="310"/>
      <c r="F315" s="310"/>
      <c r="G315" s="310"/>
      <c r="H315" s="310"/>
      <c r="I315" s="310"/>
      <c r="J315" s="310"/>
      <c r="K315" s="310"/>
      <c r="L315" s="310"/>
      <c r="M315" s="310"/>
      <c r="N315" s="310"/>
      <c r="O315" s="310"/>
      <c r="P315" s="310"/>
      <c r="Q315" s="310"/>
      <c r="R315" s="310"/>
      <c r="S315" s="310"/>
      <c r="T315" s="310"/>
      <c r="U315" s="310"/>
      <c r="V315" s="310"/>
      <c r="W315" s="310"/>
      <c r="X315" s="310"/>
      <c r="Y315" s="310"/>
      <c r="Z315" s="310"/>
      <c r="AA315" s="310"/>
      <c r="AB315" s="310"/>
      <c r="AC315" s="310"/>
      <c r="AD315" s="310"/>
      <c r="AE315" s="310"/>
      <c r="AF315" s="310"/>
      <c r="AG315" s="310"/>
      <c r="AH315" s="310"/>
      <c r="AI315" s="310"/>
      <c r="AJ315" s="310"/>
      <c r="AK315" s="310"/>
      <c r="AL315" s="310"/>
    </row>
    <row r="316" spans="1:39" ht="50.25" customHeight="1" x14ac:dyDescent="0.25">
      <c r="A316" s="29"/>
      <c r="B316" s="29"/>
      <c r="C316" s="311" t="s">
        <v>777</v>
      </c>
      <c r="D316" s="312"/>
      <c r="E316" s="312"/>
      <c r="F316" s="312"/>
      <c r="G316" s="312"/>
      <c r="H316" s="312"/>
      <c r="I316" s="312"/>
      <c r="J316" s="312"/>
      <c r="K316" s="312"/>
      <c r="L316" s="312"/>
      <c r="M316" s="312"/>
      <c r="N316" s="312"/>
      <c r="O316" s="312"/>
      <c r="P316" s="312"/>
      <c r="Q316" s="312"/>
      <c r="R316" s="312"/>
      <c r="S316" s="312"/>
      <c r="T316" s="312"/>
      <c r="U316" s="312"/>
      <c r="V316" s="312"/>
      <c r="W316" s="312"/>
      <c r="X316" s="312"/>
      <c r="Y316" s="312"/>
      <c r="Z316" s="312"/>
      <c r="AA316" s="312"/>
      <c r="AB316" s="312"/>
      <c r="AC316" s="312"/>
      <c r="AD316" s="312"/>
      <c r="AE316" s="312"/>
      <c r="AF316" s="312"/>
      <c r="AG316" s="312"/>
      <c r="AH316" s="312"/>
      <c r="AI316" s="312"/>
      <c r="AJ316" s="312"/>
      <c r="AK316" s="312"/>
      <c r="AL316" s="313"/>
      <c r="AM316"/>
    </row>
    <row r="317" spans="1:39" ht="30" customHeight="1" x14ac:dyDescent="0.25">
      <c r="A317" s="29"/>
      <c r="B317" s="31"/>
      <c r="C317" s="26"/>
      <c r="D317" s="27"/>
      <c r="E317" s="314" t="str">
        <f>IF(AND(入力してください!J101&lt;&gt;"",RIGHT(入力してください!K100,2)="する"),"令和" &amp; IF(入力してください!J101&gt;2020,入力してください!J101-2018,入力してください!J101) &amp; "年"&amp;入力してください!N101&amp;"月"&amp;入力してください!R101&amp;"日","　年　月　日")</f>
        <v>　年　月　日</v>
      </c>
      <c r="F317" s="314"/>
      <c r="G317" s="314"/>
      <c r="H317" s="314"/>
      <c r="I317" s="314"/>
      <c r="J317" s="314"/>
      <c r="K317" s="314"/>
      <c r="L317" s="27"/>
      <c r="M317" s="27"/>
      <c r="N317" s="27"/>
      <c r="O317" s="30" t="s">
        <v>711</v>
      </c>
      <c r="P317" s="27"/>
      <c r="Q317" s="27"/>
      <c r="R317" s="27"/>
      <c r="S317" s="315" t="str">
        <f>IF(入力してください!K100="同意する",入力してください!G102,"") &amp; ""</f>
        <v/>
      </c>
      <c r="T317" s="315"/>
      <c r="U317" s="315"/>
      <c r="V317" s="315"/>
      <c r="W317" s="315"/>
      <c r="X317" s="315"/>
      <c r="Y317" s="315"/>
      <c r="Z317" s="315"/>
      <c r="AA317" s="315"/>
      <c r="AB317" s="315"/>
      <c r="AC317" s="27"/>
      <c r="AD317" s="27"/>
      <c r="AE317" s="27"/>
      <c r="AF317" s="27"/>
      <c r="AG317" s="27"/>
      <c r="AH317" s="27"/>
      <c r="AI317" s="27"/>
      <c r="AJ317" s="27"/>
      <c r="AK317" s="27"/>
      <c r="AL317" s="54"/>
      <c r="AM317"/>
    </row>
    <row r="318" spans="1:39" ht="22.5" customHeight="1" x14ac:dyDescent="0.25">
      <c r="A318" s="29"/>
      <c r="B318" s="31"/>
      <c r="C318" s="55" t="s">
        <v>712</v>
      </c>
      <c r="D318" s="316" t="s">
        <v>713</v>
      </c>
      <c r="E318" s="316"/>
      <c r="F318" s="316"/>
      <c r="G318" s="316"/>
      <c r="H318" s="316"/>
      <c r="I318" s="316"/>
      <c r="J318" s="316"/>
      <c r="K318" s="316"/>
      <c r="L318" s="316"/>
      <c r="M318" s="316"/>
      <c r="N318" s="316"/>
      <c r="O318" s="316"/>
      <c r="P318" s="316"/>
      <c r="Q318" s="316"/>
      <c r="R318" s="316"/>
      <c r="S318" s="316"/>
      <c r="T318" s="316"/>
      <c r="U318" s="316"/>
      <c r="V318" s="316"/>
      <c r="W318" s="316"/>
      <c r="X318" s="316"/>
      <c r="Y318" s="316"/>
      <c r="Z318" s="316"/>
      <c r="AA318" s="316"/>
      <c r="AB318" s="316"/>
      <c r="AC318" s="316"/>
      <c r="AD318" s="316"/>
      <c r="AE318" s="316"/>
      <c r="AF318" s="316"/>
      <c r="AG318" s="316"/>
      <c r="AH318" s="316"/>
      <c r="AI318" s="316"/>
      <c r="AJ318" s="316"/>
      <c r="AK318" s="316"/>
      <c r="AL318" s="317"/>
      <c r="AM318"/>
    </row>
    <row r="319" spans="1:39" ht="24" customHeight="1" x14ac:dyDescent="0.25">
      <c r="A319" s="29"/>
      <c r="B319" s="31"/>
      <c r="C319" s="46"/>
      <c r="D319" s="33" t="s">
        <v>714</v>
      </c>
      <c r="E319" s="47"/>
      <c r="F319" s="47"/>
      <c r="G319" s="47"/>
      <c r="H319" s="47"/>
      <c r="I319" s="318" t="str">
        <f>IF(LEFT(入力してください!K100,2)="本人",入力してください!G102,"") &amp; ""</f>
        <v/>
      </c>
      <c r="J319" s="318"/>
      <c r="K319" s="318"/>
      <c r="L319" s="318"/>
      <c r="M319" s="318"/>
      <c r="N319" s="318"/>
      <c r="O319" s="318"/>
      <c r="P319" s="318"/>
      <c r="Q319" s="318"/>
      <c r="R319" s="318"/>
      <c r="S319" s="318"/>
      <c r="T319" s="318"/>
      <c r="U319" s="318"/>
      <c r="V319" s="47"/>
      <c r="W319" s="47"/>
      <c r="X319" s="47"/>
      <c r="Y319" s="47"/>
      <c r="Z319" s="47"/>
      <c r="AA319" s="47"/>
      <c r="AB319" s="47"/>
      <c r="AC319" s="47"/>
      <c r="AD319" s="47"/>
      <c r="AE319" s="47"/>
      <c r="AF319" s="47"/>
      <c r="AG319" s="47"/>
      <c r="AH319" s="47"/>
      <c r="AI319" s="47"/>
      <c r="AJ319" s="47"/>
      <c r="AK319" s="47"/>
      <c r="AL319" s="48"/>
      <c r="AM319"/>
    </row>
    <row r="320" spans="1:39" ht="2.25" customHeight="1" x14ac:dyDescent="0.25">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row>
    <row r="321" spans="1:39" ht="21" customHeight="1" x14ac:dyDescent="0.25">
      <c r="C321" s="319" t="s">
        <v>740</v>
      </c>
      <c r="D321" s="319"/>
      <c r="E321" s="319"/>
      <c r="F321" s="319"/>
      <c r="G321" s="319"/>
      <c r="H321" s="319"/>
      <c r="I321" s="319"/>
      <c r="J321" s="319"/>
      <c r="K321" s="319"/>
      <c r="L321" s="319"/>
      <c r="M321" s="319"/>
      <c r="N321" s="319"/>
      <c r="O321" s="319"/>
      <c r="P321" s="319"/>
      <c r="Q321" s="319"/>
      <c r="R321" s="319"/>
      <c r="S321" s="319"/>
      <c r="T321" s="319"/>
      <c r="U321" s="319"/>
      <c r="V321" s="319"/>
      <c r="W321" s="319"/>
      <c r="X321" s="319"/>
      <c r="Y321" s="319"/>
      <c r="Z321" s="319"/>
      <c r="AA321" s="319"/>
      <c r="AB321" s="319"/>
      <c r="AC321" s="319"/>
      <c r="AD321" s="319"/>
      <c r="AE321" s="319"/>
      <c r="AF321" s="319"/>
      <c r="AG321" s="319"/>
      <c r="AH321" s="319"/>
      <c r="AI321" s="319"/>
      <c r="AJ321" s="319"/>
      <c r="AK321" s="319"/>
      <c r="AL321" s="319"/>
      <c r="AM321" s="56"/>
    </row>
    <row r="322" spans="1:39" ht="12.75" customHeight="1" x14ac:dyDescent="0.25">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row>
    <row r="323" spans="1:39" ht="11.25" customHeight="1" x14ac:dyDescent="0.25">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41" t="s">
        <v>747</v>
      </c>
    </row>
    <row r="324" spans="1:39" ht="6" customHeight="1" x14ac:dyDescent="0.25">
      <c r="A324" s="29"/>
      <c r="B324" s="29"/>
      <c r="C324" s="29"/>
      <c r="D324" s="29"/>
      <c r="E324" s="29"/>
      <c r="F324" s="29"/>
      <c r="G324" s="29"/>
      <c r="H324" s="29"/>
      <c r="I324" s="29"/>
      <c r="J324" s="29"/>
      <c r="K324" s="29"/>
      <c r="L324" s="29"/>
      <c r="M324" s="29"/>
      <c r="N324" s="29"/>
      <c r="X324" s="29"/>
      <c r="Y324" s="29"/>
      <c r="Z324" s="29"/>
      <c r="AA324" s="29"/>
      <c r="AB324" s="29"/>
      <c r="AC324" s="29"/>
      <c r="AD324" s="29"/>
      <c r="AE324" s="29"/>
      <c r="AF324" s="29"/>
      <c r="AG324" s="29"/>
      <c r="AH324" s="29"/>
      <c r="AI324" s="29"/>
      <c r="AJ324" s="29"/>
      <c r="AK324" s="29"/>
      <c r="AL324" s="29"/>
      <c r="AM324" s="29"/>
    </row>
    <row r="325" spans="1:39" ht="9" customHeight="1" x14ac:dyDescent="0.25">
      <c r="A325" s="29"/>
      <c r="B325" s="29"/>
      <c r="C325" s="29"/>
      <c r="D325" s="29"/>
      <c r="E325" s="29"/>
      <c r="F325" s="29"/>
      <c r="G325" s="29"/>
      <c r="H325" s="29"/>
      <c r="I325" s="29"/>
      <c r="J325" s="29"/>
      <c r="K325" s="29"/>
      <c r="L325" s="29"/>
      <c r="W325" s="234" t="s">
        <v>735</v>
      </c>
      <c r="X325" s="235"/>
      <c r="Y325" s="235"/>
      <c r="Z325" s="235"/>
      <c r="AA325" s="235"/>
      <c r="AB325" s="236"/>
      <c r="AD325" s="29"/>
      <c r="AE325" s="29"/>
      <c r="AF325" s="29"/>
      <c r="AG325" s="29"/>
      <c r="AH325" s="29"/>
      <c r="AI325" s="29"/>
      <c r="AJ325" s="29"/>
    </row>
    <row r="326" spans="1:39" ht="10.5" customHeight="1" x14ac:dyDescent="0.25">
      <c r="A326" s="29"/>
      <c r="B326" s="29"/>
      <c r="C326" s="29"/>
      <c r="D326" s="29"/>
      <c r="E326" s="29"/>
      <c r="F326" s="29"/>
      <c r="G326" s="29"/>
      <c r="H326" s="29"/>
      <c r="I326" s="29"/>
      <c r="J326" s="29"/>
      <c r="K326" s="29"/>
      <c r="L326" s="29"/>
      <c r="M326" s="29"/>
      <c r="N326"/>
      <c r="O326"/>
      <c r="P326"/>
      <c r="Q326"/>
      <c r="R326"/>
      <c r="S326"/>
      <c r="T326"/>
      <c r="W326" s="238"/>
      <c r="X326" s="239"/>
      <c r="Y326" s="239"/>
      <c r="Z326" s="239"/>
      <c r="AA326" s="239"/>
      <c r="AB326" s="240"/>
      <c r="AD326" s="29"/>
      <c r="AE326" s="29"/>
      <c r="AF326" s="29"/>
      <c r="AG326" s="29"/>
      <c r="AH326" s="29"/>
      <c r="AI326" s="29"/>
      <c r="AJ326" s="29"/>
    </row>
    <row r="327" spans="1:39" ht="2.25" customHeight="1" x14ac:dyDescent="0.25">
      <c r="A327" s="29"/>
      <c r="B327" s="29"/>
      <c r="C327" s="29"/>
      <c r="D327" s="29"/>
      <c r="E327" s="29"/>
      <c r="F327" s="29"/>
      <c r="G327" s="29"/>
      <c r="H327" s="29"/>
      <c r="I327" s="29"/>
      <c r="J327" s="29"/>
      <c r="K327" s="29"/>
      <c r="L327" s="29"/>
      <c r="M327" s="29"/>
      <c r="N327"/>
      <c r="O327"/>
      <c r="P327"/>
      <c r="Q327"/>
      <c r="R327"/>
      <c r="S327"/>
      <c r="T327"/>
      <c r="U327" s="29"/>
      <c r="V327" s="29"/>
      <c r="W327" s="29"/>
      <c r="X327" s="29"/>
      <c r="Y327" s="29"/>
      <c r="Z327" s="29"/>
      <c r="AA327" s="29"/>
      <c r="AB327" s="29"/>
      <c r="AC327" s="29"/>
      <c r="AD327" s="29"/>
      <c r="AE327" s="29"/>
      <c r="AF327" s="29"/>
      <c r="AG327" s="29"/>
      <c r="AH327" s="29"/>
      <c r="AI327" s="29"/>
      <c r="AJ327" s="29"/>
      <c r="AK327" s="29"/>
      <c r="AL327" s="29"/>
      <c r="AM327" s="29"/>
    </row>
    <row r="328" spans="1:39" ht="14.25" customHeight="1" x14ac:dyDescent="0.25">
      <c r="A328" s="29"/>
      <c r="B328" s="29"/>
      <c r="C328" s="29"/>
      <c r="D328" s="29"/>
      <c r="E328" s="29"/>
      <c r="F328" s="29"/>
      <c r="G328" s="29"/>
      <c r="H328" s="29"/>
      <c r="I328" s="29"/>
      <c r="J328" s="29"/>
      <c r="K328" s="29"/>
      <c r="L328" s="29"/>
      <c r="M328" s="29"/>
      <c r="N328"/>
      <c r="O328"/>
      <c r="P328"/>
      <c r="Q328"/>
      <c r="R328"/>
      <c r="S328"/>
      <c r="T328"/>
      <c r="U328" s="29"/>
      <c r="V328" s="29"/>
      <c r="W328" s="29"/>
      <c r="X328" s="70" t="s">
        <v>508</v>
      </c>
      <c r="Y328" s="70"/>
      <c r="Z328" s="70"/>
      <c r="AA328" s="70"/>
      <c r="AB328" s="70"/>
      <c r="AC328" s="99" t="str">
        <f>入力してください!G8 &amp; ""</f>
        <v/>
      </c>
      <c r="AD328" s="99"/>
      <c r="AE328" s="99"/>
      <c r="AF328" s="99"/>
      <c r="AG328" s="99"/>
      <c r="AH328" s="99"/>
      <c r="AI328" s="99"/>
      <c r="AJ328" s="99"/>
      <c r="AK328" s="99"/>
      <c r="AL328" s="99"/>
      <c r="AM328" s="29"/>
    </row>
    <row r="329" spans="1:39" ht="14.25" customHeight="1" x14ac:dyDescent="0.25">
      <c r="A329" s="29"/>
      <c r="B329" s="29"/>
      <c r="C329" s="245" t="s">
        <v>507</v>
      </c>
      <c r="D329" s="245"/>
      <c r="E329" s="245"/>
      <c r="F329" s="242" t="s">
        <v>500</v>
      </c>
      <c r="G329" s="242"/>
      <c r="H329" s="242"/>
      <c r="I329" s="242"/>
      <c r="J329" s="242"/>
      <c r="K329" s="242"/>
      <c r="L329" s="242"/>
      <c r="M329" s="237" t="s">
        <v>501</v>
      </c>
      <c r="N329" s="237"/>
      <c r="O329" s="237"/>
      <c r="P329" s="99" t="str">
        <f>入力してください!G54 &amp; ""</f>
        <v/>
      </c>
      <c r="Q329" s="99"/>
      <c r="R329" s="99"/>
      <c r="S329" s="99"/>
      <c r="T329" s="99"/>
      <c r="U329" s="99"/>
      <c r="V329" s="99"/>
      <c r="W329" s="99"/>
      <c r="X329" s="99"/>
      <c r="Y329" s="99"/>
      <c r="Z329" s="99"/>
      <c r="AA329" s="99"/>
      <c r="AB329" s="99"/>
      <c r="AC329" s="237" t="s">
        <v>502</v>
      </c>
      <c r="AD329" s="237"/>
      <c r="AE329" s="237"/>
      <c r="AF329" s="237"/>
      <c r="AG329" s="237"/>
      <c r="AH329" s="237"/>
      <c r="AI329" s="99" t="str">
        <f>入力してください!R54 &amp; ""</f>
        <v/>
      </c>
      <c r="AJ329" s="99"/>
      <c r="AK329" s="99"/>
      <c r="AL329" s="99"/>
      <c r="AM329" s="29"/>
    </row>
    <row r="330" spans="1:39" ht="14.25" customHeight="1" x14ac:dyDescent="0.25">
      <c r="A330" s="29"/>
      <c r="B330" s="29"/>
      <c r="C330" s="245"/>
      <c r="D330" s="245"/>
      <c r="E330" s="245"/>
      <c r="F330" s="242"/>
      <c r="G330" s="242"/>
      <c r="H330" s="242"/>
      <c r="I330" s="242"/>
      <c r="J330" s="242"/>
      <c r="K330" s="242"/>
      <c r="L330" s="242"/>
      <c r="M330" s="237" t="s">
        <v>501</v>
      </c>
      <c r="N330" s="237"/>
      <c r="O330" s="237"/>
      <c r="P330" s="99" t="str">
        <f>入力してください!G55 &amp; ""</f>
        <v/>
      </c>
      <c r="Q330" s="99"/>
      <c r="R330" s="99"/>
      <c r="S330" s="99"/>
      <c r="T330" s="99"/>
      <c r="U330" s="99"/>
      <c r="V330" s="99"/>
      <c r="W330" s="99"/>
      <c r="X330" s="99"/>
      <c r="Y330" s="99"/>
      <c r="Z330" s="99"/>
      <c r="AA330" s="99"/>
      <c r="AB330" s="99"/>
      <c r="AC330" s="237" t="s">
        <v>502</v>
      </c>
      <c r="AD330" s="237"/>
      <c r="AE330" s="237"/>
      <c r="AF330" s="237"/>
      <c r="AG330" s="237"/>
      <c r="AH330" s="237"/>
      <c r="AI330" s="99" t="str">
        <f>入力してください!R55 &amp; ""</f>
        <v/>
      </c>
      <c r="AJ330" s="99"/>
      <c r="AK330" s="99"/>
      <c r="AL330" s="99"/>
      <c r="AM330" s="29"/>
    </row>
    <row r="331" spans="1:39" ht="14.25" customHeight="1" x14ac:dyDescent="0.25">
      <c r="A331" s="29"/>
      <c r="B331" s="29"/>
      <c r="C331" s="245"/>
      <c r="D331" s="245"/>
      <c r="E331" s="245"/>
      <c r="F331" s="242"/>
      <c r="G331" s="242"/>
      <c r="H331" s="242"/>
      <c r="I331" s="242"/>
      <c r="J331" s="242"/>
      <c r="K331" s="242"/>
      <c r="L331" s="242"/>
      <c r="M331" s="237" t="s">
        <v>501</v>
      </c>
      <c r="N331" s="237"/>
      <c r="O331" s="237"/>
      <c r="P331" s="99" t="str">
        <f>入力してください!G56 &amp; ""</f>
        <v/>
      </c>
      <c r="Q331" s="99"/>
      <c r="R331" s="99"/>
      <c r="S331" s="99"/>
      <c r="T331" s="99"/>
      <c r="U331" s="99"/>
      <c r="V331" s="99"/>
      <c r="W331" s="99"/>
      <c r="X331" s="99"/>
      <c r="Y331" s="99"/>
      <c r="Z331" s="99"/>
      <c r="AA331" s="99"/>
      <c r="AB331" s="99"/>
      <c r="AC331" s="237" t="s">
        <v>502</v>
      </c>
      <c r="AD331" s="237"/>
      <c r="AE331" s="237"/>
      <c r="AF331" s="237"/>
      <c r="AG331" s="237"/>
      <c r="AH331" s="237"/>
      <c r="AI331" s="99" t="str">
        <f>入力してください!R56 &amp; ""</f>
        <v/>
      </c>
      <c r="AJ331" s="99"/>
      <c r="AK331" s="99"/>
      <c r="AL331" s="99"/>
      <c r="AM331" s="29"/>
    </row>
    <row r="332" spans="1:39" ht="14.25" customHeight="1" x14ac:dyDescent="0.25">
      <c r="A332" s="29"/>
      <c r="B332" s="29"/>
      <c r="C332" s="245"/>
      <c r="D332" s="245"/>
      <c r="E332" s="245"/>
      <c r="F332" s="242"/>
      <c r="G332" s="242"/>
      <c r="H332" s="242"/>
      <c r="I332" s="242"/>
      <c r="J332" s="242"/>
      <c r="K332" s="242"/>
      <c r="L332" s="242"/>
      <c r="M332" s="237" t="s">
        <v>501</v>
      </c>
      <c r="N332" s="237"/>
      <c r="O332" s="237"/>
      <c r="P332" s="99" t="str">
        <f>入力してください!G57 &amp; ""</f>
        <v/>
      </c>
      <c r="Q332" s="99"/>
      <c r="R332" s="99"/>
      <c r="S332" s="99"/>
      <c r="T332" s="99"/>
      <c r="U332" s="99"/>
      <c r="V332" s="99"/>
      <c r="W332" s="99"/>
      <c r="X332" s="99"/>
      <c r="Y332" s="99"/>
      <c r="Z332" s="99"/>
      <c r="AA332" s="99"/>
      <c r="AB332" s="99"/>
      <c r="AC332" s="237" t="s">
        <v>502</v>
      </c>
      <c r="AD332" s="237"/>
      <c r="AE332" s="237"/>
      <c r="AF332" s="237"/>
      <c r="AG332" s="237"/>
      <c r="AH332" s="237"/>
      <c r="AI332" s="99" t="str">
        <f>入力してください!R57 &amp; ""</f>
        <v/>
      </c>
      <c r="AJ332" s="99"/>
      <c r="AK332" s="99"/>
      <c r="AL332" s="99"/>
      <c r="AM332" s="29"/>
    </row>
    <row r="333" spans="1:39" ht="14.25" customHeight="1" x14ac:dyDescent="0.25">
      <c r="A333" s="29"/>
      <c r="B333" s="29"/>
      <c r="C333" s="245"/>
      <c r="D333" s="245"/>
      <c r="E333" s="245"/>
      <c r="F333" s="242"/>
      <c r="G333" s="242"/>
      <c r="H333" s="242"/>
      <c r="I333" s="242"/>
      <c r="J333" s="242"/>
      <c r="K333" s="242"/>
      <c r="L333" s="242"/>
      <c r="M333" s="237" t="s">
        <v>501</v>
      </c>
      <c r="N333" s="237"/>
      <c r="O333" s="237"/>
      <c r="P333" s="99" t="str">
        <f>入力してください!G58 &amp; ""</f>
        <v/>
      </c>
      <c r="Q333" s="99"/>
      <c r="R333" s="99"/>
      <c r="S333" s="99"/>
      <c r="T333" s="99"/>
      <c r="U333" s="99"/>
      <c r="V333" s="99"/>
      <c r="W333" s="99"/>
      <c r="X333" s="99"/>
      <c r="Y333" s="99"/>
      <c r="Z333" s="99"/>
      <c r="AA333" s="99"/>
      <c r="AB333" s="99"/>
      <c r="AC333" s="237" t="s">
        <v>502</v>
      </c>
      <c r="AD333" s="237"/>
      <c r="AE333" s="237"/>
      <c r="AF333" s="237"/>
      <c r="AG333" s="237"/>
      <c r="AH333" s="237"/>
      <c r="AI333" s="99" t="str">
        <f>入力してください!R58 &amp; ""</f>
        <v/>
      </c>
      <c r="AJ333" s="99"/>
      <c r="AK333" s="99"/>
      <c r="AL333" s="99"/>
      <c r="AM333" s="29"/>
    </row>
    <row r="334" spans="1:39" ht="14.25" customHeight="1" x14ac:dyDescent="0.25">
      <c r="A334" s="29"/>
      <c r="B334" s="29"/>
      <c r="C334" s="245"/>
      <c r="D334" s="245"/>
      <c r="E334" s="245"/>
      <c r="F334" s="242"/>
      <c r="G334" s="242"/>
      <c r="H334" s="242"/>
      <c r="I334" s="242"/>
      <c r="J334" s="242"/>
      <c r="K334" s="242"/>
      <c r="L334" s="242"/>
      <c r="M334" s="237" t="s">
        <v>501</v>
      </c>
      <c r="N334" s="237"/>
      <c r="O334" s="237"/>
      <c r="P334" s="99" t="str">
        <f>入力してください!G59 &amp; ""</f>
        <v/>
      </c>
      <c r="Q334" s="99"/>
      <c r="R334" s="99"/>
      <c r="S334" s="99"/>
      <c r="T334" s="99"/>
      <c r="U334" s="99"/>
      <c r="V334" s="99"/>
      <c r="W334" s="99"/>
      <c r="X334" s="99"/>
      <c r="Y334" s="99"/>
      <c r="Z334" s="99"/>
      <c r="AA334" s="99"/>
      <c r="AB334" s="99"/>
      <c r="AC334" s="237" t="s">
        <v>502</v>
      </c>
      <c r="AD334" s="237"/>
      <c r="AE334" s="237"/>
      <c r="AF334" s="237"/>
      <c r="AG334" s="237"/>
      <c r="AH334" s="237"/>
      <c r="AI334" s="99" t="str">
        <f>入力してください!R59 &amp; ""</f>
        <v/>
      </c>
      <c r="AJ334" s="99"/>
      <c r="AK334" s="99"/>
      <c r="AL334" s="99"/>
      <c r="AM334" s="29"/>
    </row>
    <row r="335" spans="1:39" ht="9" customHeight="1" x14ac:dyDescent="0.25">
      <c r="A335" s="29"/>
      <c r="B335" s="29"/>
      <c r="C335" s="245"/>
      <c r="D335" s="245"/>
      <c r="E335" s="245"/>
      <c r="F335" s="241"/>
      <c r="G335" s="241"/>
      <c r="H335" s="241"/>
      <c r="I335" s="241"/>
      <c r="J335" s="241"/>
      <c r="K335" s="241"/>
      <c r="L335" s="241"/>
      <c r="M335" s="241"/>
      <c r="N335" s="241"/>
      <c r="O335" s="241"/>
      <c r="P335" s="241"/>
      <c r="Q335" s="241"/>
      <c r="R335" s="241"/>
      <c r="S335" s="241"/>
      <c r="T335" s="241"/>
      <c r="U335" s="241"/>
      <c r="V335" s="241"/>
      <c r="W335" s="241"/>
      <c r="X335" s="241"/>
      <c r="Y335" s="241"/>
      <c r="Z335" s="241"/>
      <c r="AA335" s="241"/>
      <c r="AB335" s="241"/>
      <c r="AC335" s="241"/>
      <c r="AD335" s="241"/>
      <c r="AE335" s="241"/>
      <c r="AF335" s="241"/>
      <c r="AG335" s="241"/>
      <c r="AH335" s="241"/>
      <c r="AI335" s="241"/>
      <c r="AJ335" s="241"/>
      <c r="AK335" s="241"/>
      <c r="AL335" s="241"/>
      <c r="AM335" s="29"/>
    </row>
    <row r="336" spans="1:39" ht="15" customHeight="1" x14ac:dyDescent="0.25">
      <c r="A336" s="29"/>
      <c r="B336" s="29"/>
      <c r="C336" s="245"/>
      <c r="D336" s="245"/>
      <c r="E336" s="245"/>
      <c r="F336" s="242" t="s">
        <v>503</v>
      </c>
      <c r="G336" s="242"/>
      <c r="H336" s="242"/>
      <c r="I336" s="242"/>
      <c r="J336" s="242" t="s">
        <v>504</v>
      </c>
      <c r="K336" s="242"/>
      <c r="L336" s="242"/>
      <c r="M336" s="242"/>
      <c r="N336" s="242"/>
      <c r="O336" s="242"/>
      <c r="P336" s="237" t="s">
        <v>2</v>
      </c>
      <c r="Q336" s="237"/>
      <c r="R336" s="237"/>
      <c r="S336" s="237"/>
      <c r="T336" s="99" t="str">
        <f>入力してください!K61 &amp; ""</f>
        <v/>
      </c>
      <c r="U336" s="99"/>
      <c r="V336" s="99"/>
      <c r="W336" s="99"/>
      <c r="X336" s="99"/>
      <c r="Y336" s="99"/>
      <c r="Z336" s="99"/>
      <c r="AA336" s="99"/>
      <c r="AB336" s="237" t="s">
        <v>458</v>
      </c>
      <c r="AC336" s="237"/>
      <c r="AD336" s="237"/>
      <c r="AE336" s="237"/>
      <c r="AF336" s="99" t="str">
        <f>IF(入力してください!M62&lt;&gt;"",入力してください!K62 &amp; 入力してください!M62 &amp; "年" &amp; 入力してください!P62 &amp; "月" &amp; 入力してください!S62 &amp; "日","")</f>
        <v/>
      </c>
      <c r="AG336" s="99"/>
      <c r="AH336" s="99"/>
      <c r="AI336" s="99"/>
      <c r="AJ336" s="99"/>
      <c r="AK336" s="99"/>
      <c r="AL336" s="99"/>
      <c r="AM336" s="29"/>
    </row>
    <row r="337" spans="1:39" ht="15" customHeight="1" x14ac:dyDescent="0.25">
      <c r="A337" s="29"/>
      <c r="B337" s="29"/>
      <c r="C337" s="245"/>
      <c r="D337" s="245"/>
      <c r="E337" s="245"/>
      <c r="F337" s="242"/>
      <c r="G337" s="242"/>
      <c r="H337" s="242"/>
      <c r="I337" s="242"/>
      <c r="J337" s="242"/>
      <c r="K337" s="242"/>
      <c r="L337" s="242"/>
      <c r="M337" s="242"/>
      <c r="N337" s="242"/>
      <c r="O337" s="242"/>
      <c r="P337" s="237" t="s">
        <v>501</v>
      </c>
      <c r="Q337" s="237"/>
      <c r="R337" s="237"/>
      <c r="S337" s="237"/>
      <c r="T337" s="99" t="str">
        <f>入力してください!K60 &amp; ""</f>
        <v/>
      </c>
      <c r="U337" s="99"/>
      <c r="V337" s="99"/>
      <c r="W337" s="99"/>
      <c r="X337" s="99"/>
      <c r="Y337" s="99"/>
      <c r="Z337" s="99"/>
      <c r="AA337" s="99"/>
      <c r="AB337" s="237" t="s">
        <v>506</v>
      </c>
      <c r="AC337" s="237"/>
      <c r="AD337" s="237"/>
      <c r="AE337" s="237"/>
      <c r="AF337" s="99" t="str">
        <f>入力してください!K63 &amp; ""</f>
        <v/>
      </c>
      <c r="AG337" s="99"/>
      <c r="AH337" s="99"/>
      <c r="AI337" s="99"/>
      <c r="AJ337" s="99"/>
      <c r="AK337" s="99"/>
      <c r="AL337" s="99"/>
      <c r="AM337" s="29"/>
    </row>
    <row r="338" spans="1:39" ht="15" customHeight="1" x14ac:dyDescent="0.25">
      <c r="A338" s="29"/>
      <c r="B338" s="29"/>
      <c r="C338" s="245"/>
      <c r="D338" s="245"/>
      <c r="E338" s="245"/>
      <c r="F338" s="242"/>
      <c r="G338" s="242"/>
      <c r="H338" s="242"/>
      <c r="I338" s="242"/>
      <c r="J338" s="242"/>
      <c r="K338" s="242"/>
      <c r="L338" s="242"/>
      <c r="M338" s="242"/>
      <c r="N338" s="242"/>
      <c r="O338" s="242"/>
      <c r="P338" s="237" t="s">
        <v>2</v>
      </c>
      <c r="Q338" s="237"/>
      <c r="R338" s="237"/>
      <c r="S338" s="237"/>
      <c r="T338" s="99" t="str">
        <f>入力してください!K65 &amp; ""</f>
        <v/>
      </c>
      <c r="U338" s="99"/>
      <c r="V338" s="99"/>
      <c r="W338" s="99"/>
      <c r="X338" s="99"/>
      <c r="Y338" s="99"/>
      <c r="Z338" s="99"/>
      <c r="AA338" s="99"/>
      <c r="AB338" s="237" t="s">
        <v>458</v>
      </c>
      <c r="AC338" s="237"/>
      <c r="AD338" s="237"/>
      <c r="AE338" s="237"/>
      <c r="AF338" s="99" t="str">
        <f>IF(入力してください!M66&lt;&gt;"",入力してください!K66 &amp; 入力してください!M66 &amp; "年" &amp; 入力してください!P66 &amp; "月" &amp; 入力してください!S66 &amp; "日","")</f>
        <v/>
      </c>
      <c r="AG338" s="99"/>
      <c r="AH338" s="99"/>
      <c r="AI338" s="99"/>
      <c r="AJ338" s="99"/>
      <c r="AK338" s="99"/>
      <c r="AL338" s="99"/>
      <c r="AM338" s="29"/>
    </row>
    <row r="339" spans="1:39" ht="15" customHeight="1" x14ac:dyDescent="0.25">
      <c r="A339" s="29"/>
      <c r="B339" s="29"/>
      <c r="C339" s="245"/>
      <c r="D339" s="245"/>
      <c r="E339" s="245"/>
      <c r="F339" s="242"/>
      <c r="G339" s="242"/>
      <c r="H339" s="242"/>
      <c r="I339" s="242"/>
      <c r="J339" s="242"/>
      <c r="K339" s="242"/>
      <c r="L339" s="242"/>
      <c r="M339" s="242"/>
      <c r="N339" s="242"/>
      <c r="O339" s="242"/>
      <c r="P339" s="237" t="s">
        <v>501</v>
      </c>
      <c r="Q339" s="237"/>
      <c r="R339" s="237"/>
      <c r="S339" s="237"/>
      <c r="T339" s="99" t="str">
        <f>入力してください!K64 &amp; ""</f>
        <v/>
      </c>
      <c r="U339" s="99"/>
      <c r="V339" s="99"/>
      <c r="W339" s="99"/>
      <c r="X339" s="99"/>
      <c r="Y339" s="99"/>
      <c r="Z339" s="99"/>
      <c r="AA339" s="99"/>
      <c r="AB339" s="237" t="s">
        <v>506</v>
      </c>
      <c r="AC339" s="237"/>
      <c r="AD339" s="237"/>
      <c r="AE339" s="237"/>
      <c r="AF339" s="99" t="str">
        <f>入力してください!K67 &amp; ""</f>
        <v/>
      </c>
      <c r="AG339" s="99"/>
      <c r="AH339" s="99"/>
      <c r="AI339" s="99"/>
      <c r="AJ339" s="99"/>
      <c r="AK339" s="99"/>
      <c r="AL339" s="99"/>
      <c r="AM339" s="29"/>
    </row>
    <row r="340" spans="1:39" ht="15" customHeight="1" x14ac:dyDescent="0.25">
      <c r="A340" s="29"/>
      <c r="B340" s="29"/>
      <c r="C340" s="245"/>
      <c r="D340" s="245"/>
      <c r="E340" s="245"/>
      <c r="F340" s="242"/>
      <c r="G340" s="242"/>
      <c r="H340" s="242"/>
      <c r="I340" s="242"/>
      <c r="J340" s="242" t="s">
        <v>505</v>
      </c>
      <c r="K340" s="242"/>
      <c r="L340" s="242"/>
      <c r="M340" s="242"/>
      <c r="N340" s="242"/>
      <c r="O340" s="242"/>
      <c r="P340" s="237" t="s">
        <v>2</v>
      </c>
      <c r="Q340" s="237"/>
      <c r="R340" s="237"/>
      <c r="S340" s="237"/>
      <c r="T340" s="99" t="str">
        <f>入力してください!K69 &amp; ""</f>
        <v/>
      </c>
      <c r="U340" s="99"/>
      <c r="V340" s="99"/>
      <c r="W340" s="99"/>
      <c r="X340" s="99"/>
      <c r="Y340" s="99"/>
      <c r="Z340" s="99"/>
      <c r="AA340" s="99"/>
      <c r="AB340" s="237" t="s">
        <v>458</v>
      </c>
      <c r="AC340" s="237"/>
      <c r="AD340" s="237"/>
      <c r="AE340" s="237"/>
      <c r="AF340" s="99" t="str">
        <f>IF(入力してください!M70&lt;&gt;"",入力してください!K70 &amp; 入力してください!M70 &amp; "年" &amp; 入力してください!P70 &amp; "月" &amp; 入力してください!S70 &amp; "日","")</f>
        <v/>
      </c>
      <c r="AG340" s="99"/>
      <c r="AH340" s="99"/>
      <c r="AI340" s="99"/>
      <c r="AJ340" s="99"/>
      <c r="AK340" s="99"/>
      <c r="AL340" s="99"/>
      <c r="AM340" s="29"/>
    </row>
    <row r="341" spans="1:39" ht="15" customHeight="1" x14ac:dyDescent="0.25">
      <c r="A341" s="29"/>
      <c r="B341" s="29"/>
      <c r="C341" s="245"/>
      <c r="D341" s="245"/>
      <c r="E341" s="245"/>
      <c r="F341" s="242"/>
      <c r="G341" s="242"/>
      <c r="H341" s="242"/>
      <c r="I341" s="242"/>
      <c r="J341" s="242"/>
      <c r="K341" s="242"/>
      <c r="L341" s="242"/>
      <c r="M341" s="242"/>
      <c r="N341" s="242"/>
      <c r="O341" s="242"/>
      <c r="P341" s="237" t="s">
        <v>501</v>
      </c>
      <c r="Q341" s="237"/>
      <c r="R341" s="237"/>
      <c r="S341" s="237"/>
      <c r="T341" s="99" t="str">
        <f>入力してください!K68 &amp; ""</f>
        <v/>
      </c>
      <c r="U341" s="99"/>
      <c r="V341" s="99"/>
      <c r="W341" s="99"/>
      <c r="X341" s="99"/>
      <c r="Y341" s="99"/>
      <c r="Z341" s="99"/>
      <c r="AA341" s="99"/>
      <c r="AB341" s="237" t="s">
        <v>506</v>
      </c>
      <c r="AC341" s="237"/>
      <c r="AD341" s="237"/>
      <c r="AE341" s="237"/>
      <c r="AF341" s="99" t="str">
        <f>入力してください!K71 &amp; ""</f>
        <v/>
      </c>
      <c r="AG341" s="99"/>
      <c r="AH341" s="99"/>
      <c r="AI341" s="99"/>
      <c r="AJ341" s="99"/>
      <c r="AK341" s="99"/>
      <c r="AL341" s="99"/>
      <c r="AM341" s="29"/>
    </row>
    <row r="342" spans="1:39" ht="15" customHeight="1" x14ac:dyDescent="0.25">
      <c r="A342" s="29"/>
      <c r="B342" s="29"/>
      <c r="C342" s="245"/>
      <c r="D342" s="245"/>
      <c r="E342" s="245"/>
      <c r="F342" s="242"/>
      <c r="G342" s="242"/>
      <c r="H342" s="242"/>
      <c r="I342" s="242"/>
      <c r="J342" s="242"/>
      <c r="K342" s="242"/>
      <c r="L342" s="242"/>
      <c r="M342" s="242"/>
      <c r="N342" s="242"/>
      <c r="O342" s="242"/>
      <c r="P342" s="237" t="s">
        <v>2</v>
      </c>
      <c r="Q342" s="237"/>
      <c r="R342" s="237"/>
      <c r="S342" s="237"/>
      <c r="T342" s="99" t="str">
        <f>入力してください!K73 &amp; ""</f>
        <v/>
      </c>
      <c r="U342" s="99"/>
      <c r="V342" s="99"/>
      <c r="W342" s="99"/>
      <c r="X342" s="99"/>
      <c r="Y342" s="99"/>
      <c r="Z342" s="99"/>
      <c r="AA342" s="99"/>
      <c r="AB342" s="237" t="s">
        <v>458</v>
      </c>
      <c r="AC342" s="237"/>
      <c r="AD342" s="237"/>
      <c r="AE342" s="237"/>
      <c r="AF342" s="99" t="str">
        <f>IF(入力してください!M74&lt;&gt;"",入力してください!K74 &amp; 入力してください!M74 &amp; "年" &amp; 入力してください!P74 &amp; "月" &amp; 入力してください!S74 &amp; "日","")</f>
        <v/>
      </c>
      <c r="AG342" s="99"/>
      <c r="AH342" s="99"/>
      <c r="AI342" s="99"/>
      <c r="AJ342" s="99"/>
      <c r="AK342" s="99"/>
      <c r="AL342" s="99"/>
      <c r="AM342" s="29"/>
    </row>
    <row r="343" spans="1:39" ht="15" customHeight="1" x14ac:dyDescent="0.25">
      <c r="A343" s="29"/>
      <c r="B343" s="29"/>
      <c r="C343" s="245"/>
      <c r="D343" s="245"/>
      <c r="E343" s="245"/>
      <c r="F343" s="242"/>
      <c r="G343" s="242"/>
      <c r="H343" s="242"/>
      <c r="I343" s="242"/>
      <c r="J343" s="242"/>
      <c r="K343" s="242"/>
      <c r="L343" s="242"/>
      <c r="M343" s="242"/>
      <c r="N343" s="242"/>
      <c r="O343" s="242"/>
      <c r="P343" s="237" t="s">
        <v>501</v>
      </c>
      <c r="Q343" s="237"/>
      <c r="R343" s="237"/>
      <c r="S343" s="237"/>
      <c r="T343" s="99" t="str">
        <f>入力してください!K72 &amp; ""</f>
        <v/>
      </c>
      <c r="U343" s="99"/>
      <c r="V343" s="99"/>
      <c r="W343" s="99"/>
      <c r="X343" s="99"/>
      <c r="Y343" s="99"/>
      <c r="Z343" s="99"/>
      <c r="AA343" s="99"/>
      <c r="AB343" s="237" t="s">
        <v>506</v>
      </c>
      <c r="AC343" s="237"/>
      <c r="AD343" s="237"/>
      <c r="AE343" s="237"/>
      <c r="AF343" s="99" t="str">
        <f>入力してください!K75 &amp; ""</f>
        <v/>
      </c>
      <c r="AG343" s="99"/>
      <c r="AH343" s="99"/>
      <c r="AI343" s="99"/>
      <c r="AJ343" s="99"/>
      <c r="AK343" s="99"/>
      <c r="AL343" s="99"/>
      <c r="AM343" s="29"/>
    </row>
    <row r="344" spans="1:39" ht="12.75" customHeight="1" x14ac:dyDescent="0.25">
      <c r="F344" s="25" t="s">
        <v>509</v>
      </c>
    </row>
    <row r="345" spans="1:39" ht="12.75" customHeight="1" x14ac:dyDescent="0.25">
      <c r="G345" s="25" t="s">
        <v>510</v>
      </c>
    </row>
    <row r="346" spans="1:39" ht="20.25" customHeight="1" x14ac:dyDescent="0.25">
      <c r="A346" s="29"/>
      <c r="B346" s="29"/>
      <c r="C346" s="244"/>
      <c r="D346" s="244"/>
      <c r="E346" s="244"/>
      <c r="F346" s="244"/>
      <c r="G346" s="244"/>
      <c r="H346" s="244" t="s">
        <v>511</v>
      </c>
      <c r="I346" s="244"/>
      <c r="J346" s="244"/>
      <c r="K346" s="244"/>
      <c r="L346" s="244"/>
      <c r="M346" s="244"/>
      <c r="N346" s="244"/>
      <c r="O346" s="244"/>
      <c r="P346" s="244"/>
      <c r="Q346" s="244"/>
      <c r="R346" s="244"/>
      <c r="S346" s="244"/>
      <c r="T346" s="244"/>
      <c r="U346" s="244"/>
      <c r="V346" s="244" t="s">
        <v>512</v>
      </c>
      <c r="W346" s="244"/>
      <c r="X346" s="244"/>
      <c r="Y346" s="244"/>
      <c r="Z346" s="244"/>
      <c r="AA346" s="244"/>
      <c r="AB346" s="244"/>
      <c r="AC346" s="244"/>
      <c r="AD346" s="244"/>
      <c r="AE346" s="244"/>
      <c r="AF346" s="244"/>
      <c r="AG346" s="244"/>
      <c r="AH346" s="244"/>
      <c r="AI346" s="244"/>
      <c r="AJ346" s="244"/>
      <c r="AK346" s="244"/>
      <c r="AL346" s="244"/>
      <c r="AM346" s="29"/>
    </row>
    <row r="347" spans="1:39" ht="42" customHeight="1" x14ac:dyDescent="0.25">
      <c r="A347" s="29"/>
      <c r="B347" s="29"/>
      <c r="C347" s="246" t="s">
        <v>736</v>
      </c>
      <c r="D347" s="246"/>
      <c r="E347" s="246"/>
      <c r="F347" s="246"/>
      <c r="G347" s="246"/>
      <c r="H347" s="247" t="s">
        <v>698</v>
      </c>
      <c r="I347" s="247"/>
      <c r="J347" s="247"/>
      <c r="K347" s="247"/>
      <c r="L347" s="247"/>
      <c r="M347" s="247"/>
      <c r="N347" s="247"/>
      <c r="O347" s="247"/>
      <c r="P347" s="247"/>
      <c r="Q347" s="247"/>
      <c r="R347" s="247"/>
      <c r="S347" s="247"/>
      <c r="T347" s="247"/>
      <c r="U347" s="247"/>
      <c r="V347" s="247" t="s">
        <v>805</v>
      </c>
      <c r="W347" s="247"/>
      <c r="X347" s="247"/>
      <c r="Y347" s="247"/>
      <c r="Z347" s="247"/>
      <c r="AA347" s="247"/>
      <c r="AB347" s="247"/>
      <c r="AC347" s="247"/>
      <c r="AD347" s="247"/>
      <c r="AE347" s="247"/>
      <c r="AF347" s="247"/>
      <c r="AG347" s="247"/>
      <c r="AH347" s="247"/>
      <c r="AI347" s="247"/>
      <c r="AJ347" s="247"/>
      <c r="AK347" s="247"/>
      <c r="AL347" s="247"/>
      <c r="AM347" s="29"/>
    </row>
    <row r="348" spans="1:39" ht="3.75" customHeight="1" x14ac:dyDescent="0.25">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row>
    <row r="349" spans="1:39" ht="24" customHeight="1" x14ac:dyDescent="0.25">
      <c r="A349" s="29"/>
      <c r="B349" s="29"/>
      <c r="C349" s="248" t="s">
        <v>516</v>
      </c>
      <c r="D349" s="249"/>
      <c r="E349" s="249"/>
      <c r="F349" s="250"/>
      <c r="G349" s="257" t="str">
        <f>IF(入力してください!J79&lt;&gt;"","令和" &amp; IF(入力してください!J79&gt;2020,入力してください!J79-2018,入力してください!J79) &amp; "年" &amp; 入力してください!N79 &amp; "月" &amp; 入力してください!R79 &amp; "日", "年　　月　　日")</f>
        <v>年　　月　　日</v>
      </c>
      <c r="H349" s="258"/>
      <c r="I349" s="258"/>
      <c r="J349" s="258"/>
      <c r="K349" s="258"/>
      <c r="L349" s="259"/>
      <c r="M349" s="266" t="s">
        <v>737</v>
      </c>
      <c r="N349" s="266"/>
      <c r="O349" s="266"/>
      <c r="P349" s="266"/>
      <c r="Q349" s="266"/>
      <c r="R349" s="266"/>
      <c r="S349" s="266"/>
      <c r="T349" s="266"/>
      <c r="U349" s="266"/>
      <c r="V349" s="266"/>
      <c r="W349" s="266"/>
      <c r="X349" s="266"/>
      <c r="Y349" s="266"/>
      <c r="Z349" s="266"/>
      <c r="AA349" s="266"/>
      <c r="AB349" s="266"/>
      <c r="AC349" s="266"/>
      <c r="AD349" s="266"/>
      <c r="AE349" s="266"/>
      <c r="AF349" s="266"/>
      <c r="AG349" s="266"/>
      <c r="AH349" s="266"/>
      <c r="AI349" s="266"/>
      <c r="AJ349" s="266"/>
      <c r="AK349" s="266"/>
      <c r="AL349" s="266"/>
      <c r="AM349" s="29"/>
    </row>
    <row r="350" spans="1:39" ht="13.5" customHeight="1" x14ac:dyDescent="0.25">
      <c r="A350" s="29"/>
      <c r="B350" s="29"/>
      <c r="C350" s="251"/>
      <c r="D350" s="252"/>
      <c r="E350" s="252"/>
      <c r="F350" s="253"/>
      <c r="G350" s="260"/>
      <c r="H350" s="261"/>
      <c r="I350" s="261"/>
      <c r="J350" s="261"/>
      <c r="K350" s="261"/>
      <c r="L350" s="262"/>
      <c r="M350" s="267" t="s">
        <v>738</v>
      </c>
      <c r="N350" s="71"/>
      <c r="O350" s="71"/>
      <c r="P350" s="71"/>
      <c r="Q350" s="71"/>
      <c r="R350" s="71"/>
      <c r="S350" s="71"/>
      <c r="T350" s="71"/>
      <c r="U350" s="71"/>
      <c r="V350" s="71"/>
      <c r="W350" s="71"/>
      <c r="X350" s="71"/>
      <c r="Y350" s="71"/>
      <c r="Z350" s="71"/>
      <c r="AA350" s="71"/>
      <c r="AB350" s="71"/>
      <c r="AC350" s="71"/>
      <c r="AD350" s="71"/>
      <c r="AE350" s="71"/>
      <c r="AF350" s="71"/>
      <c r="AG350" s="71"/>
      <c r="AH350" s="71"/>
      <c r="AI350" s="71"/>
      <c r="AJ350" s="71"/>
      <c r="AK350" s="71"/>
      <c r="AL350" s="268"/>
      <c r="AM350" s="29"/>
    </row>
    <row r="351" spans="1:39" ht="12.75" customHeight="1" x14ac:dyDescent="0.25">
      <c r="A351" s="29"/>
      <c r="B351" s="29"/>
      <c r="C351" s="251"/>
      <c r="D351" s="252"/>
      <c r="E351" s="252"/>
      <c r="F351" s="253"/>
      <c r="G351" s="260"/>
      <c r="H351" s="261"/>
      <c r="I351" s="261"/>
      <c r="J351" s="261"/>
      <c r="K351" s="261"/>
      <c r="L351" s="262"/>
      <c r="M351" s="36" t="str">
        <f>IF(LEFT(入力してください!G80,2)="臨床","☑","□")</f>
        <v>□</v>
      </c>
      <c r="N351" s="269" t="s">
        <v>513</v>
      </c>
      <c r="O351" s="269"/>
      <c r="P351" s="269"/>
      <c r="Q351" s="269"/>
      <c r="R351" s="269"/>
      <c r="S351" s="269"/>
      <c r="T351" s="269"/>
      <c r="U351" s="269"/>
      <c r="V351" s="269"/>
      <c r="W351" s="269"/>
      <c r="X351" s="269"/>
      <c r="Y351" s="269"/>
      <c r="Z351" s="269"/>
      <c r="AA351" s="269"/>
      <c r="AB351" s="269"/>
      <c r="AC351" s="269"/>
      <c r="AD351" s="269"/>
      <c r="AE351" s="269"/>
      <c r="AF351" s="269"/>
      <c r="AG351" s="269"/>
      <c r="AH351" s="269"/>
      <c r="AI351" s="269"/>
      <c r="AJ351" s="269"/>
      <c r="AK351" s="269"/>
      <c r="AL351" s="270"/>
      <c r="AM351" s="29"/>
    </row>
    <row r="352" spans="1:39" ht="12.75" customHeight="1" x14ac:dyDescent="0.25">
      <c r="A352" s="29"/>
      <c r="B352" s="29"/>
      <c r="C352" s="251"/>
      <c r="D352" s="252"/>
      <c r="E352" s="252"/>
      <c r="F352" s="253"/>
      <c r="G352" s="260"/>
      <c r="H352" s="261"/>
      <c r="I352" s="261"/>
      <c r="J352" s="261"/>
      <c r="K352" s="261"/>
      <c r="L352" s="262"/>
      <c r="M352" s="36" t="str">
        <f>IF(LEFT(入力してください!G80,2)="症状","☑","□")</f>
        <v>□</v>
      </c>
      <c r="N352" s="269" t="s">
        <v>514</v>
      </c>
      <c r="O352" s="269"/>
      <c r="P352" s="269"/>
      <c r="Q352" s="269"/>
      <c r="R352" s="269"/>
      <c r="S352" s="269"/>
      <c r="T352" s="269"/>
      <c r="U352" s="269"/>
      <c r="V352" s="269"/>
      <c r="W352" s="269"/>
      <c r="X352" s="269"/>
      <c r="Y352" s="269"/>
      <c r="Z352" s="269"/>
      <c r="AA352" s="269"/>
      <c r="AB352" s="269"/>
      <c r="AC352" s="269"/>
      <c r="AD352" s="269"/>
      <c r="AE352" s="269"/>
      <c r="AF352" s="269"/>
      <c r="AG352" s="269"/>
      <c r="AH352" s="269"/>
      <c r="AI352" s="269"/>
      <c r="AJ352" s="269"/>
      <c r="AK352" s="269"/>
      <c r="AL352" s="270"/>
      <c r="AM352" s="29"/>
    </row>
    <row r="353" spans="1:39" ht="12.75" customHeight="1" x14ac:dyDescent="0.25">
      <c r="A353" s="29"/>
      <c r="B353" s="29"/>
      <c r="C353" s="251"/>
      <c r="D353" s="252"/>
      <c r="E353" s="252"/>
      <c r="F353" s="253"/>
      <c r="G353" s="260"/>
      <c r="H353" s="261"/>
      <c r="I353" s="261"/>
      <c r="J353" s="261"/>
      <c r="K353" s="261"/>
      <c r="L353" s="262"/>
      <c r="M353" s="36" t="str">
        <f>IF(LEFT(入力してください!G80,2)="大規","☑","□")</f>
        <v>□</v>
      </c>
      <c r="N353" s="269" t="s">
        <v>515</v>
      </c>
      <c r="O353" s="269"/>
      <c r="P353" s="269"/>
      <c r="Q353" s="269"/>
      <c r="R353" s="269"/>
      <c r="S353" s="269"/>
      <c r="T353" s="269"/>
      <c r="U353" s="269"/>
      <c r="V353" s="269"/>
      <c r="W353" s="269"/>
      <c r="X353" s="269"/>
      <c r="Y353" s="269"/>
      <c r="Z353" s="269"/>
      <c r="AA353" s="269"/>
      <c r="AB353" s="269"/>
      <c r="AC353" s="269"/>
      <c r="AD353" s="269"/>
      <c r="AE353" s="269"/>
      <c r="AF353" s="269"/>
      <c r="AG353" s="269"/>
      <c r="AH353" s="269"/>
      <c r="AI353" s="269"/>
      <c r="AJ353" s="269"/>
      <c r="AK353" s="269"/>
      <c r="AL353" s="270"/>
      <c r="AM353" s="29"/>
    </row>
    <row r="354" spans="1:39" ht="12.75" customHeight="1" x14ac:dyDescent="0.25">
      <c r="A354" s="29"/>
      <c r="B354" s="29"/>
      <c r="C354" s="251"/>
      <c r="D354" s="252"/>
      <c r="E354" s="252"/>
      <c r="F354" s="253"/>
      <c r="G354" s="260"/>
      <c r="H354" s="261"/>
      <c r="I354" s="261"/>
      <c r="J354" s="261"/>
      <c r="K354" s="261"/>
      <c r="L354" s="262"/>
      <c r="M354" s="36" t="str">
        <f>IF(LEFT(入力してください!G80,2)="その","☑","□")</f>
        <v>□</v>
      </c>
      <c r="N354" s="271" t="str">
        <f>"その他〔" &amp; 入力してください!J81</f>
        <v>その他〔</v>
      </c>
      <c r="O354" s="271"/>
      <c r="P354" s="271"/>
      <c r="Q354" s="271"/>
      <c r="R354" s="271"/>
      <c r="S354" s="271"/>
      <c r="T354" s="271"/>
      <c r="U354" s="271"/>
      <c r="V354" s="271"/>
      <c r="W354" s="271"/>
      <c r="X354" s="271"/>
      <c r="Y354" s="271"/>
      <c r="Z354" s="271"/>
      <c r="AA354" s="271"/>
      <c r="AB354" s="271"/>
      <c r="AC354" s="271"/>
      <c r="AD354" s="271"/>
      <c r="AE354" s="269" t="s">
        <v>743</v>
      </c>
      <c r="AF354" s="269"/>
      <c r="AG354" s="269"/>
      <c r="AH354" s="269"/>
      <c r="AI354" s="269"/>
      <c r="AJ354" s="269"/>
      <c r="AK354" s="269"/>
      <c r="AL354" s="270"/>
      <c r="AM354" s="29"/>
    </row>
    <row r="355" spans="1:39" ht="9.75" customHeight="1" x14ac:dyDescent="0.25">
      <c r="A355" s="29"/>
      <c r="B355" s="29"/>
      <c r="C355" s="251"/>
      <c r="D355" s="252"/>
      <c r="E355" s="252"/>
      <c r="F355" s="253"/>
      <c r="G355" s="260"/>
      <c r="H355" s="261"/>
      <c r="I355" s="261"/>
      <c r="J355" s="261"/>
      <c r="K355" s="261"/>
      <c r="L355" s="262"/>
      <c r="M355" s="36"/>
      <c r="N355" s="57" t="s">
        <v>741</v>
      </c>
      <c r="O355" s="49"/>
      <c r="P355" s="49"/>
      <c r="Q355" s="49"/>
      <c r="R355" s="49"/>
      <c r="S355" s="49"/>
      <c r="T355" s="49"/>
      <c r="U355" s="49"/>
      <c r="V355" s="49"/>
      <c r="W355" s="49"/>
      <c r="X355" s="49"/>
      <c r="Y355" s="49"/>
      <c r="Z355" s="49"/>
      <c r="AA355" s="49"/>
      <c r="AB355" s="49"/>
      <c r="AC355" s="49"/>
      <c r="AD355" s="49"/>
      <c r="AE355" s="29"/>
      <c r="AF355" s="29"/>
      <c r="AG355" s="29"/>
      <c r="AH355" s="29"/>
      <c r="AI355" s="29"/>
      <c r="AJ355" s="29"/>
      <c r="AK355" s="29"/>
      <c r="AL355" s="31"/>
      <c r="AM355" s="29"/>
    </row>
    <row r="356" spans="1:39" ht="22.5" customHeight="1" x14ac:dyDescent="0.25">
      <c r="A356" s="29"/>
      <c r="B356" s="29"/>
      <c r="C356" s="254"/>
      <c r="D356" s="255"/>
      <c r="E356" s="255"/>
      <c r="F356" s="256"/>
      <c r="G356" s="263"/>
      <c r="H356" s="264"/>
      <c r="I356" s="264"/>
      <c r="J356" s="264"/>
      <c r="K356" s="264"/>
      <c r="L356" s="265"/>
      <c r="M356" s="35" t="str">
        <f>IF(LEFT(入力してください!G80,2)="特段","☑","□")</f>
        <v>□</v>
      </c>
      <c r="N356" s="272" t="s">
        <v>742</v>
      </c>
      <c r="O356" s="272"/>
      <c r="P356" s="272"/>
      <c r="Q356" s="272"/>
      <c r="R356" s="272"/>
      <c r="S356" s="272"/>
      <c r="T356" s="272"/>
      <c r="U356" s="272"/>
      <c r="V356" s="272"/>
      <c r="W356" s="272"/>
      <c r="X356" s="272"/>
      <c r="Y356" s="272"/>
      <c r="Z356" s="272"/>
      <c r="AA356" s="272"/>
      <c r="AB356" s="272"/>
      <c r="AC356" s="272"/>
      <c r="AD356" s="272"/>
      <c r="AE356" s="272"/>
      <c r="AF356" s="272"/>
      <c r="AG356" s="272"/>
      <c r="AH356" s="272"/>
      <c r="AI356" s="272"/>
      <c r="AJ356" s="272"/>
      <c r="AK356" s="272"/>
      <c r="AL356" s="273"/>
      <c r="AM356" s="29"/>
    </row>
    <row r="357" spans="1:39" ht="48.75" customHeight="1" x14ac:dyDescent="0.25">
      <c r="A357" s="29"/>
      <c r="B357" s="29"/>
      <c r="C357" s="274" t="s">
        <v>560</v>
      </c>
      <c r="D357" s="275"/>
      <c r="E357" s="275"/>
      <c r="F357" s="275"/>
      <c r="G357" s="275"/>
      <c r="H357" s="275"/>
      <c r="I357" s="275"/>
      <c r="J357" s="275"/>
      <c r="K357" s="275"/>
      <c r="L357" s="275"/>
      <c r="M357" s="275"/>
      <c r="N357" s="275"/>
      <c r="O357" s="275"/>
      <c r="P357" s="275"/>
      <c r="Q357" s="275"/>
      <c r="R357" s="275"/>
      <c r="S357" s="275"/>
      <c r="T357" s="275"/>
      <c r="U357" s="275"/>
      <c r="V357" s="275"/>
      <c r="W357" s="275"/>
      <c r="X357" s="275"/>
      <c r="Y357" s="275"/>
      <c r="Z357" s="275"/>
      <c r="AA357" s="275"/>
      <c r="AB357" s="275"/>
      <c r="AC357" s="275"/>
      <c r="AD357" s="275"/>
      <c r="AE357" s="275"/>
      <c r="AF357" s="275"/>
      <c r="AG357" s="275"/>
      <c r="AH357" s="275"/>
      <c r="AI357" s="275"/>
      <c r="AJ357" s="275"/>
      <c r="AK357" s="275"/>
      <c r="AL357" s="276"/>
      <c r="AM357" s="29"/>
    </row>
    <row r="358" spans="1:39" ht="6" customHeight="1" x14ac:dyDescent="0.25">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row>
    <row r="359" spans="1:39" ht="18.75" customHeight="1" x14ac:dyDescent="0.25">
      <c r="A359" s="29"/>
      <c r="B359" s="29"/>
      <c r="C359" s="245" t="s">
        <v>517</v>
      </c>
      <c r="D359" s="245"/>
      <c r="E359" s="245"/>
      <c r="F359" s="237" t="s">
        <v>518</v>
      </c>
      <c r="G359" s="237"/>
      <c r="H359" s="237"/>
      <c r="I359" s="237"/>
      <c r="J359" s="237"/>
      <c r="K359" s="170" t="str">
        <f>入力してください!H85 &amp; ""</f>
        <v/>
      </c>
      <c r="L359" s="171"/>
      <c r="M359" s="171"/>
      <c r="N359" s="171"/>
      <c r="O359" s="171"/>
      <c r="P359" s="171"/>
      <c r="Q359" s="171"/>
      <c r="R359" s="171"/>
      <c r="S359" s="171"/>
      <c r="T359" s="171"/>
      <c r="U359" s="171"/>
      <c r="V359" s="171"/>
      <c r="W359" s="172"/>
      <c r="X359" s="277" t="s">
        <v>521</v>
      </c>
      <c r="Y359" s="278"/>
      <c r="Z359" s="278"/>
      <c r="AA359" s="278"/>
      <c r="AB359" s="278"/>
      <c r="AC359" s="279"/>
      <c r="AD359" s="170" t="str">
        <f>入力してください!H86 &amp; ""</f>
        <v/>
      </c>
      <c r="AE359" s="171"/>
      <c r="AF359" s="171"/>
      <c r="AG359" s="171"/>
      <c r="AH359" s="171"/>
      <c r="AI359" s="171"/>
      <c r="AJ359" s="171"/>
      <c r="AK359" s="171"/>
      <c r="AL359" s="172"/>
      <c r="AM359" s="29"/>
    </row>
    <row r="360" spans="1:39" ht="12.75" customHeight="1" x14ac:dyDescent="0.25">
      <c r="A360" s="29"/>
      <c r="B360" s="29"/>
      <c r="C360" s="245"/>
      <c r="D360" s="245"/>
      <c r="E360" s="245"/>
      <c r="F360" s="237" t="s">
        <v>519</v>
      </c>
      <c r="G360" s="237"/>
      <c r="H360" s="237"/>
      <c r="I360" s="237"/>
      <c r="J360" s="237"/>
      <c r="K360" s="192" t="str">
        <f>入力してください!H87 &amp; ""</f>
        <v/>
      </c>
      <c r="L360" s="192"/>
      <c r="M360" s="192"/>
      <c r="N360" s="192"/>
      <c r="O360" s="192"/>
      <c r="P360" s="192"/>
      <c r="Q360" s="192"/>
      <c r="R360" s="192"/>
      <c r="S360" s="192"/>
      <c r="T360" s="192"/>
      <c r="U360" s="192"/>
      <c r="V360" s="192"/>
      <c r="W360" s="192"/>
      <c r="X360" s="192"/>
      <c r="Y360" s="192"/>
      <c r="Z360" s="192"/>
      <c r="AA360" s="192"/>
      <c r="AB360" s="192"/>
      <c r="AC360" s="192"/>
      <c r="AD360" s="192"/>
      <c r="AE360" s="192"/>
      <c r="AF360" s="192"/>
      <c r="AG360" s="192"/>
      <c r="AH360" s="192"/>
      <c r="AI360" s="192"/>
      <c r="AJ360" s="192"/>
      <c r="AK360" s="192"/>
      <c r="AL360" s="192"/>
      <c r="AM360" s="29"/>
    </row>
    <row r="361" spans="1:39" ht="12.75" customHeight="1" x14ac:dyDescent="0.25">
      <c r="A361" s="29"/>
      <c r="B361" s="29"/>
      <c r="C361" s="245"/>
      <c r="D361" s="245"/>
      <c r="E361" s="245"/>
      <c r="F361" s="295" t="s">
        <v>520</v>
      </c>
      <c r="G361" s="237"/>
      <c r="H361" s="237"/>
      <c r="I361" s="237"/>
      <c r="J361" s="237"/>
      <c r="K361" s="192" t="str">
        <f>入力してください!H88 &amp; ""</f>
        <v/>
      </c>
      <c r="L361" s="192"/>
      <c r="M361" s="192"/>
      <c r="N361" s="192"/>
      <c r="O361" s="192"/>
      <c r="P361" s="192"/>
      <c r="Q361" s="192"/>
      <c r="R361" s="192"/>
      <c r="S361" s="192"/>
      <c r="T361" s="192"/>
      <c r="U361" s="192"/>
      <c r="V361" s="192"/>
      <c r="W361" s="192"/>
      <c r="X361" s="192"/>
      <c r="Y361" s="192"/>
      <c r="Z361" s="192"/>
      <c r="AA361" s="192"/>
      <c r="AB361" s="192"/>
      <c r="AC361" s="192"/>
      <c r="AD361" s="192"/>
      <c r="AE361" s="192"/>
      <c r="AF361" s="192"/>
      <c r="AG361" s="192"/>
      <c r="AH361" s="192"/>
      <c r="AI361" s="192"/>
      <c r="AJ361" s="192"/>
      <c r="AK361" s="192"/>
      <c r="AL361" s="192"/>
      <c r="AM361" s="29"/>
    </row>
    <row r="362" spans="1:39" ht="24.75" customHeight="1" x14ac:dyDescent="0.25">
      <c r="A362" s="29"/>
      <c r="B362" s="29"/>
      <c r="C362" s="245"/>
      <c r="D362" s="245"/>
      <c r="E362" s="245"/>
      <c r="F362" s="237"/>
      <c r="G362" s="237"/>
      <c r="H362" s="237"/>
      <c r="I362" s="237"/>
      <c r="J362" s="237"/>
      <c r="K362" s="192" t="str">
        <f>入力してください!H89&amp;IF(LEFT(入力してください!H89,1)="エ","(医療機関名："&amp;入力してください!K90&amp;")",IF(LEFT(入力してください!H89,1)="オ","(施設名："&amp;入力してください!K90&amp;")",""))</f>
        <v/>
      </c>
      <c r="L362" s="192"/>
      <c r="M362" s="192"/>
      <c r="N362" s="192"/>
      <c r="O362" s="192"/>
      <c r="P362" s="192"/>
      <c r="Q362" s="192"/>
      <c r="R362" s="192"/>
      <c r="S362" s="192"/>
      <c r="T362" s="192"/>
      <c r="U362" s="192"/>
      <c r="V362" s="192"/>
      <c r="W362" s="192"/>
      <c r="X362" s="192"/>
      <c r="Y362" s="192"/>
      <c r="Z362" s="192"/>
      <c r="AA362" s="192"/>
      <c r="AB362" s="192"/>
      <c r="AC362" s="192"/>
      <c r="AD362" s="192"/>
      <c r="AE362" s="192"/>
      <c r="AF362" s="192"/>
      <c r="AG362" s="192"/>
      <c r="AH362" s="192"/>
      <c r="AI362" s="192"/>
      <c r="AJ362" s="192"/>
      <c r="AK362" s="192"/>
      <c r="AL362" s="192"/>
      <c r="AM362" s="29"/>
    </row>
    <row r="363" spans="1:39" ht="5.25" customHeight="1" x14ac:dyDescent="0.25">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row>
    <row r="364" spans="1:39" ht="71.25" customHeight="1" x14ac:dyDescent="0.25">
      <c r="A364" s="29"/>
      <c r="B364" s="29"/>
      <c r="C364" s="296" t="s">
        <v>722</v>
      </c>
      <c r="D364" s="297"/>
      <c r="E364" s="298" t="s">
        <v>762</v>
      </c>
      <c r="F364" s="299"/>
      <c r="G364" s="299"/>
      <c r="H364" s="299"/>
      <c r="I364" s="299"/>
      <c r="J364" s="299"/>
      <c r="K364" s="299"/>
      <c r="L364" s="299"/>
      <c r="M364" s="299"/>
      <c r="N364" s="299"/>
      <c r="O364" s="299"/>
      <c r="P364" s="299"/>
      <c r="Q364" s="299"/>
      <c r="R364" s="299"/>
      <c r="S364" s="299"/>
      <c r="T364" s="299"/>
      <c r="U364" s="299"/>
      <c r="V364" s="299"/>
      <c r="W364" s="299"/>
      <c r="X364" s="299"/>
      <c r="Y364" s="299"/>
      <c r="Z364" s="299"/>
      <c r="AA364" s="299"/>
      <c r="AB364" s="299"/>
      <c r="AC364" s="299"/>
      <c r="AD364" s="300"/>
      <c r="AE364" s="70" t="str">
        <f>IF(入力してください!H94="申請しない","☑","□")&amp;"申請しない　" &amp; IF(入力してください!H94="交付済","☑","□")&amp;"交付済"</f>
        <v>□申請しない　□交付済</v>
      </c>
      <c r="AF364" s="70"/>
      <c r="AG364" s="70"/>
      <c r="AH364" s="70"/>
      <c r="AI364" s="70"/>
      <c r="AJ364" s="70"/>
      <c r="AK364" s="70"/>
      <c r="AL364" s="70"/>
      <c r="AM364" s="29"/>
    </row>
    <row r="365" spans="1:39" ht="7.5" customHeight="1" x14ac:dyDescent="0.25">
      <c r="A365" s="29"/>
      <c r="B365" s="29"/>
      <c r="C365" s="280" t="s">
        <v>729</v>
      </c>
      <c r="D365" s="280"/>
      <c r="E365" s="280"/>
      <c r="F365" s="280"/>
      <c r="G365" s="280"/>
      <c r="H365" s="280"/>
      <c r="I365" s="280"/>
      <c r="J365" s="280"/>
      <c r="K365" s="280"/>
      <c r="L365" s="280"/>
      <c r="M365" s="280"/>
      <c r="N365" s="280"/>
      <c r="O365" s="280"/>
      <c r="P365" s="280"/>
      <c r="Q365" s="280"/>
      <c r="R365" s="280"/>
      <c r="S365" s="280"/>
      <c r="T365" s="280"/>
      <c r="U365" s="280"/>
      <c r="V365" s="280"/>
      <c r="W365" s="280"/>
      <c r="X365" s="29"/>
      <c r="Y365" s="29"/>
      <c r="Z365" s="29"/>
      <c r="AA365" s="29"/>
      <c r="AB365" s="29"/>
      <c r="AC365" s="29"/>
      <c r="AD365" s="29"/>
      <c r="AE365" s="29"/>
      <c r="AF365" s="29"/>
      <c r="AG365" s="29"/>
      <c r="AH365" s="29"/>
      <c r="AI365" s="29"/>
      <c r="AJ365" s="29"/>
      <c r="AK365" s="29"/>
      <c r="AL365" s="29"/>
      <c r="AM365" s="29"/>
    </row>
    <row r="366" spans="1:39" ht="7.5" customHeight="1" x14ac:dyDescent="0.25">
      <c r="A366" s="29"/>
      <c r="B366" s="29"/>
      <c r="C366" s="281"/>
      <c r="D366" s="281"/>
      <c r="E366" s="281"/>
      <c r="F366" s="281"/>
      <c r="G366" s="281"/>
      <c r="H366" s="281"/>
      <c r="I366" s="281"/>
      <c r="J366" s="281"/>
      <c r="K366" s="281"/>
      <c r="L366" s="281"/>
      <c r="M366" s="281"/>
      <c r="N366" s="281"/>
      <c r="O366" s="281"/>
      <c r="P366" s="281"/>
      <c r="Q366" s="281"/>
      <c r="R366" s="281"/>
      <c r="S366" s="281"/>
      <c r="T366" s="281"/>
      <c r="U366" s="281"/>
      <c r="V366" s="281"/>
      <c r="W366" s="281"/>
      <c r="X366" s="29"/>
      <c r="Y366" s="29"/>
      <c r="Z366" s="29"/>
      <c r="AA366" s="29"/>
      <c r="AB366" s="29"/>
      <c r="AC366" s="29"/>
      <c r="AD366" s="29"/>
      <c r="AE366" s="29"/>
      <c r="AF366" s="29"/>
      <c r="AG366" s="29"/>
      <c r="AH366" s="282" t="s">
        <v>721</v>
      </c>
      <c r="AI366" s="283"/>
      <c r="AJ366" s="283"/>
      <c r="AK366" s="283"/>
      <c r="AL366" s="284"/>
      <c r="AM366" s="29"/>
    </row>
    <row r="367" spans="1:39" ht="6" customHeight="1" x14ac:dyDescent="0.25">
      <c r="AH367" s="285"/>
      <c r="AI367" s="286"/>
      <c r="AJ367" s="286"/>
      <c r="AK367" s="286"/>
      <c r="AL367" s="287"/>
    </row>
    <row r="368" spans="1:39" ht="15" customHeight="1" x14ac:dyDescent="0.25">
      <c r="A368" s="29"/>
      <c r="B368" s="29"/>
      <c r="C368" s="291" t="s">
        <v>739</v>
      </c>
      <c r="D368" s="291"/>
      <c r="E368" s="291"/>
      <c r="F368" s="291"/>
      <c r="G368" s="291"/>
      <c r="H368" s="291"/>
      <c r="I368" s="291"/>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30"/>
      <c r="AH368" s="285"/>
      <c r="AI368" s="286"/>
      <c r="AJ368" s="286"/>
      <c r="AK368" s="286"/>
      <c r="AL368" s="287"/>
      <c r="AM368" s="29"/>
    </row>
    <row r="369" spans="1:59" ht="21" customHeight="1" x14ac:dyDescent="0.25">
      <c r="A369" s="29"/>
      <c r="B369" s="29"/>
      <c r="C369" s="58" t="s">
        <v>522</v>
      </c>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30"/>
      <c r="AH369" s="285"/>
      <c r="AI369" s="286"/>
      <c r="AJ369" s="286"/>
      <c r="AK369" s="286"/>
      <c r="AL369" s="287"/>
      <c r="AM369" s="29"/>
    </row>
    <row r="370" spans="1:59" ht="23.25" customHeight="1" x14ac:dyDescent="0.25">
      <c r="A370" s="29"/>
      <c r="B370" s="29"/>
      <c r="D370" s="29"/>
      <c r="E370" s="29"/>
      <c r="F370" s="29"/>
      <c r="G370" s="29"/>
      <c r="H370" s="29"/>
      <c r="I370" s="29"/>
      <c r="J370" s="292" t="str">
        <f>IF(入力してください!J101&lt;&gt;"","令和" &amp; IF(入力してください!J101&gt;2020,入力してください!J101-2018,入力してください!J101) &amp; "年"&amp;入力してください!N101&amp;"月"&amp;入力してください!R101&amp;"日","　年　月　日")</f>
        <v>　年　月　日</v>
      </c>
      <c r="K370" s="292"/>
      <c r="L370" s="292"/>
      <c r="M370" s="292"/>
      <c r="N370" s="292"/>
      <c r="O370" s="292"/>
      <c r="P370" s="292"/>
      <c r="Q370" s="292"/>
      <c r="R370" s="37"/>
      <c r="S370" s="293" t="s">
        <v>523</v>
      </c>
      <c r="T370" s="293"/>
      <c r="U370" s="293"/>
      <c r="V370" s="293"/>
      <c r="W370" s="293"/>
      <c r="X370" s="33"/>
      <c r="Y370" s="294" t="str">
        <f>IF(入力してください!Q41="同じ",入力してください!G13,入力してください!G43) &amp; ""</f>
        <v/>
      </c>
      <c r="Z370" s="294"/>
      <c r="AA370" s="294"/>
      <c r="AB370" s="294"/>
      <c r="AC370" s="294"/>
      <c r="AD370" s="294"/>
      <c r="AE370" s="294"/>
      <c r="AF370" s="294"/>
      <c r="AG370" s="30"/>
      <c r="AH370" s="288"/>
      <c r="AI370" s="289"/>
      <c r="AJ370" s="289"/>
      <c r="AK370" s="289"/>
      <c r="AL370" s="290"/>
      <c r="AM370" s="29"/>
    </row>
    <row r="371" spans="1:59" ht="6.75" customHeight="1" x14ac:dyDescent="0.25">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row>
    <row r="372" spans="1:59" ht="12.75" customHeight="1" x14ac:dyDescent="0.25">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row>
    <row r="373" spans="1:59" ht="12.75" customHeight="1" x14ac:dyDescent="0.25">
      <c r="B373" s="29"/>
      <c r="C373" s="25" t="s">
        <v>709</v>
      </c>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41" t="s">
        <v>701</v>
      </c>
    </row>
    <row r="374" spans="1:59" ht="2.25" customHeight="1" x14ac:dyDescent="0.25">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301" t="s">
        <v>770</v>
      </c>
      <c r="AB374" s="301"/>
      <c r="AC374" s="301"/>
      <c r="AD374" s="301"/>
      <c r="AE374" s="301"/>
      <c r="AF374" s="301"/>
      <c r="AG374" s="301"/>
      <c r="AH374" s="301"/>
      <c r="AI374" s="301"/>
      <c r="AJ374" s="301"/>
      <c r="AK374" s="301"/>
      <c r="AL374" s="301"/>
      <c r="AM374" s="301"/>
      <c r="BA374"/>
      <c r="BB374"/>
      <c r="BC374"/>
      <c r="BE374"/>
      <c r="BF374"/>
      <c r="BG374"/>
    </row>
    <row r="375" spans="1:59" ht="11.25" customHeight="1" x14ac:dyDescent="0.25">
      <c r="A375" s="29"/>
      <c r="B375" s="29"/>
      <c r="C375" s="372" t="s">
        <v>708</v>
      </c>
      <c r="D375" s="373"/>
      <c r="E375" s="373"/>
      <c r="F375" s="373"/>
      <c r="G375" s="373"/>
      <c r="H375" s="373"/>
      <c r="I375" s="373"/>
      <c r="J375" s="373"/>
      <c r="K375" s="374"/>
      <c r="L375"/>
      <c r="M375" s="29"/>
      <c r="N375" s="50" t="s">
        <v>706</v>
      </c>
      <c r="O375" s="51"/>
      <c r="P375" s="51"/>
      <c r="Q375" s="51"/>
      <c r="R375" s="51"/>
      <c r="S375" s="52"/>
      <c r="T375" s="50" t="s">
        <v>486</v>
      </c>
      <c r="U375" s="51"/>
      <c r="V375" s="51"/>
      <c r="W375" s="51"/>
      <c r="X375" s="51"/>
      <c r="Y375" s="52"/>
      <c r="Z375"/>
      <c r="AA375" s="301"/>
      <c r="AB375" s="301"/>
      <c r="AC375" s="301"/>
      <c r="AD375" s="301"/>
      <c r="AE375" s="301"/>
      <c r="AF375" s="301"/>
      <c r="AG375" s="301"/>
      <c r="AH375" s="301"/>
      <c r="AI375" s="301"/>
      <c r="AJ375" s="301"/>
      <c r="AK375" s="301"/>
      <c r="AL375" s="301"/>
      <c r="AM375" s="301"/>
      <c r="AN375"/>
      <c r="AO375"/>
      <c r="AP375"/>
      <c r="AQ375"/>
      <c r="AR375"/>
      <c r="AS375"/>
      <c r="AT375"/>
      <c r="AU375"/>
      <c r="AV375"/>
      <c r="AW375"/>
      <c r="AX375"/>
      <c r="AY375"/>
      <c r="AZ375"/>
      <c r="BA375"/>
      <c r="BB375"/>
      <c r="BC375"/>
      <c r="BD375" s="59"/>
      <c r="BE375"/>
      <c r="BF375"/>
      <c r="BG375"/>
    </row>
    <row r="376" spans="1:59" ht="3.75" customHeight="1" x14ac:dyDescent="0.25">
      <c r="A376" s="29"/>
      <c r="B376" s="29"/>
      <c r="C376" s="375"/>
      <c r="D376" s="376"/>
      <c r="E376" s="376"/>
      <c r="F376" s="376"/>
      <c r="G376" s="376"/>
      <c r="H376" s="376"/>
      <c r="I376" s="376"/>
      <c r="J376" s="376"/>
      <c r="K376" s="377"/>
      <c r="L376"/>
      <c r="M376" s="29"/>
      <c r="Z376"/>
      <c r="AA376" s="301"/>
      <c r="AB376" s="301"/>
      <c r="AC376" s="301"/>
      <c r="AD376" s="301"/>
      <c r="AE376" s="301"/>
      <c r="AF376" s="301"/>
      <c r="AG376" s="301"/>
      <c r="AH376" s="301"/>
      <c r="AI376" s="301"/>
      <c r="AJ376" s="301"/>
      <c r="AK376" s="301"/>
      <c r="AL376" s="301"/>
      <c r="AM376" s="301"/>
      <c r="AN376"/>
      <c r="AO376"/>
      <c r="AP376"/>
      <c r="AQ376"/>
      <c r="AR376"/>
      <c r="AS376"/>
      <c r="AT376"/>
      <c r="AU376"/>
      <c r="AV376"/>
      <c r="AW376"/>
      <c r="AX376"/>
      <c r="AY376"/>
      <c r="AZ376"/>
      <c r="BA376"/>
      <c r="BB376"/>
      <c r="BC376"/>
      <c r="BD376" s="59"/>
      <c r="BE376"/>
      <c r="BF376"/>
      <c r="BG376"/>
    </row>
    <row r="377" spans="1:59" ht="11.25" customHeight="1" x14ac:dyDescent="0.25">
      <c r="A377" s="29"/>
      <c r="B377" s="29"/>
      <c r="C377" s="375"/>
      <c r="D377" s="376"/>
      <c r="E377" s="376"/>
      <c r="F377" s="376"/>
      <c r="G377" s="376"/>
      <c r="H377" s="376"/>
      <c r="I377" s="376"/>
      <c r="J377" s="376"/>
      <c r="K377" s="377"/>
      <c r="L377"/>
      <c r="M377" s="29"/>
      <c r="N377" s="50" t="s">
        <v>707</v>
      </c>
      <c r="O377" s="51"/>
      <c r="P377" s="51"/>
      <c r="Q377" s="51"/>
      <c r="R377" s="51"/>
      <c r="S377" s="52"/>
      <c r="T377" s="50" t="s">
        <v>487</v>
      </c>
      <c r="U377" s="51"/>
      <c r="V377" s="51"/>
      <c r="W377" s="51"/>
      <c r="X377" s="51"/>
      <c r="Y377" s="52"/>
      <c r="Z377"/>
      <c r="AA377" s="301"/>
      <c r="AB377" s="301"/>
      <c r="AC377" s="301"/>
      <c r="AD377" s="301"/>
      <c r="AE377" s="301"/>
      <c r="AF377" s="301"/>
      <c r="AG377" s="301"/>
      <c r="AH377" s="301"/>
      <c r="AI377" s="301"/>
      <c r="AJ377" s="301"/>
      <c r="AK377" s="301"/>
      <c r="AL377" s="301"/>
      <c r="AM377" s="301"/>
      <c r="AN377"/>
      <c r="AO377"/>
      <c r="AP377"/>
      <c r="AQ377"/>
      <c r="AR377"/>
      <c r="AS377"/>
      <c r="AT377"/>
      <c r="AU377"/>
      <c r="AV377"/>
      <c r="AW377"/>
      <c r="AX377"/>
      <c r="AY377"/>
      <c r="AZ377"/>
      <c r="BA377"/>
      <c r="BB377"/>
      <c r="BC377"/>
      <c r="BD377" s="59"/>
      <c r="BE377"/>
      <c r="BF377"/>
      <c r="BG377"/>
    </row>
    <row r="378" spans="1:59" ht="9" customHeight="1" x14ac:dyDescent="0.25">
      <c r="C378" s="378"/>
      <c r="D378" s="379"/>
      <c r="E378" s="379"/>
      <c r="F378" s="379"/>
      <c r="G378" s="379"/>
      <c r="H378" s="379"/>
      <c r="I378" s="379"/>
      <c r="J378" s="379"/>
      <c r="K378" s="380"/>
      <c r="L378"/>
      <c r="N378" s="53" t="s">
        <v>710</v>
      </c>
      <c r="AA378" s="62"/>
      <c r="AB378" s="62"/>
      <c r="AC378" s="62"/>
      <c r="AD378" s="62"/>
      <c r="AE378" s="62"/>
      <c r="AF378" s="302" t="s">
        <v>771</v>
      </c>
      <c r="AG378" s="302"/>
      <c r="AH378" s="302"/>
      <c r="AI378" s="302"/>
      <c r="AJ378" s="302"/>
      <c r="AK378" s="302"/>
      <c r="AL378" s="302"/>
    </row>
    <row r="379" spans="1:59" ht="3.75" customHeight="1" x14ac:dyDescent="0.25">
      <c r="AF379" s="303"/>
      <c r="AG379" s="303"/>
      <c r="AH379" s="303"/>
      <c r="AI379" s="303"/>
      <c r="AJ379" s="303"/>
      <c r="AK379" s="303"/>
      <c r="AL379" s="303"/>
    </row>
    <row r="380" spans="1:59" ht="19.5" customHeight="1" x14ac:dyDescent="0.15">
      <c r="A380" s="29"/>
      <c r="B380" s="29"/>
      <c r="C380" s="245" t="s">
        <v>391</v>
      </c>
      <c r="D380" s="245"/>
      <c r="E380" s="245"/>
      <c r="F380" s="237" t="s">
        <v>2</v>
      </c>
      <c r="G380" s="237"/>
      <c r="H380" s="237"/>
      <c r="I380" s="237"/>
      <c r="J380" s="170" t="str">
        <f>入力してください!G14&amp; ""</f>
        <v/>
      </c>
      <c r="K380" s="171"/>
      <c r="L380" s="171"/>
      <c r="M380" s="171"/>
      <c r="N380" s="171"/>
      <c r="O380" s="171"/>
      <c r="P380" s="172"/>
      <c r="Q380" s="171" t="str">
        <f>入力してください!P14&amp; ""</f>
        <v/>
      </c>
      <c r="R380" s="171"/>
      <c r="S380" s="171"/>
      <c r="T380" s="171"/>
      <c r="U380" s="171"/>
      <c r="V380" s="172"/>
      <c r="W380" s="304" t="s">
        <v>764</v>
      </c>
      <c r="X380" s="305"/>
      <c r="Y380" s="306"/>
      <c r="Z380" s="231" t="str">
        <f>入力してください!G15 &amp;""</f>
        <v/>
      </c>
      <c r="AA380" s="232"/>
      <c r="AB380" s="233"/>
      <c r="AC380" s="326" t="s">
        <v>458</v>
      </c>
      <c r="AD380" s="326"/>
      <c r="AE380" s="326"/>
      <c r="AF380" s="327" t="str">
        <f>IF(入力してください!I16&lt;&gt;"",入力してください!G16 &amp; 入力してください!I16 &amp; "年" &amp; 入力してください!N16 &amp; "月" &amp; 入力してください!R16 &amp; "日","年　　月　　日")</f>
        <v>年　　月　　日</v>
      </c>
      <c r="AG380" s="327"/>
      <c r="AH380" s="327"/>
      <c r="AI380" s="327"/>
      <c r="AJ380" s="327"/>
      <c r="AK380" s="327"/>
      <c r="AL380" s="327"/>
      <c r="AM380" s="29"/>
    </row>
    <row r="381" spans="1:59" ht="23.25" customHeight="1" x14ac:dyDescent="0.25">
      <c r="A381" s="29"/>
      <c r="B381" s="29"/>
      <c r="C381" s="245"/>
      <c r="D381" s="245"/>
      <c r="E381" s="245"/>
      <c r="F381" s="237" t="s">
        <v>1</v>
      </c>
      <c r="G381" s="237"/>
      <c r="H381" s="237"/>
      <c r="I381" s="237"/>
      <c r="J381" s="170" t="str">
        <f>入力してください!G13&amp; ""</f>
        <v/>
      </c>
      <c r="K381" s="171"/>
      <c r="L381" s="171"/>
      <c r="M381" s="171"/>
      <c r="N381" s="171"/>
      <c r="O381" s="171"/>
      <c r="P381" s="172"/>
      <c r="Q381" s="171" t="str">
        <f>入力してください!P13&amp; ""</f>
        <v/>
      </c>
      <c r="R381" s="171"/>
      <c r="S381" s="171"/>
      <c r="T381" s="171"/>
      <c r="U381" s="171"/>
      <c r="V381" s="172"/>
      <c r="W381" s="307"/>
      <c r="X381" s="308"/>
      <c r="Y381" s="309"/>
      <c r="Z381" s="157"/>
      <c r="AA381" s="158"/>
      <c r="AB381" s="159"/>
      <c r="AC381" s="345" t="s">
        <v>480</v>
      </c>
      <c r="AD381" s="345"/>
      <c r="AE381" s="345"/>
      <c r="AF381" s="338" t="str">
        <f ca="1" xml:space="preserve"> IFERROR(INT(_xlfn.DAYS(NOW(),DATEVALUE(AF380))/365.25),"")</f>
        <v/>
      </c>
      <c r="AG381" s="338"/>
      <c r="AH381" s="338"/>
      <c r="AI381" s="338"/>
      <c r="AJ381" s="338"/>
      <c r="AK381" s="338"/>
      <c r="AL381" s="338"/>
      <c r="AM381" s="29"/>
    </row>
    <row r="382" spans="1:59" ht="23.25" customHeight="1" x14ac:dyDescent="0.25">
      <c r="A382" s="29"/>
      <c r="B382" s="29"/>
      <c r="C382" s="245"/>
      <c r="D382" s="245"/>
      <c r="E382" s="245"/>
      <c r="F382" s="237" t="s">
        <v>479</v>
      </c>
      <c r="G382" s="237"/>
      <c r="H382" s="237"/>
      <c r="I382" s="237"/>
      <c r="J382" s="99" t="str">
        <f>入力してください!G17 &amp; ""</f>
        <v/>
      </c>
      <c r="K382" s="99"/>
      <c r="L382" s="99"/>
      <c r="M382" s="99"/>
      <c r="N382" s="99"/>
      <c r="O382" s="99"/>
      <c r="P382" s="99"/>
      <c r="Q382" s="99"/>
      <c r="R382" s="99"/>
      <c r="S382" s="99"/>
      <c r="T382" s="99"/>
      <c r="U382" s="99"/>
      <c r="V382" s="99"/>
      <c r="W382" s="237" t="s">
        <v>483</v>
      </c>
      <c r="X382" s="237"/>
      <c r="Y382" s="237"/>
      <c r="Z382" s="237"/>
      <c r="AA382" s="237"/>
      <c r="AB382" s="237"/>
      <c r="AC382" s="99" t="str">
        <f>入力してください!G20 &amp; ""</f>
        <v/>
      </c>
      <c r="AD382" s="99"/>
      <c r="AE382" s="99"/>
      <c r="AF382" s="99"/>
      <c r="AG382" s="99"/>
      <c r="AH382" s="99"/>
      <c r="AI382" s="99"/>
      <c r="AJ382" s="99"/>
      <c r="AK382" s="99"/>
      <c r="AL382" s="99"/>
      <c r="AM382" s="29"/>
    </row>
    <row r="383" spans="1:59" ht="23.25" customHeight="1" x14ac:dyDescent="0.25">
      <c r="A383" s="29"/>
      <c r="B383" s="29"/>
      <c r="C383" s="245"/>
      <c r="D383" s="245"/>
      <c r="E383" s="245"/>
      <c r="F383" s="237" t="s">
        <v>364</v>
      </c>
      <c r="G383" s="237"/>
      <c r="H383" s="237"/>
      <c r="I383" s="237"/>
      <c r="J383" s="328" t="str">
        <f>入力してください!G18 &amp;入力してください!J18&amp;""</f>
        <v>東京都</v>
      </c>
      <c r="K383" s="329"/>
      <c r="L383" s="329"/>
      <c r="M383" s="329"/>
      <c r="N383" s="329"/>
      <c r="O383" s="329"/>
      <c r="P383" s="329"/>
      <c r="Q383" s="329"/>
      <c r="R383" s="329"/>
      <c r="S383" s="329"/>
      <c r="T383" s="329"/>
      <c r="U383" s="329"/>
      <c r="V383" s="329"/>
      <c r="W383" s="329"/>
      <c r="X383" s="329"/>
      <c r="Y383" s="329"/>
      <c r="Z383" s="329"/>
      <c r="AA383" s="329"/>
      <c r="AB383" s="329"/>
      <c r="AC383" s="329"/>
      <c r="AD383" s="329"/>
      <c r="AE383" s="329"/>
      <c r="AF383" s="329"/>
      <c r="AG383" s="329"/>
      <c r="AH383" s="329"/>
      <c r="AI383" s="329"/>
      <c r="AJ383" s="329"/>
      <c r="AK383" s="329"/>
      <c r="AL383" s="330"/>
      <c r="AM383" s="29"/>
    </row>
    <row r="384" spans="1:59" ht="23.25" customHeight="1" x14ac:dyDescent="0.25">
      <c r="A384" s="29"/>
      <c r="B384" s="29"/>
      <c r="C384" s="245"/>
      <c r="D384" s="245"/>
      <c r="E384" s="245"/>
      <c r="F384" s="237"/>
      <c r="G384" s="237"/>
      <c r="H384" s="237"/>
      <c r="I384" s="237"/>
      <c r="J384" s="331" t="s">
        <v>484</v>
      </c>
      <c r="K384" s="332"/>
      <c r="L384" s="332"/>
      <c r="M384" s="332"/>
      <c r="N384" s="332"/>
      <c r="O384" s="332"/>
      <c r="P384" s="333" t="str">
        <f>入力してください!J19 &amp; ""</f>
        <v/>
      </c>
      <c r="Q384" s="333"/>
      <c r="R384" s="333"/>
      <c r="S384" s="333"/>
      <c r="T384" s="333"/>
      <c r="U384" s="333"/>
      <c r="V384" s="333"/>
      <c r="W384" s="333"/>
      <c r="X384" s="333"/>
      <c r="Y384" s="333"/>
      <c r="Z384" s="333"/>
      <c r="AA384" s="333"/>
      <c r="AB384" s="333"/>
      <c r="AC384" s="333"/>
      <c r="AD384" s="333"/>
      <c r="AE384" s="333"/>
      <c r="AF384" s="333"/>
      <c r="AG384" s="333"/>
      <c r="AH384" s="333"/>
      <c r="AI384" s="333"/>
      <c r="AJ384" s="333"/>
      <c r="AK384" s="333"/>
      <c r="AL384" s="334"/>
      <c r="AM384" s="29"/>
    </row>
    <row r="385" spans="1:39" ht="15" customHeight="1" x14ac:dyDescent="0.25">
      <c r="A385" s="29"/>
      <c r="B385" s="29"/>
      <c r="C385" s="245"/>
      <c r="D385" s="245"/>
      <c r="E385" s="245"/>
      <c r="F385" s="295" t="s">
        <v>481</v>
      </c>
      <c r="G385" s="237"/>
      <c r="H385" s="237"/>
      <c r="I385" s="237"/>
      <c r="J385" s="237" t="s">
        <v>360</v>
      </c>
      <c r="K385" s="237"/>
      <c r="L385" s="237"/>
      <c r="M385" s="170" t="str">
        <f>入力してください!G21 &amp; ""</f>
        <v/>
      </c>
      <c r="N385" s="171"/>
      <c r="O385" s="171"/>
      <c r="P385" s="171"/>
      <c r="Q385" s="171"/>
      <c r="R385" s="171"/>
      <c r="S385" s="171"/>
      <c r="T385" s="171"/>
      <c r="U385" s="171"/>
      <c r="V385" s="171"/>
      <c r="W385" s="171"/>
      <c r="X385" s="171"/>
      <c r="Y385" s="171"/>
      <c r="Z385" s="171"/>
      <c r="AA385" s="171"/>
      <c r="AB385" s="171"/>
      <c r="AC385" s="171"/>
      <c r="AD385" s="171"/>
      <c r="AE385" s="171"/>
      <c r="AF385" s="171"/>
      <c r="AG385" s="172"/>
      <c r="AH385" s="170" t="str">
        <f>入力してください!T21 &amp; ""</f>
        <v/>
      </c>
      <c r="AI385" s="171"/>
      <c r="AJ385" s="171"/>
      <c r="AK385" s="171"/>
      <c r="AL385" s="172"/>
      <c r="AM385" s="29"/>
    </row>
    <row r="386" spans="1:39" ht="15" customHeight="1" x14ac:dyDescent="0.25">
      <c r="A386" s="29"/>
      <c r="B386" s="29"/>
      <c r="C386" s="245"/>
      <c r="D386" s="245"/>
      <c r="E386" s="245"/>
      <c r="F386" s="237"/>
      <c r="G386" s="237"/>
      <c r="H386" s="237"/>
      <c r="I386" s="237"/>
      <c r="J386" s="366" t="s">
        <v>730</v>
      </c>
      <c r="K386" s="367"/>
      <c r="L386" s="368"/>
      <c r="M386" s="339" t="str">
        <f>入力してください!G22 &amp; ""</f>
        <v/>
      </c>
      <c r="N386" s="340"/>
      <c r="O386" s="340"/>
      <c r="P386" s="340"/>
      <c r="Q386" s="340"/>
      <c r="R386" s="340"/>
      <c r="S386" s="340"/>
      <c r="T386" s="340"/>
      <c r="U386" s="340"/>
      <c r="V386" s="341"/>
      <c r="W386" s="237" t="s">
        <v>361</v>
      </c>
      <c r="X386" s="237"/>
      <c r="Y386" s="237"/>
      <c r="Z386" s="99" t="str">
        <f>入力してください!G23 &amp; ""</f>
        <v/>
      </c>
      <c r="AA386" s="99"/>
      <c r="AB386" s="99"/>
      <c r="AC386" s="237" t="s">
        <v>362</v>
      </c>
      <c r="AD386" s="237"/>
      <c r="AE386" s="237"/>
      <c r="AF386" s="99" t="str">
        <f>入力してください!N23 &amp; ""</f>
        <v/>
      </c>
      <c r="AG386" s="99"/>
      <c r="AH386" s="99"/>
      <c r="AI386" s="237" t="s">
        <v>363</v>
      </c>
      <c r="AJ386" s="237"/>
      <c r="AK386" s="99" t="str">
        <f>入力してください!T23 &amp; ""</f>
        <v/>
      </c>
      <c r="AL386" s="99"/>
      <c r="AM386" s="29"/>
    </row>
    <row r="387" spans="1:39" ht="15" customHeight="1" x14ac:dyDescent="0.25">
      <c r="A387" s="29"/>
      <c r="B387" s="29"/>
      <c r="C387" s="245"/>
      <c r="D387" s="245"/>
      <c r="E387" s="245"/>
      <c r="F387" s="237"/>
      <c r="G387" s="237"/>
      <c r="H387" s="237"/>
      <c r="I387" s="237"/>
      <c r="J387" s="369"/>
      <c r="K387" s="370"/>
      <c r="L387" s="371"/>
      <c r="M387" s="342"/>
      <c r="N387" s="343"/>
      <c r="O387" s="343"/>
      <c r="P387" s="343"/>
      <c r="Q387" s="343"/>
      <c r="R387" s="343"/>
      <c r="S387" s="343"/>
      <c r="T387" s="343"/>
      <c r="U387" s="343"/>
      <c r="V387" s="344"/>
      <c r="W387" s="237" t="s">
        <v>482</v>
      </c>
      <c r="X387" s="237"/>
      <c r="Y387" s="237"/>
      <c r="Z387" s="237"/>
      <c r="AA387" s="99" t="str">
        <f>入力してください!G24 &amp; ""</f>
        <v/>
      </c>
      <c r="AB387" s="99"/>
      <c r="AC387" s="99"/>
      <c r="AD387" s="99"/>
      <c r="AE387" s="99"/>
      <c r="AF387" s="99"/>
      <c r="AG387" s="99"/>
      <c r="AH387" s="99"/>
      <c r="AI387" s="99"/>
      <c r="AJ387" s="99"/>
      <c r="AK387" s="99"/>
      <c r="AL387" s="99"/>
      <c r="AM387" s="29"/>
    </row>
    <row r="388" spans="1:39" ht="15" customHeight="1" x14ac:dyDescent="0.25">
      <c r="A388" s="29"/>
      <c r="B388" s="29"/>
      <c r="C388" s="245"/>
      <c r="D388" s="245"/>
      <c r="E388" s="245"/>
      <c r="F388" s="237"/>
      <c r="G388" s="237"/>
      <c r="H388" s="237"/>
      <c r="I388" s="237"/>
      <c r="J388" s="365" t="s">
        <v>485</v>
      </c>
      <c r="K388" s="365"/>
      <c r="L388" s="365"/>
      <c r="M388" s="365"/>
      <c r="N388" s="365"/>
      <c r="O388" s="365"/>
      <c r="P388" s="365"/>
      <c r="Q388" s="365"/>
      <c r="R388" s="365"/>
      <c r="S388" s="365"/>
      <c r="T388" s="365"/>
      <c r="U388" s="365"/>
      <c r="V388" s="365"/>
      <c r="W388" s="365"/>
      <c r="X388" s="365"/>
      <c r="Y388" s="365"/>
      <c r="Z388" s="365"/>
      <c r="AA388" s="365"/>
      <c r="AB388" s="365"/>
      <c r="AC388" s="365"/>
      <c r="AD388" s="365"/>
      <c r="AE388" s="365"/>
      <c r="AF388" s="99" t="str">
        <f>入力してください!Q26 &amp; ""</f>
        <v/>
      </c>
      <c r="AG388" s="99"/>
      <c r="AH388" s="99"/>
      <c r="AI388" s="99"/>
      <c r="AJ388" s="99"/>
      <c r="AK388" s="99"/>
      <c r="AL388" s="99"/>
      <c r="AM388" s="29"/>
    </row>
    <row r="389" spans="1:39" ht="12.75" customHeight="1" x14ac:dyDescent="0.25">
      <c r="C389" s="25" t="s">
        <v>488</v>
      </c>
    </row>
    <row r="390" spans="1:39" ht="18" customHeight="1" x14ac:dyDescent="0.25">
      <c r="A390" s="29"/>
      <c r="B390" s="29"/>
      <c r="C390" s="359" t="s">
        <v>493</v>
      </c>
      <c r="D390" s="245"/>
      <c r="E390" s="245"/>
      <c r="F390" s="360" t="s">
        <v>489</v>
      </c>
      <c r="G390" s="320"/>
      <c r="H390" s="320"/>
      <c r="I390" s="320"/>
      <c r="J390" s="320"/>
      <c r="K390" s="320"/>
      <c r="L390" s="320"/>
      <c r="M390" s="320"/>
      <c r="N390" s="320"/>
      <c r="O390" s="320"/>
      <c r="P390" s="320"/>
      <c r="Q390" s="320"/>
      <c r="R390" s="320"/>
      <c r="S390" s="320"/>
      <c r="T390" s="320"/>
      <c r="U390" s="320"/>
      <c r="V390" s="321"/>
      <c r="W390" s="237" t="s">
        <v>2</v>
      </c>
      <c r="X390" s="237"/>
      <c r="Y390" s="237"/>
      <c r="Z390" s="237"/>
      <c r="AA390" s="231" t="str">
        <f>IF(入力してください!Q41="同じ",入力してください!G14,入力してください!G44)&amp;""</f>
        <v/>
      </c>
      <c r="AB390" s="232"/>
      <c r="AC390" s="232"/>
      <c r="AD390" s="232"/>
      <c r="AE390" s="232"/>
      <c r="AF390" s="232"/>
      <c r="AG390" s="233"/>
      <c r="AH390" s="231" t="str">
        <f>IF(入力してください!Q43="同じ",入力してください!P14,入力してください!P44) &amp; ""</f>
        <v/>
      </c>
      <c r="AI390" s="232"/>
      <c r="AJ390" s="232"/>
      <c r="AK390" s="232"/>
      <c r="AL390" s="233"/>
      <c r="AM390" s="29"/>
    </row>
    <row r="391" spans="1:39" ht="9" customHeight="1" x14ac:dyDescent="0.25">
      <c r="A391" s="29"/>
      <c r="B391" s="29"/>
      <c r="C391" s="245"/>
      <c r="D391" s="245"/>
      <c r="E391" s="245"/>
      <c r="F391" s="257" t="str">
        <f>IF(入力してください!Q41="同じ","☑","□")</f>
        <v>□</v>
      </c>
      <c r="G391" s="361" t="s">
        <v>490</v>
      </c>
      <c r="H391" s="361"/>
      <c r="I391" s="361"/>
      <c r="J391" s="361"/>
      <c r="K391" s="361"/>
      <c r="L391" s="361"/>
      <c r="M391" s="361"/>
      <c r="N391" s="361"/>
      <c r="O391" s="361"/>
      <c r="P391" s="361"/>
      <c r="Q391" s="361"/>
      <c r="R391" s="361"/>
      <c r="S391" s="361"/>
      <c r="T391" s="361"/>
      <c r="U391" s="361"/>
      <c r="V391" s="362"/>
      <c r="W391" s="237"/>
      <c r="X391" s="237"/>
      <c r="Y391" s="237"/>
      <c r="Z391" s="237"/>
      <c r="AA391" s="157"/>
      <c r="AB391" s="158"/>
      <c r="AC391" s="158"/>
      <c r="AD391" s="158"/>
      <c r="AE391" s="158"/>
      <c r="AF391" s="158"/>
      <c r="AG391" s="159"/>
      <c r="AH391" s="157"/>
      <c r="AI391" s="158"/>
      <c r="AJ391" s="158"/>
      <c r="AK391" s="158"/>
      <c r="AL391" s="159"/>
      <c r="AM391" s="29"/>
    </row>
    <row r="392" spans="1:39" ht="9" customHeight="1" x14ac:dyDescent="0.25">
      <c r="A392" s="29"/>
      <c r="B392" s="29"/>
      <c r="C392" s="245"/>
      <c r="D392" s="245"/>
      <c r="E392" s="245"/>
      <c r="F392" s="263"/>
      <c r="G392" s="363"/>
      <c r="H392" s="363"/>
      <c r="I392" s="363"/>
      <c r="J392" s="363"/>
      <c r="K392" s="363"/>
      <c r="L392" s="363"/>
      <c r="M392" s="363"/>
      <c r="N392" s="363"/>
      <c r="O392" s="363"/>
      <c r="P392" s="363"/>
      <c r="Q392" s="363"/>
      <c r="R392" s="363"/>
      <c r="S392" s="363"/>
      <c r="T392" s="363"/>
      <c r="U392" s="363"/>
      <c r="V392" s="364"/>
      <c r="W392" s="237" t="s">
        <v>1</v>
      </c>
      <c r="X392" s="237"/>
      <c r="Y392" s="237"/>
      <c r="Z392" s="237"/>
      <c r="AA392" s="231" t="str">
        <f>IF(入力してください!Q41="同じ",入力してください!G13,入力してください!G43) &amp; ""</f>
        <v/>
      </c>
      <c r="AB392" s="232"/>
      <c r="AC392" s="232"/>
      <c r="AD392" s="232"/>
      <c r="AE392" s="232"/>
      <c r="AF392" s="232"/>
      <c r="AG392" s="233"/>
      <c r="AH392" s="231" t="str">
        <f>IF(入力してください!Q43="同じ",入力してください!P13,入力してください!P43) &amp; ""</f>
        <v/>
      </c>
      <c r="AI392" s="232"/>
      <c r="AJ392" s="232"/>
      <c r="AK392" s="232"/>
      <c r="AL392" s="233"/>
      <c r="AM392" s="29"/>
    </row>
    <row r="393" spans="1:39" ht="18" customHeight="1" x14ac:dyDescent="0.25">
      <c r="A393" s="29"/>
      <c r="B393" s="29"/>
      <c r="C393" s="245"/>
      <c r="D393" s="245"/>
      <c r="E393" s="245"/>
      <c r="F393" s="34" t="str">
        <f>IF(入力してください!Q42="同じ","☑","□")</f>
        <v>□</v>
      </c>
      <c r="G393" s="320" t="s">
        <v>491</v>
      </c>
      <c r="H393" s="320"/>
      <c r="I393" s="320"/>
      <c r="J393" s="320"/>
      <c r="K393" s="320"/>
      <c r="L393" s="320"/>
      <c r="M393" s="320"/>
      <c r="N393" s="320"/>
      <c r="O393" s="320"/>
      <c r="P393" s="320"/>
      <c r="Q393" s="320"/>
      <c r="R393" s="320"/>
      <c r="S393" s="320"/>
      <c r="T393" s="320"/>
      <c r="U393" s="320"/>
      <c r="V393" s="321"/>
      <c r="W393" s="237"/>
      <c r="X393" s="237"/>
      <c r="Y393" s="237"/>
      <c r="Z393" s="237"/>
      <c r="AA393" s="157"/>
      <c r="AB393" s="158"/>
      <c r="AC393" s="158"/>
      <c r="AD393" s="158"/>
      <c r="AE393" s="158"/>
      <c r="AF393" s="158"/>
      <c r="AG393" s="159"/>
      <c r="AH393" s="157"/>
      <c r="AI393" s="158"/>
      <c r="AJ393" s="158"/>
      <c r="AK393" s="158"/>
      <c r="AL393" s="159"/>
      <c r="AM393" s="29"/>
    </row>
    <row r="394" spans="1:39" ht="18" customHeight="1" x14ac:dyDescent="0.25">
      <c r="A394" s="29"/>
      <c r="B394" s="29"/>
      <c r="C394" s="245"/>
      <c r="D394" s="245"/>
      <c r="E394" s="245"/>
      <c r="F394" s="237" t="s">
        <v>492</v>
      </c>
      <c r="G394" s="237"/>
      <c r="H394" s="237"/>
      <c r="I394" s="237"/>
      <c r="J394" s="237"/>
      <c r="K394" s="237"/>
      <c r="L394" s="237"/>
      <c r="M394" s="237"/>
      <c r="N394" s="237"/>
      <c r="O394" s="237"/>
      <c r="P394" s="99" t="str">
        <f>IF(入力してください!G45="その他",入力してください!Q45,入力してください!G45) &amp; ""</f>
        <v/>
      </c>
      <c r="Q394" s="99"/>
      <c r="R394" s="99"/>
      <c r="S394" s="99"/>
      <c r="T394" s="99"/>
      <c r="U394" s="99"/>
      <c r="V394" s="99"/>
      <c r="W394" s="99"/>
      <c r="X394" s="99"/>
      <c r="Y394" s="99"/>
      <c r="Z394" s="99"/>
      <c r="AA394" s="99"/>
      <c r="AB394" s="99"/>
      <c r="AC394" s="99"/>
      <c r="AD394" s="99"/>
      <c r="AE394" s="99"/>
      <c r="AF394" s="99"/>
      <c r="AG394" s="99"/>
      <c r="AH394" s="99"/>
      <c r="AI394" s="99"/>
      <c r="AJ394" s="99"/>
      <c r="AK394" s="99"/>
      <c r="AL394" s="99"/>
      <c r="AM394" s="29"/>
    </row>
    <row r="395" spans="1:39" ht="18.75" customHeight="1" x14ac:dyDescent="0.25">
      <c r="A395" s="29"/>
      <c r="B395" s="29"/>
      <c r="C395" s="245"/>
      <c r="D395" s="245"/>
      <c r="E395" s="245"/>
      <c r="F395" s="237" t="s">
        <v>479</v>
      </c>
      <c r="G395" s="237"/>
      <c r="H395" s="237"/>
      <c r="I395" s="237"/>
      <c r="J395" s="99" t="str">
        <f>IF(入力してください!Q42="同じ",入力してください!G17,入力してください!G46) &amp; ""</f>
        <v/>
      </c>
      <c r="K395" s="99"/>
      <c r="L395" s="99"/>
      <c r="M395" s="99"/>
      <c r="N395" s="99"/>
      <c r="O395" s="99"/>
      <c r="P395" s="99"/>
      <c r="Q395" s="99"/>
      <c r="R395" s="99"/>
      <c r="S395" s="99"/>
      <c r="T395" s="99"/>
      <c r="U395" s="99"/>
      <c r="V395" s="99"/>
      <c r="W395" s="237" t="s">
        <v>483</v>
      </c>
      <c r="X395" s="237"/>
      <c r="Y395" s="237"/>
      <c r="Z395" s="237"/>
      <c r="AA395" s="237"/>
      <c r="AB395" s="237"/>
      <c r="AC395" s="99" t="str">
        <f>IF(入力してください!Q42="同じ",入力してください!G20,入力してください!G49) &amp; ""</f>
        <v/>
      </c>
      <c r="AD395" s="99"/>
      <c r="AE395" s="99"/>
      <c r="AF395" s="99"/>
      <c r="AG395" s="99"/>
      <c r="AH395" s="99"/>
      <c r="AI395" s="99"/>
      <c r="AJ395" s="99"/>
      <c r="AK395" s="99"/>
      <c r="AL395" s="99"/>
      <c r="AM395" s="29"/>
    </row>
    <row r="396" spans="1:39" ht="23.25" customHeight="1" x14ac:dyDescent="0.25">
      <c r="A396" s="29"/>
      <c r="B396" s="29"/>
      <c r="C396" s="245"/>
      <c r="D396" s="245"/>
      <c r="E396" s="245"/>
      <c r="F396" s="237" t="s">
        <v>364</v>
      </c>
      <c r="G396" s="237"/>
      <c r="H396" s="237"/>
      <c r="I396" s="237"/>
      <c r="J396" s="328" t="str">
        <f>IF(入力してください!Q42="同じ",入力してください!G18&amp;入力してください!J18,入力してください!G47 &amp;入力してください!J47) &amp; ""</f>
        <v>東京都</v>
      </c>
      <c r="K396" s="329"/>
      <c r="L396" s="329"/>
      <c r="M396" s="329"/>
      <c r="N396" s="329"/>
      <c r="O396" s="329"/>
      <c r="P396" s="329"/>
      <c r="Q396" s="329"/>
      <c r="R396" s="329"/>
      <c r="S396" s="329"/>
      <c r="T396" s="329"/>
      <c r="U396" s="329"/>
      <c r="V396" s="329"/>
      <c r="W396" s="329"/>
      <c r="X396" s="329"/>
      <c r="Y396" s="329"/>
      <c r="Z396" s="329"/>
      <c r="AA396" s="329"/>
      <c r="AB396" s="329"/>
      <c r="AC396" s="329"/>
      <c r="AD396" s="329"/>
      <c r="AE396" s="329"/>
      <c r="AF396" s="329"/>
      <c r="AG396" s="329"/>
      <c r="AH396" s="329"/>
      <c r="AI396" s="329"/>
      <c r="AJ396" s="329"/>
      <c r="AK396" s="329"/>
      <c r="AL396" s="330"/>
      <c r="AM396" s="29"/>
    </row>
    <row r="397" spans="1:39" ht="18" customHeight="1" x14ac:dyDescent="0.25">
      <c r="A397" s="29"/>
      <c r="B397" s="29"/>
      <c r="C397" s="245"/>
      <c r="D397" s="245"/>
      <c r="E397" s="245"/>
      <c r="F397" s="237"/>
      <c r="G397" s="237"/>
      <c r="H397" s="237"/>
      <c r="I397" s="237"/>
      <c r="J397" s="331" t="s">
        <v>484</v>
      </c>
      <c r="K397" s="332"/>
      <c r="L397" s="332"/>
      <c r="M397" s="332"/>
      <c r="N397" s="332"/>
      <c r="O397" s="332"/>
      <c r="P397" s="333" t="str">
        <f>IF(入力してください!Q42="同じ",入力してください!J19,入力してください!J48) &amp; ""</f>
        <v/>
      </c>
      <c r="Q397" s="333"/>
      <c r="R397" s="333"/>
      <c r="S397" s="333"/>
      <c r="T397" s="333"/>
      <c r="U397" s="333"/>
      <c r="V397" s="333"/>
      <c r="W397" s="333"/>
      <c r="X397" s="333"/>
      <c r="Y397" s="333"/>
      <c r="Z397" s="333"/>
      <c r="AA397" s="333"/>
      <c r="AB397" s="333"/>
      <c r="AC397" s="333"/>
      <c r="AD397" s="333"/>
      <c r="AE397" s="333"/>
      <c r="AF397" s="333"/>
      <c r="AG397" s="333"/>
      <c r="AH397" s="333"/>
      <c r="AI397" s="333"/>
      <c r="AJ397" s="333"/>
      <c r="AK397" s="333"/>
      <c r="AL397" s="334"/>
      <c r="AM397" s="29"/>
    </row>
    <row r="398" spans="1:39" ht="12.75" customHeight="1" x14ac:dyDescent="0.25">
      <c r="C398" s="25" t="s">
        <v>494</v>
      </c>
    </row>
    <row r="399" spans="1:39" ht="24" customHeight="1" x14ac:dyDescent="0.25">
      <c r="A399" s="29"/>
      <c r="B399" s="29"/>
      <c r="C399" s="346" t="s">
        <v>385</v>
      </c>
      <c r="D399" s="347"/>
      <c r="E399" s="348"/>
      <c r="F399" s="304" t="s">
        <v>386</v>
      </c>
      <c r="G399" s="305"/>
      <c r="H399" s="305"/>
      <c r="I399" s="306"/>
      <c r="J399" s="32" t="s">
        <v>356</v>
      </c>
      <c r="K399" s="322" t="str">
        <f>入力してください!H27 &amp; ""</f>
        <v/>
      </c>
      <c r="L399" s="322"/>
      <c r="M399" s="322"/>
      <c r="N399" s="322"/>
      <c r="O399" s="322"/>
      <c r="P399" s="322"/>
      <c r="Q399" s="322"/>
      <c r="R399" s="322"/>
      <c r="S399" s="323"/>
      <c r="T399" s="32" t="s">
        <v>357</v>
      </c>
      <c r="U399" s="322" t="str">
        <f>入力してください!H28 &amp; ""</f>
        <v/>
      </c>
      <c r="V399" s="322"/>
      <c r="W399" s="322"/>
      <c r="X399" s="322"/>
      <c r="Y399" s="322"/>
      <c r="Z399" s="322"/>
      <c r="AA399" s="322"/>
      <c r="AB399" s="322"/>
      <c r="AC399" s="323"/>
      <c r="AD399" s="32" t="s">
        <v>358</v>
      </c>
      <c r="AE399" s="322" t="str">
        <f>入力してください!H29 &amp; ""</f>
        <v/>
      </c>
      <c r="AF399" s="322"/>
      <c r="AG399" s="322"/>
      <c r="AH399" s="322"/>
      <c r="AI399" s="322"/>
      <c r="AJ399" s="322"/>
      <c r="AK399" s="322"/>
      <c r="AL399" s="323"/>
      <c r="AM399" s="29"/>
    </row>
    <row r="400" spans="1:39" ht="24" customHeight="1" x14ac:dyDescent="0.25">
      <c r="A400" s="29"/>
      <c r="B400" s="29"/>
      <c r="C400" s="349"/>
      <c r="D400" s="350"/>
      <c r="E400" s="351"/>
      <c r="F400" s="307"/>
      <c r="G400" s="308"/>
      <c r="H400" s="308"/>
      <c r="I400" s="309"/>
      <c r="J400" s="32" t="s">
        <v>731</v>
      </c>
      <c r="K400" s="322" t="str">
        <f>入力してください!H30 &amp; ""</f>
        <v/>
      </c>
      <c r="L400" s="322"/>
      <c r="M400" s="322"/>
      <c r="N400" s="322"/>
      <c r="O400" s="322"/>
      <c r="P400" s="322"/>
      <c r="Q400" s="322"/>
      <c r="R400" s="322"/>
      <c r="S400" s="323"/>
      <c r="T400" s="32" t="s">
        <v>732</v>
      </c>
      <c r="U400" s="322" t="str">
        <f>入力してください!H31 &amp; ""</f>
        <v/>
      </c>
      <c r="V400" s="322"/>
      <c r="W400" s="322"/>
      <c r="X400" s="322"/>
      <c r="Y400" s="322"/>
      <c r="Z400" s="322"/>
      <c r="AA400" s="322"/>
      <c r="AB400" s="322"/>
      <c r="AC400" s="323"/>
      <c r="AD400" s="32" t="s">
        <v>733</v>
      </c>
      <c r="AE400" s="322" t="str">
        <f>入力してください!H32 &amp; ""</f>
        <v/>
      </c>
      <c r="AF400" s="322"/>
      <c r="AG400" s="322"/>
      <c r="AH400" s="322"/>
      <c r="AI400" s="322"/>
      <c r="AJ400" s="322"/>
      <c r="AK400" s="322"/>
      <c r="AL400" s="323"/>
      <c r="AM400" s="29"/>
    </row>
    <row r="401" spans="1:39" ht="25.5" customHeight="1" x14ac:dyDescent="0.15">
      <c r="A401" s="29"/>
      <c r="B401" s="29"/>
      <c r="C401" s="349"/>
      <c r="D401" s="350"/>
      <c r="E401" s="351"/>
      <c r="F401" s="355" t="s">
        <v>498</v>
      </c>
      <c r="G401" s="356"/>
      <c r="H401" s="356"/>
      <c r="I401" s="356"/>
      <c r="J401" s="357" t="s">
        <v>719</v>
      </c>
      <c r="K401" s="358"/>
      <c r="L401" s="358"/>
      <c r="M401" s="358"/>
      <c r="N401" s="358"/>
      <c r="O401" s="358"/>
      <c r="P401" s="358"/>
      <c r="Q401" s="358"/>
      <c r="R401" s="358"/>
      <c r="S401" s="358"/>
      <c r="T401" s="358"/>
      <c r="U401" s="358"/>
      <c r="V401" s="358"/>
      <c r="W401" s="358"/>
      <c r="X401" s="358"/>
      <c r="Y401" s="358"/>
      <c r="Z401" s="358"/>
      <c r="AA401" s="358"/>
      <c r="AB401" s="358"/>
      <c r="AC401" s="358"/>
      <c r="AD401" s="358"/>
      <c r="AE401" s="358"/>
      <c r="AF401" s="358"/>
      <c r="AG401" s="358"/>
      <c r="AH401" s="358"/>
      <c r="AI401" s="358"/>
      <c r="AJ401" s="358"/>
      <c r="AK401" s="358"/>
      <c r="AL401" s="358"/>
      <c r="AM401" s="29"/>
    </row>
    <row r="402" spans="1:39" ht="35.25" customHeight="1" x14ac:dyDescent="0.25">
      <c r="A402" s="29"/>
      <c r="B402" s="29"/>
      <c r="C402" s="349"/>
      <c r="D402" s="350"/>
      <c r="E402" s="351"/>
      <c r="F402" s="356"/>
      <c r="G402" s="356"/>
      <c r="H402" s="356"/>
      <c r="I402" s="356"/>
      <c r="J402" s="35" t="str">
        <f>IF(入力してください!Q33=入力してください!AV33,"☑","□")</f>
        <v>□</v>
      </c>
      <c r="K402" s="272" t="s">
        <v>734</v>
      </c>
      <c r="L402" s="272"/>
      <c r="M402" s="272"/>
      <c r="N402" s="272"/>
      <c r="O402" s="272"/>
      <c r="P402" s="272"/>
      <c r="Q402" s="272"/>
      <c r="R402" s="272"/>
      <c r="S402" s="272"/>
      <c r="T402" s="272"/>
      <c r="U402" s="272"/>
      <c r="V402" s="272"/>
      <c r="W402" s="272"/>
      <c r="X402" s="272"/>
      <c r="Y402" s="272"/>
      <c r="Z402" s="272"/>
      <c r="AA402" s="272"/>
      <c r="AB402" s="272"/>
      <c r="AC402" s="272"/>
      <c r="AD402" s="272"/>
      <c r="AE402" s="272"/>
      <c r="AF402" s="272"/>
      <c r="AG402" s="272"/>
      <c r="AH402" s="272"/>
      <c r="AI402" s="272"/>
      <c r="AJ402" s="272"/>
      <c r="AK402" s="272"/>
      <c r="AL402" s="273"/>
      <c r="AM402" s="29"/>
    </row>
    <row r="403" spans="1:39" ht="15" customHeight="1" x14ac:dyDescent="0.25">
      <c r="A403" s="29"/>
      <c r="B403" s="29"/>
      <c r="C403" s="349"/>
      <c r="D403" s="350"/>
      <c r="E403" s="351"/>
      <c r="F403" s="356"/>
      <c r="G403" s="356"/>
      <c r="H403" s="356"/>
      <c r="I403" s="356"/>
      <c r="J403" s="34" t="str">
        <f>IF(入力してください!Q34=入力してください!AU34,"☑","□")</f>
        <v>□</v>
      </c>
      <c r="K403" s="320" t="s">
        <v>495</v>
      </c>
      <c r="L403" s="320"/>
      <c r="M403" s="320"/>
      <c r="N403" s="320"/>
      <c r="O403" s="320"/>
      <c r="P403" s="320"/>
      <c r="Q403" s="320"/>
      <c r="R403" s="320"/>
      <c r="S403" s="320"/>
      <c r="T403" s="320"/>
      <c r="U403" s="320"/>
      <c r="V403" s="320"/>
      <c r="W403" s="320"/>
      <c r="X403" s="320"/>
      <c r="Y403" s="320"/>
      <c r="Z403" s="320"/>
      <c r="AA403" s="320"/>
      <c r="AB403" s="320"/>
      <c r="AC403" s="320"/>
      <c r="AD403" s="320"/>
      <c r="AE403" s="320"/>
      <c r="AF403" s="320"/>
      <c r="AG403" s="320"/>
      <c r="AH403" s="320"/>
      <c r="AI403" s="320"/>
      <c r="AJ403" s="320"/>
      <c r="AK403" s="320"/>
      <c r="AL403" s="321"/>
      <c r="AM403" s="29"/>
    </row>
    <row r="404" spans="1:39" ht="15" customHeight="1" x14ac:dyDescent="0.25">
      <c r="A404" s="29"/>
      <c r="B404" s="29"/>
      <c r="C404" s="349"/>
      <c r="D404" s="350"/>
      <c r="E404" s="351"/>
      <c r="F404" s="356"/>
      <c r="G404" s="356"/>
      <c r="H404" s="356"/>
      <c r="I404" s="356"/>
      <c r="J404" s="34" t="str">
        <f>IF(入力してください!Q35="使用している","☑","□")</f>
        <v>□</v>
      </c>
      <c r="K404" s="320" t="s">
        <v>496</v>
      </c>
      <c r="L404" s="320"/>
      <c r="M404" s="320"/>
      <c r="N404" s="320"/>
      <c r="O404" s="320"/>
      <c r="P404" s="320"/>
      <c r="Q404" s="320"/>
      <c r="R404" s="320"/>
      <c r="S404" s="320"/>
      <c r="T404" s="320"/>
      <c r="U404" s="320"/>
      <c r="V404" s="320"/>
      <c r="W404" s="320"/>
      <c r="X404" s="320"/>
      <c r="Y404" s="320"/>
      <c r="Z404" s="320"/>
      <c r="AA404" s="320"/>
      <c r="AB404" s="320"/>
      <c r="AC404" s="320"/>
      <c r="AD404" s="320"/>
      <c r="AE404" s="320"/>
      <c r="AF404" s="320"/>
      <c r="AG404" s="320"/>
      <c r="AH404" s="320"/>
      <c r="AI404" s="320"/>
      <c r="AJ404" s="320"/>
      <c r="AK404" s="320"/>
      <c r="AL404" s="321"/>
      <c r="AM404" s="29"/>
    </row>
    <row r="405" spans="1:39" ht="15" customHeight="1" x14ac:dyDescent="0.25">
      <c r="A405" s="29"/>
      <c r="B405" s="29"/>
      <c r="C405" s="349"/>
      <c r="D405" s="350"/>
      <c r="E405" s="351"/>
      <c r="F405" s="356"/>
      <c r="G405" s="356"/>
      <c r="H405" s="356"/>
      <c r="I405" s="356"/>
      <c r="J405" s="34" t="str">
        <f>IF(入力してください!Q36=入力してください!AU36,"☑","□")</f>
        <v>□</v>
      </c>
      <c r="K405" s="322" t="s">
        <v>598</v>
      </c>
      <c r="L405" s="322"/>
      <c r="M405" s="322"/>
      <c r="N405" s="322"/>
      <c r="O405" s="322"/>
      <c r="P405" s="322"/>
      <c r="Q405" s="322"/>
      <c r="R405" s="322"/>
      <c r="S405" s="322"/>
      <c r="T405" s="322"/>
      <c r="U405" s="322"/>
      <c r="V405" s="322"/>
      <c r="W405" s="322"/>
      <c r="X405" s="322"/>
      <c r="Y405" s="322"/>
      <c r="Z405" s="322"/>
      <c r="AA405" s="322"/>
      <c r="AB405" s="322"/>
      <c r="AC405" s="322"/>
      <c r="AD405" s="322"/>
      <c r="AE405" s="322"/>
      <c r="AF405" s="322"/>
      <c r="AG405" s="322"/>
      <c r="AH405" s="322"/>
      <c r="AI405" s="322"/>
      <c r="AJ405" s="322"/>
      <c r="AK405" s="322"/>
      <c r="AL405" s="323"/>
      <c r="AM405" s="29"/>
    </row>
    <row r="406" spans="1:39" ht="12.75" customHeight="1" x14ac:dyDescent="0.15">
      <c r="A406" s="29"/>
      <c r="B406" s="29"/>
      <c r="C406" s="349"/>
      <c r="D406" s="350"/>
      <c r="E406" s="351"/>
      <c r="F406" s="356"/>
      <c r="G406" s="356"/>
      <c r="H406" s="356"/>
      <c r="I406" s="356"/>
      <c r="J406" s="335" t="s">
        <v>720</v>
      </c>
      <c r="K406" s="336"/>
      <c r="L406" s="336"/>
      <c r="M406" s="336"/>
      <c r="N406" s="336"/>
      <c r="O406" s="336"/>
      <c r="P406" s="336"/>
      <c r="Q406" s="336"/>
      <c r="R406" s="336"/>
      <c r="S406" s="336"/>
      <c r="T406" s="336"/>
      <c r="U406" s="336"/>
      <c r="V406" s="336"/>
      <c r="W406" s="336"/>
      <c r="X406" s="336"/>
      <c r="Y406" s="336"/>
      <c r="Z406" s="336"/>
      <c r="AA406" s="336"/>
      <c r="AB406" s="336"/>
      <c r="AC406" s="336"/>
      <c r="AD406" s="336"/>
      <c r="AE406" s="336"/>
      <c r="AF406" s="336"/>
      <c r="AG406" s="336"/>
      <c r="AH406" s="336"/>
      <c r="AI406" s="336"/>
      <c r="AJ406" s="336"/>
      <c r="AK406" s="336"/>
      <c r="AL406" s="337"/>
      <c r="AM406" s="29"/>
    </row>
    <row r="407" spans="1:39" ht="52.5" customHeight="1" x14ac:dyDescent="0.25">
      <c r="A407" s="29"/>
      <c r="B407" s="29"/>
      <c r="C407" s="352"/>
      <c r="D407" s="353"/>
      <c r="E407" s="354"/>
      <c r="F407" s="356"/>
      <c r="G407" s="356"/>
      <c r="H407" s="356"/>
      <c r="I407" s="356"/>
      <c r="J407" s="35" t="str">
        <f>IF(入力してください!Q37=入力してください!AU33,"☑","□")</f>
        <v>□</v>
      </c>
      <c r="K407" s="272" t="s">
        <v>497</v>
      </c>
      <c r="L407" s="272"/>
      <c r="M407" s="272"/>
      <c r="N407" s="272"/>
      <c r="O407" s="272"/>
      <c r="P407" s="272"/>
      <c r="Q407" s="272"/>
      <c r="R407" s="272"/>
      <c r="S407" s="272"/>
      <c r="T407" s="272"/>
      <c r="U407" s="272"/>
      <c r="V407" s="272"/>
      <c r="W407" s="272"/>
      <c r="X407" s="272"/>
      <c r="Y407" s="272"/>
      <c r="Z407" s="272"/>
      <c r="AA407" s="272"/>
      <c r="AB407" s="272"/>
      <c r="AC407" s="272"/>
      <c r="AD407" s="272"/>
      <c r="AE407" s="272"/>
      <c r="AF407" s="272"/>
      <c r="AG407" s="272"/>
      <c r="AH407" s="272"/>
      <c r="AI407" s="272"/>
      <c r="AJ407" s="272"/>
      <c r="AK407" s="272"/>
      <c r="AL407" s="273"/>
      <c r="AM407" s="29"/>
    </row>
    <row r="408" spans="1:39" ht="20.25" customHeight="1" x14ac:dyDescent="0.25">
      <c r="C408" s="310" t="s">
        <v>499</v>
      </c>
      <c r="D408" s="310"/>
      <c r="E408" s="310"/>
      <c r="F408" s="310"/>
      <c r="G408" s="310"/>
      <c r="H408" s="310"/>
      <c r="I408" s="310"/>
      <c r="J408" s="310"/>
      <c r="K408" s="310"/>
      <c r="L408" s="310"/>
      <c r="M408" s="310"/>
      <c r="N408" s="310"/>
      <c r="O408" s="310"/>
      <c r="P408" s="310"/>
      <c r="Q408" s="310"/>
      <c r="R408" s="310"/>
      <c r="S408" s="310"/>
      <c r="T408" s="310"/>
      <c r="U408" s="310"/>
      <c r="V408" s="310"/>
      <c r="W408" s="310"/>
      <c r="X408" s="310"/>
      <c r="Y408" s="310"/>
      <c r="Z408" s="310"/>
      <c r="AA408" s="310"/>
      <c r="AB408" s="310"/>
      <c r="AC408" s="310"/>
      <c r="AD408" s="310"/>
      <c r="AE408" s="310"/>
      <c r="AF408" s="310"/>
      <c r="AG408" s="310"/>
      <c r="AH408" s="310"/>
      <c r="AI408" s="310"/>
      <c r="AJ408" s="310"/>
      <c r="AK408" s="310"/>
      <c r="AL408" s="310"/>
    </row>
    <row r="409" spans="1:39" ht="50.25" customHeight="1" x14ac:dyDescent="0.25">
      <c r="A409" s="29"/>
      <c r="B409" s="29"/>
      <c r="C409" s="311" t="s">
        <v>776</v>
      </c>
      <c r="D409" s="312"/>
      <c r="E409" s="312"/>
      <c r="F409" s="312"/>
      <c r="G409" s="312"/>
      <c r="H409" s="312"/>
      <c r="I409" s="312"/>
      <c r="J409" s="312"/>
      <c r="K409" s="312"/>
      <c r="L409" s="312"/>
      <c r="M409" s="312"/>
      <c r="N409" s="312"/>
      <c r="O409" s="312"/>
      <c r="P409" s="312"/>
      <c r="Q409" s="312"/>
      <c r="R409" s="312"/>
      <c r="S409" s="312"/>
      <c r="T409" s="312"/>
      <c r="U409" s="312"/>
      <c r="V409" s="312"/>
      <c r="W409" s="312"/>
      <c r="X409" s="312"/>
      <c r="Y409" s="312"/>
      <c r="Z409" s="312"/>
      <c r="AA409" s="312"/>
      <c r="AB409" s="312"/>
      <c r="AC409" s="312"/>
      <c r="AD409" s="312"/>
      <c r="AE409" s="312"/>
      <c r="AF409" s="312"/>
      <c r="AG409" s="312"/>
      <c r="AH409" s="312"/>
      <c r="AI409" s="312"/>
      <c r="AJ409" s="312"/>
      <c r="AK409" s="312"/>
      <c r="AL409" s="313"/>
      <c r="AM409"/>
    </row>
    <row r="410" spans="1:39" ht="30" customHeight="1" x14ac:dyDescent="0.25">
      <c r="A410" s="29"/>
      <c r="B410" s="31"/>
      <c r="C410" s="26"/>
      <c r="D410" s="27"/>
      <c r="E410" s="314" t="str">
        <f>IF(AND(入力してください!J101&lt;&gt;"",RIGHT(入力してください!K100,2)="する"),"令和" &amp; IF(入力してください!J101&gt;2020,入力してください!J101-2018,入力してください!J101) &amp; "年"&amp;入力してください!N101&amp;"月"&amp;入力してください!R101&amp;"日","　年　月　日")</f>
        <v>　年　月　日</v>
      </c>
      <c r="F410" s="314"/>
      <c r="G410" s="314"/>
      <c r="H410" s="314"/>
      <c r="I410" s="314"/>
      <c r="J410" s="314"/>
      <c r="K410" s="314"/>
      <c r="L410" s="27"/>
      <c r="M410" s="27"/>
      <c r="N410" s="27"/>
      <c r="O410" s="30" t="s">
        <v>711</v>
      </c>
      <c r="P410" s="27"/>
      <c r="Q410" s="27"/>
      <c r="R410" s="27"/>
      <c r="S410" s="315" t="str">
        <f>IF(入力してください!K100="同意する",入力してください!G102,"") &amp; ""</f>
        <v/>
      </c>
      <c r="T410" s="315"/>
      <c r="U410" s="315"/>
      <c r="V410" s="315"/>
      <c r="W410" s="315"/>
      <c r="X410" s="315"/>
      <c r="Y410" s="315"/>
      <c r="Z410" s="315"/>
      <c r="AA410" s="315"/>
      <c r="AB410" s="315"/>
      <c r="AC410" s="27"/>
      <c r="AD410" s="27"/>
      <c r="AE410" s="27"/>
      <c r="AF410" s="27"/>
      <c r="AG410" s="27"/>
      <c r="AH410" s="27"/>
      <c r="AI410" s="27"/>
      <c r="AJ410" s="27"/>
      <c r="AK410" s="27"/>
      <c r="AL410" s="54"/>
      <c r="AM410"/>
    </row>
    <row r="411" spans="1:39" ht="22.5" customHeight="1" x14ac:dyDescent="0.25">
      <c r="A411" s="29"/>
      <c r="B411" s="31"/>
      <c r="C411" s="55" t="s">
        <v>712</v>
      </c>
      <c r="D411" s="316" t="s">
        <v>713</v>
      </c>
      <c r="E411" s="316"/>
      <c r="F411" s="316"/>
      <c r="G411" s="316"/>
      <c r="H411" s="316"/>
      <c r="I411" s="316"/>
      <c r="J411" s="316"/>
      <c r="K411" s="316"/>
      <c r="L411" s="316"/>
      <c r="M411" s="316"/>
      <c r="N411" s="316"/>
      <c r="O411" s="316"/>
      <c r="P411" s="316"/>
      <c r="Q411" s="316"/>
      <c r="R411" s="316"/>
      <c r="S411" s="316"/>
      <c r="T411" s="316"/>
      <c r="U411" s="316"/>
      <c r="V411" s="316"/>
      <c r="W411" s="316"/>
      <c r="X411" s="316"/>
      <c r="Y411" s="316"/>
      <c r="Z411" s="316"/>
      <c r="AA411" s="316"/>
      <c r="AB411" s="316"/>
      <c r="AC411" s="316"/>
      <c r="AD411" s="316"/>
      <c r="AE411" s="316"/>
      <c r="AF411" s="316"/>
      <c r="AG411" s="316"/>
      <c r="AH411" s="316"/>
      <c r="AI411" s="316"/>
      <c r="AJ411" s="316"/>
      <c r="AK411" s="316"/>
      <c r="AL411" s="317"/>
      <c r="AM411"/>
    </row>
    <row r="412" spans="1:39" ht="24" customHeight="1" x14ac:dyDescent="0.25">
      <c r="A412" s="29"/>
      <c r="B412" s="31"/>
      <c r="C412" s="46"/>
      <c r="D412" s="33" t="s">
        <v>714</v>
      </c>
      <c r="E412" s="47"/>
      <c r="F412" s="47"/>
      <c r="G412" s="47"/>
      <c r="H412" s="47"/>
      <c r="I412" s="318" t="str">
        <f>IF(LEFT(入力してください!K100,2)="本人",入力してください!G102,"") &amp; ""</f>
        <v/>
      </c>
      <c r="J412" s="318"/>
      <c r="K412" s="318"/>
      <c r="L412" s="318"/>
      <c r="M412" s="318"/>
      <c r="N412" s="318"/>
      <c r="O412" s="318"/>
      <c r="P412" s="318"/>
      <c r="Q412" s="318"/>
      <c r="R412" s="318"/>
      <c r="S412" s="318"/>
      <c r="T412" s="318"/>
      <c r="U412" s="318"/>
      <c r="V412" s="47"/>
      <c r="W412" s="47"/>
      <c r="X412" s="47"/>
      <c r="Y412" s="47"/>
      <c r="Z412" s="47"/>
      <c r="AA412" s="47"/>
      <c r="AB412" s="47"/>
      <c r="AC412" s="47"/>
      <c r="AD412" s="47"/>
      <c r="AE412" s="47"/>
      <c r="AF412" s="47"/>
      <c r="AG412" s="47"/>
      <c r="AH412" s="47"/>
      <c r="AI412" s="47"/>
      <c r="AJ412" s="47"/>
      <c r="AK412" s="47"/>
      <c r="AL412" s="48"/>
      <c r="AM412"/>
    </row>
    <row r="413" spans="1:39" ht="2.25" customHeight="1" x14ac:dyDescent="0.25">
      <c r="A413" s="29"/>
      <c r="B413" s="29"/>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c r="AA413" s="29"/>
      <c r="AB413" s="29"/>
      <c r="AC413" s="29"/>
      <c r="AD413" s="29"/>
      <c r="AE413" s="29"/>
      <c r="AF413" s="29"/>
      <c r="AG413" s="29"/>
      <c r="AH413" s="29"/>
      <c r="AI413" s="29"/>
      <c r="AJ413" s="29"/>
      <c r="AK413" s="29"/>
      <c r="AL413" s="29"/>
      <c r="AM413" s="29"/>
    </row>
    <row r="414" spans="1:39" ht="21" customHeight="1" x14ac:dyDescent="0.25">
      <c r="C414" s="319" t="s">
        <v>740</v>
      </c>
      <c r="D414" s="319"/>
      <c r="E414" s="319"/>
      <c r="F414" s="319"/>
      <c r="G414" s="319"/>
      <c r="H414" s="319"/>
      <c r="I414" s="319"/>
      <c r="J414" s="319"/>
      <c r="K414" s="319"/>
      <c r="L414" s="319"/>
      <c r="M414" s="319"/>
      <c r="N414" s="319"/>
      <c r="O414" s="319"/>
      <c r="P414" s="319"/>
      <c r="Q414" s="319"/>
      <c r="R414" s="319"/>
      <c r="S414" s="319"/>
      <c r="T414" s="319"/>
      <c r="U414" s="319"/>
      <c r="V414" s="319"/>
      <c r="W414" s="319"/>
      <c r="X414" s="319"/>
      <c r="Y414" s="319"/>
      <c r="Z414" s="319"/>
      <c r="AA414" s="319"/>
      <c r="AB414" s="319"/>
      <c r="AC414" s="319"/>
      <c r="AD414" s="319"/>
      <c r="AE414" s="319"/>
      <c r="AF414" s="319"/>
      <c r="AG414" s="319"/>
      <c r="AH414" s="319"/>
      <c r="AI414" s="319"/>
      <c r="AJ414" s="319"/>
      <c r="AK414" s="319"/>
      <c r="AL414" s="319"/>
      <c r="AM414" s="56"/>
    </row>
    <row r="415" spans="1:39" ht="12.75" customHeight="1" x14ac:dyDescent="0.25">
      <c r="A415" s="29"/>
      <c r="B415" s="29"/>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c r="AA415" s="29"/>
      <c r="AB415" s="29"/>
      <c r="AC415" s="29"/>
      <c r="AD415" s="29"/>
      <c r="AE415" s="29"/>
      <c r="AF415" s="29"/>
      <c r="AG415" s="29"/>
      <c r="AH415" s="29"/>
      <c r="AI415" s="29"/>
      <c r="AJ415" s="29"/>
      <c r="AK415" s="29"/>
      <c r="AL415" s="29"/>
    </row>
    <row r="416" spans="1:39" ht="11.25" customHeight="1" x14ac:dyDescent="0.25">
      <c r="A416" s="29"/>
      <c r="B416" s="29"/>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c r="AA416" s="29"/>
      <c r="AB416" s="29"/>
      <c r="AC416" s="29"/>
      <c r="AD416" s="29"/>
      <c r="AE416" s="29"/>
      <c r="AF416" s="29"/>
      <c r="AG416" s="29"/>
      <c r="AH416" s="29"/>
      <c r="AI416" s="29"/>
      <c r="AJ416" s="29"/>
      <c r="AK416" s="29"/>
      <c r="AL416" s="29"/>
      <c r="AM416" s="41" t="s">
        <v>701</v>
      </c>
    </row>
    <row r="417" spans="1:39" ht="6" customHeight="1" x14ac:dyDescent="0.25">
      <c r="A417" s="29"/>
      <c r="B417" s="29"/>
      <c r="C417" s="29"/>
      <c r="D417" s="29"/>
      <c r="E417" s="29"/>
      <c r="F417" s="29"/>
      <c r="G417" s="29"/>
      <c r="H417" s="29"/>
      <c r="I417" s="29"/>
      <c r="J417" s="29"/>
      <c r="K417" s="29"/>
      <c r="L417" s="29"/>
      <c r="M417" s="29"/>
      <c r="N417" s="29"/>
      <c r="X417" s="29"/>
      <c r="Y417" s="29"/>
      <c r="Z417" s="29"/>
      <c r="AA417" s="29"/>
      <c r="AB417" s="29"/>
      <c r="AC417" s="29"/>
      <c r="AD417" s="29"/>
      <c r="AE417" s="29"/>
      <c r="AF417" s="29"/>
      <c r="AG417" s="29"/>
      <c r="AH417" s="29"/>
      <c r="AI417" s="29"/>
      <c r="AJ417" s="29"/>
      <c r="AK417" s="29"/>
      <c r="AL417" s="29"/>
      <c r="AM417" s="29"/>
    </row>
    <row r="418" spans="1:39" ht="9" customHeight="1" x14ac:dyDescent="0.25">
      <c r="A418" s="29"/>
      <c r="B418" s="29"/>
      <c r="C418" s="29"/>
      <c r="D418" s="29"/>
      <c r="E418" s="29"/>
      <c r="F418" s="29"/>
      <c r="G418" s="29"/>
      <c r="H418" s="29"/>
      <c r="I418" s="29"/>
      <c r="J418" s="29"/>
      <c r="K418" s="29"/>
      <c r="L418" s="29"/>
      <c r="W418" s="234" t="s">
        <v>735</v>
      </c>
      <c r="X418" s="235"/>
      <c r="Y418" s="235"/>
      <c r="Z418" s="235"/>
      <c r="AA418" s="235"/>
      <c r="AB418" s="236"/>
      <c r="AD418" s="29"/>
      <c r="AE418" s="29"/>
      <c r="AF418" s="29"/>
      <c r="AG418" s="29"/>
      <c r="AH418" s="29"/>
      <c r="AI418" s="29"/>
      <c r="AJ418" s="29"/>
    </row>
    <row r="419" spans="1:39" ht="10.5" customHeight="1" x14ac:dyDescent="0.25">
      <c r="A419" s="29"/>
      <c r="B419" s="29"/>
      <c r="C419" s="29"/>
      <c r="D419" s="29"/>
      <c r="E419" s="29"/>
      <c r="F419" s="29"/>
      <c r="G419" s="29"/>
      <c r="H419" s="29"/>
      <c r="I419" s="29"/>
      <c r="J419" s="29"/>
      <c r="K419" s="29"/>
      <c r="L419" s="29"/>
      <c r="M419" s="29"/>
      <c r="N419"/>
      <c r="O419"/>
      <c r="P419"/>
      <c r="Q419"/>
      <c r="R419"/>
      <c r="S419"/>
      <c r="T419"/>
      <c r="W419" s="238"/>
      <c r="X419" s="239"/>
      <c r="Y419" s="239"/>
      <c r="Z419" s="239"/>
      <c r="AA419" s="239"/>
      <c r="AB419" s="240"/>
      <c r="AD419" s="29"/>
      <c r="AE419" s="29"/>
      <c r="AF419" s="29"/>
      <c r="AG419" s="29"/>
      <c r="AH419" s="29"/>
      <c r="AI419" s="29"/>
      <c r="AJ419" s="29"/>
    </row>
    <row r="420" spans="1:39" ht="2.25" customHeight="1" x14ac:dyDescent="0.25">
      <c r="A420" s="29"/>
      <c r="B420" s="29"/>
      <c r="C420" s="29"/>
      <c r="D420" s="29"/>
      <c r="E420" s="29"/>
      <c r="F420" s="29"/>
      <c r="G420" s="29"/>
      <c r="H420" s="29"/>
      <c r="I420" s="29"/>
      <c r="J420" s="29"/>
      <c r="K420" s="29"/>
      <c r="L420" s="29"/>
      <c r="M420" s="29"/>
      <c r="N420"/>
      <c r="O420"/>
      <c r="P420"/>
      <c r="Q420"/>
      <c r="R420"/>
      <c r="S420"/>
      <c r="T420"/>
      <c r="U420" s="29"/>
      <c r="V420" s="29"/>
      <c r="W420" s="29"/>
      <c r="X420" s="29"/>
      <c r="Y420" s="29"/>
      <c r="Z420" s="29"/>
      <c r="AA420" s="29"/>
      <c r="AB420" s="29"/>
      <c r="AC420" s="29"/>
      <c r="AD420" s="29"/>
      <c r="AE420" s="29"/>
      <c r="AF420" s="29"/>
      <c r="AG420" s="29"/>
      <c r="AH420" s="29"/>
      <c r="AI420" s="29"/>
      <c r="AJ420" s="29"/>
      <c r="AK420" s="29"/>
      <c r="AL420" s="29"/>
      <c r="AM420" s="29"/>
    </row>
    <row r="421" spans="1:39" ht="14.25" customHeight="1" x14ac:dyDescent="0.25">
      <c r="A421" s="29"/>
      <c r="B421" s="29"/>
      <c r="C421" s="29"/>
      <c r="D421" s="29"/>
      <c r="E421" s="29"/>
      <c r="F421" s="29"/>
      <c r="G421" s="29"/>
      <c r="H421" s="29"/>
      <c r="I421" s="29"/>
      <c r="J421" s="29"/>
      <c r="K421" s="29"/>
      <c r="L421" s="29"/>
      <c r="M421" s="29"/>
      <c r="N421"/>
      <c r="O421"/>
      <c r="P421"/>
      <c r="Q421"/>
      <c r="R421"/>
      <c r="S421"/>
      <c r="T421"/>
      <c r="U421" s="29"/>
      <c r="V421" s="29"/>
      <c r="W421" s="29"/>
      <c r="X421" s="70" t="s">
        <v>508</v>
      </c>
      <c r="Y421" s="70"/>
      <c r="Z421" s="70"/>
      <c r="AA421" s="70"/>
      <c r="AB421" s="70"/>
      <c r="AC421" s="99" t="str">
        <f>入力してください!G8 &amp; ""</f>
        <v/>
      </c>
      <c r="AD421" s="99"/>
      <c r="AE421" s="99"/>
      <c r="AF421" s="99"/>
      <c r="AG421" s="99"/>
      <c r="AH421" s="99"/>
      <c r="AI421" s="99"/>
      <c r="AJ421" s="99"/>
      <c r="AK421" s="99"/>
      <c r="AL421" s="99"/>
      <c r="AM421" s="29"/>
    </row>
    <row r="422" spans="1:39" ht="14.25" customHeight="1" x14ac:dyDescent="0.25">
      <c r="A422" s="29"/>
      <c r="B422" s="29"/>
      <c r="C422" s="245" t="s">
        <v>507</v>
      </c>
      <c r="D422" s="245"/>
      <c r="E422" s="245"/>
      <c r="F422" s="242" t="s">
        <v>500</v>
      </c>
      <c r="G422" s="242"/>
      <c r="H422" s="242"/>
      <c r="I422" s="242"/>
      <c r="J422" s="242"/>
      <c r="K422" s="242"/>
      <c r="L422" s="242"/>
      <c r="M422" s="237" t="s">
        <v>501</v>
      </c>
      <c r="N422" s="237"/>
      <c r="O422" s="237"/>
      <c r="P422" s="99" t="str">
        <f>入力してください!G54 &amp; ""</f>
        <v/>
      </c>
      <c r="Q422" s="99"/>
      <c r="R422" s="99"/>
      <c r="S422" s="99"/>
      <c r="T422" s="99"/>
      <c r="U422" s="99"/>
      <c r="V422" s="99"/>
      <c r="W422" s="99"/>
      <c r="X422" s="99"/>
      <c r="Y422" s="99"/>
      <c r="Z422" s="99"/>
      <c r="AA422" s="99"/>
      <c r="AB422" s="99"/>
      <c r="AC422" s="237" t="s">
        <v>502</v>
      </c>
      <c r="AD422" s="237"/>
      <c r="AE422" s="237"/>
      <c r="AF422" s="237"/>
      <c r="AG422" s="237"/>
      <c r="AH422" s="237"/>
      <c r="AI422" s="99" t="str">
        <f>入力してください!R54 &amp; ""</f>
        <v/>
      </c>
      <c r="AJ422" s="99"/>
      <c r="AK422" s="99"/>
      <c r="AL422" s="99"/>
      <c r="AM422" s="29"/>
    </row>
    <row r="423" spans="1:39" ht="14.25" customHeight="1" x14ac:dyDescent="0.25">
      <c r="A423" s="29"/>
      <c r="B423" s="29"/>
      <c r="C423" s="245"/>
      <c r="D423" s="245"/>
      <c r="E423" s="245"/>
      <c r="F423" s="242"/>
      <c r="G423" s="242"/>
      <c r="H423" s="242"/>
      <c r="I423" s="242"/>
      <c r="J423" s="242"/>
      <c r="K423" s="242"/>
      <c r="L423" s="242"/>
      <c r="M423" s="237" t="s">
        <v>501</v>
      </c>
      <c r="N423" s="237"/>
      <c r="O423" s="237"/>
      <c r="P423" s="99" t="str">
        <f>入力してください!G55 &amp; ""</f>
        <v/>
      </c>
      <c r="Q423" s="99"/>
      <c r="R423" s="99"/>
      <c r="S423" s="99"/>
      <c r="T423" s="99"/>
      <c r="U423" s="99"/>
      <c r="V423" s="99"/>
      <c r="W423" s="99"/>
      <c r="X423" s="99"/>
      <c r="Y423" s="99"/>
      <c r="Z423" s="99"/>
      <c r="AA423" s="99"/>
      <c r="AB423" s="99"/>
      <c r="AC423" s="237" t="s">
        <v>502</v>
      </c>
      <c r="AD423" s="237"/>
      <c r="AE423" s="237"/>
      <c r="AF423" s="237"/>
      <c r="AG423" s="237"/>
      <c r="AH423" s="237"/>
      <c r="AI423" s="99" t="str">
        <f>入力してください!R55 &amp; ""</f>
        <v/>
      </c>
      <c r="AJ423" s="99"/>
      <c r="AK423" s="99"/>
      <c r="AL423" s="99"/>
      <c r="AM423" s="29"/>
    </row>
    <row r="424" spans="1:39" ht="14.25" customHeight="1" x14ac:dyDescent="0.25">
      <c r="A424" s="29"/>
      <c r="B424" s="29"/>
      <c r="C424" s="245"/>
      <c r="D424" s="245"/>
      <c r="E424" s="245"/>
      <c r="F424" s="242"/>
      <c r="G424" s="242"/>
      <c r="H424" s="242"/>
      <c r="I424" s="242"/>
      <c r="J424" s="242"/>
      <c r="K424" s="242"/>
      <c r="L424" s="242"/>
      <c r="M424" s="237" t="s">
        <v>501</v>
      </c>
      <c r="N424" s="237"/>
      <c r="O424" s="237"/>
      <c r="P424" s="99" t="str">
        <f>入力してください!G56 &amp; ""</f>
        <v/>
      </c>
      <c r="Q424" s="99"/>
      <c r="R424" s="99"/>
      <c r="S424" s="99"/>
      <c r="T424" s="99"/>
      <c r="U424" s="99"/>
      <c r="V424" s="99"/>
      <c r="W424" s="99"/>
      <c r="X424" s="99"/>
      <c r="Y424" s="99"/>
      <c r="Z424" s="99"/>
      <c r="AA424" s="99"/>
      <c r="AB424" s="99"/>
      <c r="AC424" s="237" t="s">
        <v>502</v>
      </c>
      <c r="AD424" s="237"/>
      <c r="AE424" s="237"/>
      <c r="AF424" s="237"/>
      <c r="AG424" s="237"/>
      <c r="AH424" s="237"/>
      <c r="AI424" s="99" t="str">
        <f>入力してください!R56 &amp; ""</f>
        <v/>
      </c>
      <c r="AJ424" s="99"/>
      <c r="AK424" s="99"/>
      <c r="AL424" s="99"/>
      <c r="AM424" s="29"/>
    </row>
    <row r="425" spans="1:39" ht="14.25" customHeight="1" x14ac:dyDescent="0.25">
      <c r="A425" s="29"/>
      <c r="B425" s="29"/>
      <c r="C425" s="245"/>
      <c r="D425" s="245"/>
      <c r="E425" s="245"/>
      <c r="F425" s="242"/>
      <c r="G425" s="242"/>
      <c r="H425" s="242"/>
      <c r="I425" s="242"/>
      <c r="J425" s="242"/>
      <c r="K425" s="242"/>
      <c r="L425" s="242"/>
      <c r="M425" s="237" t="s">
        <v>501</v>
      </c>
      <c r="N425" s="237"/>
      <c r="O425" s="237"/>
      <c r="P425" s="99" t="str">
        <f>入力してください!G57 &amp; ""</f>
        <v/>
      </c>
      <c r="Q425" s="99"/>
      <c r="R425" s="99"/>
      <c r="S425" s="99"/>
      <c r="T425" s="99"/>
      <c r="U425" s="99"/>
      <c r="V425" s="99"/>
      <c r="W425" s="99"/>
      <c r="X425" s="99"/>
      <c r="Y425" s="99"/>
      <c r="Z425" s="99"/>
      <c r="AA425" s="99"/>
      <c r="AB425" s="99"/>
      <c r="AC425" s="237" t="s">
        <v>502</v>
      </c>
      <c r="AD425" s="237"/>
      <c r="AE425" s="237"/>
      <c r="AF425" s="237"/>
      <c r="AG425" s="237"/>
      <c r="AH425" s="237"/>
      <c r="AI425" s="99" t="str">
        <f>入力してください!R57 &amp; ""</f>
        <v/>
      </c>
      <c r="AJ425" s="99"/>
      <c r="AK425" s="99"/>
      <c r="AL425" s="99"/>
      <c r="AM425" s="29"/>
    </row>
    <row r="426" spans="1:39" ht="14.25" customHeight="1" x14ac:dyDescent="0.25">
      <c r="A426" s="29"/>
      <c r="B426" s="29"/>
      <c r="C426" s="245"/>
      <c r="D426" s="245"/>
      <c r="E426" s="245"/>
      <c r="F426" s="242"/>
      <c r="G426" s="242"/>
      <c r="H426" s="242"/>
      <c r="I426" s="242"/>
      <c r="J426" s="242"/>
      <c r="K426" s="242"/>
      <c r="L426" s="242"/>
      <c r="M426" s="237" t="s">
        <v>501</v>
      </c>
      <c r="N426" s="237"/>
      <c r="O426" s="237"/>
      <c r="P426" s="99" t="str">
        <f>入力してください!G58 &amp; ""</f>
        <v/>
      </c>
      <c r="Q426" s="99"/>
      <c r="R426" s="99"/>
      <c r="S426" s="99"/>
      <c r="T426" s="99"/>
      <c r="U426" s="99"/>
      <c r="V426" s="99"/>
      <c r="W426" s="99"/>
      <c r="X426" s="99"/>
      <c r="Y426" s="99"/>
      <c r="Z426" s="99"/>
      <c r="AA426" s="99"/>
      <c r="AB426" s="99"/>
      <c r="AC426" s="237" t="s">
        <v>502</v>
      </c>
      <c r="AD426" s="237"/>
      <c r="AE426" s="237"/>
      <c r="AF426" s="237"/>
      <c r="AG426" s="237"/>
      <c r="AH426" s="237"/>
      <c r="AI426" s="99" t="str">
        <f>入力してください!R58 &amp; ""</f>
        <v/>
      </c>
      <c r="AJ426" s="99"/>
      <c r="AK426" s="99"/>
      <c r="AL426" s="99"/>
      <c r="AM426" s="29"/>
    </row>
    <row r="427" spans="1:39" ht="14.25" customHeight="1" x14ac:dyDescent="0.25">
      <c r="A427" s="29"/>
      <c r="B427" s="29"/>
      <c r="C427" s="245"/>
      <c r="D427" s="245"/>
      <c r="E427" s="245"/>
      <c r="F427" s="242"/>
      <c r="G427" s="242"/>
      <c r="H427" s="242"/>
      <c r="I427" s="242"/>
      <c r="J427" s="242"/>
      <c r="K427" s="242"/>
      <c r="L427" s="242"/>
      <c r="M427" s="237" t="s">
        <v>501</v>
      </c>
      <c r="N427" s="237"/>
      <c r="O427" s="237"/>
      <c r="P427" s="99" t="str">
        <f>入力してください!G59 &amp; ""</f>
        <v/>
      </c>
      <c r="Q427" s="99"/>
      <c r="R427" s="99"/>
      <c r="S427" s="99"/>
      <c r="T427" s="99"/>
      <c r="U427" s="99"/>
      <c r="V427" s="99"/>
      <c r="W427" s="99"/>
      <c r="X427" s="99"/>
      <c r="Y427" s="99"/>
      <c r="Z427" s="99"/>
      <c r="AA427" s="99"/>
      <c r="AB427" s="99"/>
      <c r="AC427" s="237" t="s">
        <v>502</v>
      </c>
      <c r="AD427" s="237"/>
      <c r="AE427" s="237"/>
      <c r="AF427" s="237"/>
      <c r="AG427" s="237"/>
      <c r="AH427" s="237"/>
      <c r="AI427" s="99" t="str">
        <f>入力してください!R59 &amp; ""</f>
        <v/>
      </c>
      <c r="AJ427" s="99"/>
      <c r="AK427" s="99"/>
      <c r="AL427" s="99"/>
      <c r="AM427" s="29"/>
    </row>
    <row r="428" spans="1:39" ht="9" customHeight="1" x14ac:dyDescent="0.25">
      <c r="A428" s="29"/>
      <c r="B428" s="29"/>
      <c r="C428" s="245"/>
      <c r="D428" s="245"/>
      <c r="E428" s="245"/>
      <c r="F428" s="241"/>
      <c r="G428" s="241"/>
      <c r="H428" s="241"/>
      <c r="I428" s="241"/>
      <c r="J428" s="241"/>
      <c r="K428" s="241"/>
      <c r="L428" s="241"/>
      <c r="M428" s="241"/>
      <c r="N428" s="241"/>
      <c r="O428" s="241"/>
      <c r="P428" s="241"/>
      <c r="Q428" s="241"/>
      <c r="R428" s="241"/>
      <c r="S428" s="241"/>
      <c r="T428" s="241"/>
      <c r="U428" s="241"/>
      <c r="V428" s="241"/>
      <c r="W428" s="241"/>
      <c r="X428" s="241"/>
      <c r="Y428" s="241"/>
      <c r="Z428" s="241"/>
      <c r="AA428" s="241"/>
      <c r="AB428" s="241"/>
      <c r="AC428" s="241"/>
      <c r="AD428" s="241"/>
      <c r="AE428" s="241"/>
      <c r="AF428" s="241"/>
      <c r="AG428" s="241"/>
      <c r="AH428" s="241"/>
      <c r="AI428" s="241"/>
      <c r="AJ428" s="241"/>
      <c r="AK428" s="241"/>
      <c r="AL428" s="241"/>
      <c r="AM428" s="29"/>
    </row>
    <row r="429" spans="1:39" ht="15" customHeight="1" x14ac:dyDescent="0.25">
      <c r="A429" s="29"/>
      <c r="B429" s="29"/>
      <c r="C429" s="245"/>
      <c r="D429" s="245"/>
      <c r="E429" s="245"/>
      <c r="F429" s="242" t="s">
        <v>503</v>
      </c>
      <c r="G429" s="242"/>
      <c r="H429" s="242"/>
      <c r="I429" s="242"/>
      <c r="J429" s="242" t="s">
        <v>504</v>
      </c>
      <c r="K429" s="242"/>
      <c r="L429" s="242"/>
      <c r="M429" s="242"/>
      <c r="N429" s="242"/>
      <c r="O429" s="242"/>
      <c r="P429" s="237" t="s">
        <v>2</v>
      </c>
      <c r="Q429" s="237"/>
      <c r="R429" s="237"/>
      <c r="S429" s="237"/>
      <c r="T429" s="99" t="str">
        <f>入力してください!K61 &amp; ""</f>
        <v/>
      </c>
      <c r="U429" s="99"/>
      <c r="V429" s="99"/>
      <c r="W429" s="99"/>
      <c r="X429" s="99"/>
      <c r="Y429" s="99"/>
      <c r="Z429" s="99"/>
      <c r="AA429" s="99"/>
      <c r="AB429" s="237" t="s">
        <v>458</v>
      </c>
      <c r="AC429" s="237"/>
      <c r="AD429" s="237"/>
      <c r="AE429" s="237"/>
      <c r="AF429" s="99" t="str">
        <f>IF(入力してください!M62&lt;&gt;"",入力してください!K62 &amp; 入力してください!M62 &amp; "年" &amp; 入力してください!P62 &amp; "月" &amp; 入力してください!S62 &amp; "日","")</f>
        <v/>
      </c>
      <c r="AG429" s="99"/>
      <c r="AH429" s="99"/>
      <c r="AI429" s="99"/>
      <c r="AJ429" s="99"/>
      <c r="AK429" s="99"/>
      <c r="AL429" s="99"/>
      <c r="AM429" s="29"/>
    </row>
    <row r="430" spans="1:39" ht="15" customHeight="1" x14ac:dyDescent="0.25">
      <c r="A430" s="29"/>
      <c r="B430" s="29"/>
      <c r="C430" s="245"/>
      <c r="D430" s="245"/>
      <c r="E430" s="245"/>
      <c r="F430" s="242"/>
      <c r="G430" s="242"/>
      <c r="H430" s="242"/>
      <c r="I430" s="242"/>
      <c r="J430" s="242"/>
      <c r="K430" s="242"/>
      <c r="L430" s="242"/>
      <c r="M430" s="242"/>
      <c r="N430" s="242"/>
      <c r="O430" s="242"/>
      <c r="P430" s="237" t="s">
        <v>501</v>
      </c>
      <c r="Q430" s="237"/>
      <c r="R430" s="237"/>
      <c r="S430" s="237"/>
      <c r="T430" s="99" t="str">
        <f>入力してください!K60 &amp; ""</f>
        <v/>
      </c>
      <c r="U430" s="99"/>
      <c r="V430" s="99"/>
      <c r="W430" s="99"/>
      <c r="X430" s="99"/>
      <c r="Y430" s="99"/>
      <c r="Z430" s="99"/>
      <c r="AA430" s="99"/>
      <c r="AB430" s="237" t="s">
        <v>506</v>
      </c>
      <c r="AC430" s="237"/>
      <c r="AD430" s="237"/>
      <c r="AE430" s="237"/>
      <c r="AF430" s="99" t="str">
        <f>入力してください!K63 &amp; ""</f>
        <v/>
      </c>
      <c r="AG430" s="99"/>
      <c r="AH430" s="99"/>
      <c r="AI430" s="99"/>
      <c r="AJ430" s="99"/>
      <c r="AK430" s="99"/>
      <c r="AL430" s="99"/>
      <c r="AM430" s="29"/>
    </row>
    <row r="431" spans="1:39" ht="15" customHeight="1" x14ac:dyDescent="0.25">
      <c r="A431" s="29"/>
      <c r="B431" s="29"/>
      <c r="C431" s="245"/>
      <c r="D431" s="245"/>
      <c r="E431" s="245"/>
      <c r="F431" s="242"/>
      <c r="G431" s="242"/>
      <c r="H431" s="242"/>
      <c r="I431" s="242"/>
      <c r="J431" s="242"/>
      <c r="K431" s="242"/>
      <c r="L431" s="242"/>
      <c r="M431" s="242"/>
      <c r="N431" s="242"/>
      <c r="O431" s="242"/>
      <c r="P431" s="237" t="s">
        <v>2</v>
      </c>
      <c r="Q431" s="237"/>
      <c r="R431" s="237"/>
      <c r="S431" s="237"/>
      <c r="T431" s="99" t="str">
        <f>入力してください!K65 &amp; ""</f>
        <v/>
      </c>
      <c r="U431" s="99"/>
      <c r="V431" s="99"/>
      <c r="W431" s="99"/>
      <c r="X431" s="99"/>
      <c r="Y431" s="99"/>
      <c r="Z431" s="99"/>
      <c r="AA431" s="99"/>
      <c r="AB431" s="237" t="s">
        <v>458</v>
      </c>
      <c r="AC431" s="237"/>
      <c r="AD431" s="237"/>
      <c r="AE431" s="237"/>
      <c r="AF431" s="99" t="str">
        <f>IF(入力してください!M66&lt;&gt;"",入力してください!K66 &amp; 入力してください!M66 &amp; "年" &amp; 入力してください!P66 &amp; "月" &amp; 入力してください!S66 &amp; "日","")</f>
        <v/>
      </c>
      <c r="AG431" s="99"/>
      <c r="AH431" s="99"/>
      <c r="AI431" s="99"/>
      <c r="AJ431" s="99"/>
      <c r="AK431" s="99"/>
      <c r="AL431" s="99"/>
      <c r="AM431" s="29"/>
    </row>
    <row r="432" spans="1:39" ht="15" customHeight="1" x14ac:dyDescent="0.25">
      <c r="A432" s="29"/>
      <c r="B432" s="29"/>
      <c r="C432" s="245"/>
      <c r="D432" s="245"/>
      <c r="E432" s="245"/>
      <c r="F432" s="242"/>
      <c r="G432" s="242"/>
      <c r="H432" s="242"/>
      <c r="I432" s="242"/>
      <c r="J432" s="242"/>
      <c r="K432" s="242"/>
      <c r="L432" s="242"/>
      <c r="M432" s="242"/>
      <c r="N432" s="242"/>
      <c r="O432" s="242"/>
      <c r="P432" s="237" t="s">
        <v>501</v>
      </c>
      <c r="Q432" s="237"/>
      <c r="R432" s="237"/>
      <c r="S432" s="237"/>
      <c r="T432" s="99" t="str">
        <f>入力してください!K64 &amp; ""</f>
        <v/>
      </c>
      <c r="U432" s="99"/>
      <c r="V432" s="99"/>
      <c r="W432" s="99"/>
      <c r="X432" s="99"/>
      <c r="Y432" s="99"/>
      <c r="Z432" s="99"/>
      <c r="AA432" s="99"/>
      <c r="AB432" s="237" t="s">
        <v>506</v>
      </c>
      <c r="AC432" s="237"/>
      <c r="AD432" s="237"/>
      <c r="AE432" s="237"/>
      <c r="AF432" s="99" t="str">
        <f>入力してください!K67 &amp; ""</f>
        <v/>
      </c>
      <c r="AG432" s="99"/>
      <c r="AH432" s="99"/>
      <c r="AI432" s="99"/>
      <c r="AJ432" s="99"/>
      <c r="AK432" s="99"/>
      <c r="AL432" s="99"/>
      <c r="AM432" s="29"/>
    </row>
    <row r="433" spans="1:39" ht="15" customHeight="1" x14ac:dyDescent="0.25">
      <c r="A433" s="29"/>
      <c r="B433" s="29"/>
      <c r="C433" s="245"/>
      <c r="D433" s="245"/>
      <c r="E433" s="245"/>
      <c r="F433" s="242"/>
      <c r="G433" s="242"/>
      <c r="H433" s="242"/>
      <c r="I433" s="242"/>
      <c r="J433" s="242" t="s">
        <v>505</v>
      </c>
      <c r="K433" s="242"/>
      <c r="L433" s="242"/>
      <c r="M433" s="242"/>
      <c r="N433" s="242"/>
      <c r="O433" s="242"/>
      <c r="P433" s="237" t="s">
        <v>2</v>
      </c>
      <c r="Q433" s="237"/>
      <c r="R433" s="237"/>
      <c r="S433" s="237"/>
      <c r="T433" s="99" t="str">
        <f>入力してください!K69 &amp; ""</f>
        <v/>
      </c>
      <c r="U433" s="99"/>
      <c r="V433" s="99"/>
      <c r="W433" s="99"/>
      <c r="X433" s="99"/>
      <c r="Y433" s="99"/>
      <c r="Z433" s="99"/>
      <c r="AA433" s="99"/>
      <c r="AB433" s="237" t="s">
        <v>458</v>
      </c>
      <c r="AC433" s="237"/>
      <c r="AD433" s="237"/>
      <c r="AE433" s="237"/>
      <c r="AF433" s="99" t="str">
        <f>IF(入力してください!M70&lt;&gt;"",入力してください!K70 &amp; 入力してください!M70 &amp; "年" &amp; 入力してください!P70 &amp; "月" &amp; 入力してください!S70 &amp; "日","")</f>
        <v/>
      </c>
      <c r="AG433" s="99"/>
      <c r="AH433" s="99"/>
      <c r="AI433" s="99"/>
      <c r="AJ433" s="99"/>
      <c r="AK433" s="99"/>
      <c r="AL433" s="99"/>
      <c r="AM433" s="29"/>
    </row>
    <row r="434" spans="1:39" ht="15" customHeight="1" x14ac:dyDescent="0.25">
      <c r="A434" s="29"/>
      <c r="B434" s="29"/>
      <c r="C434" s="245"/>
      <c r="D434" s="245"/>
      <c r="E434" s="245"/>
      <c r="F434" s="242"/>
      <c r="G434" s="242"/>
      <c r="H434" s="242"/>
      <c r="I434" s="242"/>
      <c r="J434" s="242"/>
      <c r="K434" s="242"/>
      <c r="L434" s="242"/>
      <c r="M434" s="242"/>
      <c r="N434" s="242"/>
      <c r="O434" s="242"/>
      <c r="P434" s="237" t="s">
        <v>501</v>
      </c>
      <c r="Q434" s="237"/>
      <c r="R434" s="237"/>
      <c r="S434" s="237"/>
      <c r="T434" s="99" t="str">
        <f>入力してください!K68 &amp; ""</f>
        <v/>
      </c>
      <c r="U434" s="99"/>
      <c r="V434" s="99"/>
      <c r="W434" s="99"/>
      <c r="X434" s="99"/>
      <c r="Y434" s="99"/>
      <c r="Z434" s="99"/>
      <c r="AA434" s="99"/>
      <c r="AB434" s="237" t="s">
        <v>506</v>
      </c>
      <c r="AC434" s="237"/>
      <c r="AD434" s="237"/>
      <c r="AE434" s="237"/>
      <c r="AF434" s="99" t="str">
        <f>入力してください!K71 &amp; ""</f>
        <v/>
      </c>
      <c r="AG434" s="99"/>
      <c r="AH434" s="99"/>
      <c r="AI434" s="99"/>
      <c r="AJ434" s="99"/>
      <c r="AK434" s="99"/>
      <c r="AL434" s="99"/>
      <c r="AM434" s="29"/>
    </row>
    <row r="435" spans="1:39" ht="15" customHeight="1" x14ac:dyDescent="0.25">
      <c r="A435" s="29"/>
      <c r="B435" s="29"/>
      <c r="C435" s="245"/>
      <c r="D435" s="245"/>
      <c r="E435" s="245"/>
      <c r="F435" s="242"/>
      <c r="G435" s="242"/>
      <c r="H435" s="242"/>
      <c r="I435" s="242"/>
      <c r="J435" s="242"/>
      <c r="K435" s="242"/>
      <c r="L435" s="242"/>
      <c r="M435" s="242"/>
      <c r="N435" s="242"/>
      <c r="O435" s="242"/>
      <c r="P435" s="237" t="s">
        <v>2</v>
      </c>
      <c r="Q435" s="237"/>
      <c r="R435" s="237"/>
      <c r="S435" s="237"/>
      <c r="T435" s="99" t="str">
        <f>入力してください!K73 &amp; ""</f>
        <v/>
      </c>
      <c r="U435" s="99"/>
      <c r="V435" s="99"/>
      <c r="W435" s="99"/>
      <c r="X435" s="99"/>
      <c r="Y435" s="99"/>
      <c r="Z435" s="99"/>
      <c r="AA435" s="99"/>
      <c r="AB435" s="237" t="s">
        <v>458</v>
      </c>
      <c r="AC435" s="237"/>
      <c r="AD435" s="237"/>
      <c r="AE435" s="237"/>
      <c r="AF435" s="99" t="str">
        <f>IF(入力してください!M74&lt;&gt;"",入力してください!K74 &amp; 入力してください!M74 &amp; "年" &amp; 入力してください!P74 &amp; "月" &amp; 入力してください!S74 &amp; "日","")</f>
        <v/>
      </c>
      <c r="AG435" s="99"/>
      <c r="AH435" s="99"/>
      <c r="AI435" s="99"/>
      <c r="AJ435" s="99"/>
      <c r="AK435" s="99"/>
      <c r="AL435" s="99"/>
      <c r="AM435" s="29"/>
    </row>
    <row r="436" spans="1:39" ht="15" customHeight="1" x14ac:dyDescent="0.25">
      <c r="A436" s="29"/>
      <c r="B436" s="29"/>
      <c r="C436" s="245"/>
      <c r="D436" s="245"/>
      <c r="E436" s="245"/>
      <c r="F436" s="242"/>
      <c r="G436" s="242"/>
      <c r="H436" s="242"/>
      <c r="I436" s="242"/>
      <c r="J436" s="242"/>
      <c r="K436" s="242"/>
      <c r="L436" s="242"/>
      <c r="M436" s="242"/>
      <c r="N436" s="242"/>
      <c r="O436" s="242"/>
      <c r="P436" s="237" t="s">
        <v>501</v>
      </c>
      <c r="Q436" s="237"/>
      <c r="R436" s="237"/>
      <c r="S436" s="237"/>
      <c r="T436" s="99" t="str">
        <f>入力してください!K72 &amp; ""</f>
        <v/>
      </c>
      <c r="U436" s="99"/>
      <c r="V436" s="99"/>
      <c r="W436" s="99"/>
      <c r="X436" s="99"/>
      <c r="Y436" s="99"/>
      <c r="Z436" s="99"/>
      <c r="AA436" s="99"/>
      <c r="AB436" s="237" t="s">
        <v>506</v>
      </c>
      <c r="AC436" s="237"/>
      <c r="AD436" s="237"/>
      <c r="AE436" s="237"/>
      <c r="AF436" s="99" t="str">
        <f>入力してください!K75 &amp; ""</f>
        <v/>
      </c>
      <c r="AG436" s="99"/>
      <c r="AH436" s="99"/>
      <c r="AI436" s="99"/>
      <c r="AJ436" s="99"/>
      <c r="AK436" s="99"/>
      <c r="AL436" s="99"/>
      <c r="AM436" s="29"/>
    </row>
    <row r="437" spans="1:39" ht="12.75" customHeight="1" x14ac:dyDescent="0.25">
      <c r="F437" s="25" t="s">
        <v>509</v>
      </c>
    </row>
    <row r="438" spans="1:39" ht="12.75" customHeight="1" x14ac:dyDescent="0.25">
      <c r="G438" s="25" t="s">
        <v>510</v>
      </c>
    </row>
    <row r="439" spans="1:39" ht="20.25" customHeight="1" x14ac:dyDescent="0.25">
      <c r="A439" s="29"/>
      <c r="B439" s="29"/>
      <c r="C439" s="244"/>
      <c r="D439" s="244"/>
      <c r="E439" s="244"/>
      <c r="F439" s="244"/>
      <c r="G439" s="244"/>
      <c r="H439" s="244" t="s">
        <v>511</v>
      </c>
      <c r="I439" s="244"/>
      <c r="J439" s="244"/>
      <c r="K439" s="244"/>
      <c r="L439" s="244"/>
      <c r="M439" s="244"/>
      <c r="N439" s="244"/>
      <c r="O439" s="244"/>
      <c r="P439" s="244"/>
      <c r="Q439" s="244"/>
      <c r="R439" s="244"/>
      <c r="S439" s="244"/>
      <c r="T439" s="244"/>
      <c r="U439" s="244"/>
      <c r="V439" s="244" t="s">
        <v>512</v>
      </c>
      <c r="W439" s="244"/>
      <c r="X439" s="244"/>
      <c r="Y439" s="244"/>
      <c r="Z439" s="244"/>
      <c r="AA439" s="244"/>
      <c r="AB439" s="244"/>
      <c r="AC439" s="244"/>
      <c r="AD439" s="244"/>
      <c r="AE439" s="244"/>
      <c r="AF439" s="244"/>
      <c r="AG439" s="244"/>
      <c r="AH439" s="244"/>
      <c r="AI439" s="244"/>
      <c r="AJ439" s="244"/>
      <c r="AK439" s="244"/>
      <c r="AL439" s="244"/>
      <c r="AM439" s="29"/>
    </row>
    <row r="440" spans="1:39" ht="42" customHeight="1" x14ac:dyDescent="0.25">
      <c r="A440" s="29"/>
      <c r="B440" s="29"/>
      <c r="C440" s="246" t="s">
        <v>736</v>
      </c>
      <c r="D440" s="246"/>
      <c r="E440" s="246"/>
      <c r="F440" s="246"/>
      <c r="G440" s="246"/>
      <c r="H440" s="247" t="s">
        <v>698</v>
      </c>
      <c r="I440" s="247"/>
      <c r="J440" s="247"/>
      <c r="K440" s="247"/>
      <c r="L440" s="247"/>
      <c r="M440" s="247"/>
      <c r="N440" s="247"/>
      <c r="O440" s="247"/>
      <c r="P440" s="247"/>
      <c r="Q440" s="247"/>
      <c r="R440" s="247"/>
      <c r="S440" s="247"/>
      <c r="T440" s="247"/>
      <c r="U440" s="247"/>
      <c r="V440" s="247" t="s">
        <v>805</v>
      </c>
      <c r="W440" s="247"/>
      <c r="X440" s="247"/>
      <c r="Y440" s="247"/>
      <c r="Z440" s="247"/>
      <c r="AA440" s="247"/>
      <c r="AB440" s="247"/>
      <c r="AC440" s="247"/>
      <c r="AD440" s="247"/>
      <c r="AE440" s="247"/>
      <c r="AF440" s="247"/>
      <c r="AG440" s="247"/>
      <c r="AH440" s="247"/>
      <c r="AI440" s="247"/>
      <c r="AJ440" s="247"/>
      <c r="AK440" s="247"/>
      <c r="AL440" s="247"/>
      <c r="AM440" s="29"/>
    </row>
    <row r="441" spans="1:39" ht="3.75" customHeight="1" x14ac:dyDescent="0.25">
      <c r="A441" s="29"/>
      <c r="B441" s="29"/>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c r="AA441" s="29"/>
      <c r="AB441" s="29"/>
      <c r="AC441" s="29"/>
      <c r="AD441" s="29"/>
      <c r="AE441" s="29"/>
      <c r="AF441" s="29"/>
      <c r="AG441" s="29"/>
      <c r="AH441" s="29"/>
      <c r="AI441" s="29"/>
      <c r="AJ441" s="29"/>
      <c r="AK441" s="29"/>
      <c r="AL441" s="29"/>
      <c r="AM441" s="29"/>
    </row>
    <row r="442" spans="1:39" ht="24" customHeight="1" x14ac:dyDescent="0.25">
      <c r="A442" s="29"/>
      <c r="B442" s="29"/>
      <c r="C442" s="248" t="s">
        <v>516</v>
      </c>
      <c r="D442" s="249"/>
      <c r="E442" s="249"/>
      <c r="F442" s="250"/>
      <c r="G442" s="257" t="str">
        <f>IF(入力してください!J79&lt;&gt;"","令和" &amp; IF(入力してください!J79&gt;2020,入力してください!J79-2018,入力してください!J79) &amp; "年" &amp; 入力してください!N79 &amp; "月" &amp; 入力してください!R79 &amp; "日", "年　　月　　日")</f>
        <v>年　　月　　日</v>
      </c>
      <c r="H442" s="258"/>
      <c r="I442" s="258"/>
      <c r="J442" s="258"/>
      <c r="K442" s="258"/>
      <c r="L442" s="259"/>
      <c r="M442" s="266" t="s">
        <v>737</v>
      </c>
      <c r="N442" s="266"/>
      <c r="O442" s="266"/>
      <c r="P442" s="266"/>
      <c r="Q442" s="266"/>
      <c r="R442" s="266"/>
      <c r="S442" s="266"/>
      <c r="T442" s="266"/>
      <c r="U442" s="266"/>
      <c r="V442" s="266"/>
      <c r="W442" s="266"/>
      <c r="X442" s="266"/>
      <c r="Y442" s="266"/>
      <c r="Z442" s="266"/>
      <c r="AA442" s="266"/>
      <c r="AB442" s="266"/>
      <c r="AC442" s="266"/>
      <c r="AD442" s="266"/>
      <c r="AE442" s="266"/>
      <c r="AF442" s="266"/>
      <c r="AG442" s="266"/>
      <c r="AH442" s="266"/>
      <c r="AI442" s="266"/>
      <c r="AJ442" s="266"/>
      <c r="AK442" s="266"/>
      <c r="AL442" s="266"/>
      <c r="AM442" s="29"/>
    </row>
    <row r="443" spans="1:39" ht="13.5" customHeight="1" x14ac:dyDescent="0.25">
      <c r="A443" s="29"/>
      <c r="B443" s="29"/>
      <c r="C443" s="251"/>
      <c r="D443" s="252"/>
      <c r="E443" s="252"/>
      <c r="F443" s="253"/>
      <c r="G443" s="260"/>
      <c r="H443" s="261"/>
      <c r="I443" s="261"/>
      <c r="J443" s="261"/>
      <c r="K443" s="261"/>
      <c r="L443" s="262"/>
      <c r="M443" s="267" t="s">
        <v>738</v>
      </c>
      <c r="N443" s="71"/>
      <c r="O443" s="71"/>
      <c r="P443" s="71"/>
      <c r="Q443" s="71"/>
      <c r="R443" s="71"/>
      <c r="S443" s="71"/>
      <c r="T443" s="71"/>
      <c r="U443" s="71"/>
      <c r="V443" s="71"/>
      <c r="W443" s="71"/>
      <c r="X443" s="71"/>
      <c r="Y443" s="71"/>
      <c r="Z443" s="71"/>
      <c r="AA443" s="71"/>
      <c r="AB443" s="71"/>
      <c r="AC443" s="71"/>
      <c r="AD443" s="71"/>
      <c r="AE443" s="71"/>
      <c r="AF443" s="71"/>
      <c r="AG443" s="71"/>
      <c r="AH443" s="71"/>
      <c r="AI443" s="71"/>
      <c r="AJ443" s="71"/>
      <c r="AK443" s="71"/>
      <c r="AL443" s="268"/>
      <c r="AM443" s="29"/>
    </row>
    <row r="444" spans="1:39" ht="12.75" customHeight="1" x14ac:dyDescent="0.25">
      <c r="A444" s="29"/>
      <c r="B444" s="29"/>
      <c r="C444" s="251"/>
      <c r="D444" s="252"/>
      <c r="E444" s="252"/>
      <c r="F444" s="253"/>
      <c r="G444" s="260"/>
      <c r="H444" s="261"/>
      <c r="I444" s="261"/>
      <c r="J444" s="261"/>
      <c r="K444" s="261"/>
      <c r="L444" s="262"/>
      <c r="M444" s="36" t="str">
        <f>IF(LEFT(入力してください!G80,2)="臨床","☑","□")</f>
        <v>□</v>
      </c>
      <c r="N444" s="269" t="s">
        <v>513</v>
      </c>
      <c r="O444" s="269"/>
      <c r="P444" s="269"/>
      <c r="Q444" s="269"/>
      <c r="R444" s="269"/>
      <c r="S444" s="269"/>
      <c r="T444" s="269"/>
      <c r="U444" s="269"/>
      <c r="V444" s="269"/>
      <c r="W444" s="269"/>
      <c r="X444" s="269"/>
      <c r="Y444" s="269"/>
      <c r="Z444" s="269"/>
      <c r="AA444" s="269"/>
      <c r="AB444" s="269"/>
      <c r="AC444" s="269"/>
      <c r="AD444" s="269"/>
      <c r="AE444" s="269"/>
      <c r="AF444" s="269"/>
      <c r="AG444" s="269"/>
      <c r="AH444" s="269"/>
      <c r="AI444" s="269"/>
      <c r="AJ444" s="269"/>
      <c r="AK444" s="269"/>
      <c r="AL444" s="270"/>
      <c r="AM444" s="29"/>
    </row>
    <row r="445" spans="1:39" ht="12.75" customHeight="1" x14ac:dyDescent="0.25">
      <c r="A445" s="29"/>
      <c r="B445" s="29"/>
      <c r="C445" s="251"/>
      <c r="D445" s="252"/>
      <c r="E445" s="252"/>
      <c r="F445" s="253"/>
      <c r="G445" s="260"/>
      <c r="H445" s="261"/>
      <c r="I445" s="261"/>
      <c r="J445" s="261"/>
      <c r="K445" s="261"/>
      <c r="L445" s="262"/>
      <c r="M445" s="36" t="str">
        <f>IF(LEFT(入力してください!G80,2)="症状","☑","□")</f>
        <v>□</v>
      </c>
      <c r="N445" s="269" t="s">
        <v>514</v>
      </c>
      <c r="O445" s="269"/>
      <c r="P445" s="269"/>
      <c r="Q445" s="269"/>
      <c r="R445" s="269"/>
      <c r="S445" s="269"/>
      <c r="T445" s="269"/>
      <c r="U445" s="269"/>
      <c r="V445" s="269"/>
      <c r="W445" s="269"/>
      <c r="X445" s="269"/>
      <c r="Y445" s="269"/>
      <c r="Z445" s="269"/>
      <c r="AA445" s="269"/>
      <c r="AB445" s="269"/>
      <c r="AC445" s="269"/>
      <c r="AD445" s="269"/>
      <c r="AE445" s="269"/>
      <c r="AF445" s="269"/>
      <c r="AG445" s="269"/>
      <c r="AH445" s="269"/>
      <c r="AI445" s="269"/>
      <c r="AJ445" s="269"/>
      <c r="AK445" s="269"/>
      <c r="AL445" s="270"/>
      <c r="AM445" s="29"/>
    </row>
    <row r="446" spans="1:39" ht="12.75" customHeight="1" x14ac:dyDescent="0.25">
      <c r="A446" s="29"/>
      <c r="B446" s="29"/>
      <c r="C446" s="251"/>
      <c r="D446" s="252"/>
      <c r="E446" s="252"/>
      <c r="F446" s="253"/>
      <c r="G446" s="260"/>
      <c r="H446" s="261"/>
      <c r="I446" s="261"/>
      <c r="J446" s="261"/>
      <c r="K446" s="261"/>
      <c r="L446" s="262"/>
      <c r="M446" s="36" t="str">
        <f>IF(LEFT(入力してください!G80,2)="大規","☑","□")</f>
        <v>□</v>
      </c>
      <c r="N446" s="269" t="s">
        <v>515</v>
      </c>
      <c r="O446" s="269"/>
      <c r="P446" s="269"/>
      <c r="Q446" s="269"/>
      <c r="R446" s="269"/>
      <c r="S446" s="269"/>
      <c r="T446" s="269"/>
      <c r="U446" s="269"/>
      <c r="V446" s="269"/>
      <c r="W446" s="269"/>
      <c r="X446" s="269"/>
      <c r="Y446" s="269"/>
      <c r="Z446" s="269"/>
      <c r="AA446" s="269"/>
      <c r="AB446" s="269"/>
      <c r="AC446" s="269"/>
      <c r="AD446" s="269"/>
      <c r="AE446" s="269"/>
      <c r="AF446" s="269"/>
      <c r="AG446" s="269"/>
      <c r="AH446" s="269"/>
      <c r="AI446" s="269"/>
      <c r="AJ446" s="269"/>
      <c r="AK446" s="269"/>
      <c r="AL446" s="270"/>
      <c r="AM446" s="29"/>
    </row>
    <row r="447" spans="1:39" ht="12.75" customHeight="1" x14ac:dyDescent="0.25">
      <c r="A447" s="29"/>
      <c r="B447" s="29"/>
      <c r="C447" s="251"/>
      <c r="D447" s="252"/>
      <c r="E447" s="252"/>
      <c r="F447" s="253"/>
      <c r="G447" s="260"/>
      <c r="H447" s="261"/>
      <c r="I447" s="261"/>
      <c r="J447" s="261"/>
      <c r="K447" s="261"/>
      <c r="L447" s="262"/>
      <c r="M447" s="36" t="str">
        <f>IF(LEFT(入力してください!G80,2)="その","☑","□")</f>
        <v>□</v>
      </c>
      <c r="N447" s="271" t="str">
        <f>"その他〔" &amp; 入力してください!J81</f>
        <v>その他〔</v>
      </c>
      <c r="O447" s="271"/>
      <c r="P447" s="271"/>
      <c r="Q447" s="271"/>
      <c r="R447" s="271"/>
      <c r="S447" s="271"/>
      <c r="T447" s="271"/>
      <c r="U447" s="271"/>
      <c r="V447" s="271"/>
      <c r="W447" s="271"/>
      <c r="X447" s="271"/>
      <c r="Y447" s="271"/>
      <c r="Z447" s="271"/>
      <c r="AA447" s="271"/>
      <c r="AB447" s="271"/>
      <c r="AC447" s="271"/>
      <c r="AD447" s="271"/>
      <c r="AE447" s="269" t="s">
        <v>743</v>
      </c>
      <c r="AF447" s="269"/>
      <c r="AG447" s="269"/>
      <c r="AH447" s="269"/>
      <c r="AI447" s="269"/>
      <c r="AJ447" s="269"/>
      <c r="AK447" s="269"/>
      <c r="AL447" s="270"/>
      <c r="AM447" s="29"/>
    </row>
    <row r="448" spans="1:39" ht="9.75" customHeight="1" x14ac:dyDescent="0.25">
      <c r="A448" s="29"/>
      <c r="B448" s="29"/>
      <c r="C448" s="251"/>
      <c r="D448" s="252"/>
      <c r="E448" s="252"/>
      <c r="F448" s="253"/>
      <c r="G448" s="260"/>
      <c r="H448" s="261"/>
      <c r="I448" s="261"/>
      <c r="J448" s="261"/>
      <c r="K448" s="261"/>
      <c r="L448" s="262"/>
      <c r="M448" s="36"/>
      <c r="N448" s="57" t="s">
        <v>741</v>
      </c>
      <c r="O448" s="49"/>
      <c r="P448" s="49"/>
      <c r="Q448" s="49"/>
      <c r="R448" s="49"/>
      <c r="S448" s="49"/>
      <c r="T448" s="49"/>
      <c r="U448" s="49"/>
      <c r="V448" s="49"/>
      <c r="W448" s="49"/>
      <c r="X448" s="49"/>
      <c r="Y448" s="49"/>
      <c r="Z448" s="49"/>
      <c r="AA448" s="49"/>
      <c r="AB448" s="49"/>
      <c r="AC448" s="49"/>
      <c r="AD448" s="49"/>
      <c r="AE448" s="29"/>
      <c r="AF448" s="29"/>
      <c r="AG448" s="29"/>
      <c r="AH448" s="29"/>
      <c r="AI448" s="29"/>
      <c r="AJ448" s="29"/>
      <c r="AK448" s="29"/>
      <c r="AL448" s="31"/>
      <c r="AM448" s="29"/>
    </row>
    <row r="449" spans="1:39" ht="22.5" customHeight="1" x14ac:dyDescent="0.25">
      <c r="A449" s="29"/>
      <c r="B449" s="29"/>
      <c r="C449" s="254"/>
      <c r="D449" s="255"/>
      <c r="E449" s="255"/>
      <c r="F449" s="256"/>
      <c r="G449" s="263"/>
      <c r="H449" s="264"/>
      <c r="I449" s="264"/>
      <c r="J449" s="264"/>
      <c r="K449" s="264"/>
      <c r="L449" s="265"/>
      <c r="M449" s="35" t="str">
        <f>IF(LEFT(入力してください!G80,2)="特段","☑","□")</f>
        <v>□</v>
      </c>
      <c r="N449" s="272" t="s">
        <v>742</v>
      </c>
      <c r="O449" s="272"/>
      <c r="P449" s="272"/>
      <c r="Q449" s="272"/>
      <c r="R449" s="272"/>
      <c r="S449" s="272"/>
      <c r="T449" s="272"/>
      <c r="U449" s="272"/>
      <c r="V449" s="272"/>
      <c r="W449" s="272"/>
      <c r="X449" s="272"/>
      <c r="Y449" s="272"/>
      <c r="Z449" s="272"/>
      <c r="AA449" s="272"/>
      <c r="AB449" s="272"/>
      <c r="AC449" s="272"/>
      <c r="AD449" s="272"/>
      <c r="AE449" s="272"/>
      <c r="AF449" s="272"/>
      <c r="AG449" s="272"/>
      <c r="AH449" s="272"/>
      <c r="AI449" s="272"/>
      <c r="AJ449" s="272"/>
      <c r="AK449" s="272"/>
      <c r="AL449" s="273"/>
      <c r="AM449" s="29"/>
    </row>
    <row r="450" spans="1:39" ht="48.75" customHeight="1" x14ac:dyDescent="0.25">
      <c r="A450" s="29"/>
      <c r="B450" s="29"/>
      <c r="C450" s="274" t="s">
        <v>560</v>
      </c>
      <c r="D450" s="275"/>
      <c r="E450" s="275"/>
      <c r="F450" s="275"/>
      <c r="G450" s="275"/>
      <c r="H450" s="275"/>
      <c r="I450" s="275"/>
      <c r="J450" s="275"/>
      <c r="K450" s="275"/>
      <c r="L450" s="275"/>
      <c r="M450" s="275"/>
      <c r="N450" s="275"/>
      <c r="O450" s="275"/>
      <c r="P450" s="275"/>
      <c r="Q450" s="275"/>
      <c r="R450" s="275"/>
      <c r="S450" s="275"/>
      <c r="T450" s="275"/>
      <c r="U450" s="275"/>
      <c r="V450" s="275"/>
      <c r="W450" s="275"/>
      <c r="X450" s="275"/>
      <c r="Y450" s="275"/>
      <c r="Z450" s="275"/>
      <c r="AA450" s="275"/>
      <c r="AB450" s="275"/>
      <c r="AC450" s="275"/>
      <c r="AD450" s="275"/>
      <c r="AE450" s="275"/>
      <c r="AF450" s="275"/>
      <c r="AG450" s="275"/>
      <c r="AH450" s="275"/>
      <c r="AI450" s="275"/>
      <c r="AJ450" s="275"/>
      <c r="AK450" s="275"/>
      <c r="AL450" s="276"/>
      <c r="AM450" s="29"/>
    </row>
    <row r="451" spans="1:39" ht="6" customHeight="1" x14ac:dyDescent="0.25">
      <c r="A451" s="29"/>
      <c r="B451" s="29"/>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c r="AA451" s="29"/>
      <c r="AB451" s="29"/>
      <c r="AC451" s="29"/>
      <c r="AD451" s="29"/>
      <c r="AE451" s="29"/>
      <c r="AF451" s="29"/>
      <c r="AG451" s="29"/>
      <c r="AH451" s="29"/>
      <c r="AI451" s="29"/>
      <c r="AJ451" s="29"/>
      <c r="AK451" s="29"/>
      <c r="AL451" s="29"/>
      <c r="AM451" s="29"/>
    </row>
    <row r="452" spans="1:39" ht="18.75" customHeight="1" x14ac:dyDescent="0.25">
      <c r="A452" s="29"/>
      <c r="B452" s="29"/>
      <c r="C452" s="245" t="s">
        <v>517</v>
      </c>
      <c r="D452" s="245"/>
      <c r="E452" s="245"/>
      <c r="F452" s="237" t="s">
        <v>518</v>
      </c>
      <c r="G452" s="237"/>
      <c r="H452" s="237"/>
      <c r="I452" s="237"/>
      <c r="J452" s="237"/>
      <c r="K452" s="170" t="str">
        <f>入力してください!H85 &amp; ""</f>
        <v/>
      </c>
      <c r="L452" s="171"/>
      <c r="M452" s="171"/>
      <c r="N452" s="171"/>
      <c r="O452" s="171"/>
      <c r="P452" s="171"/>
      <c r="Q452" s="171"/>
      <c r="R452" s="171"/>
      <c r="S452" s="171"/>
      <c r="T452" s="171"/>
      <c r="U452" s="171"/>
      <c r="V452" s="171"/>
      <c r="W452" s="172"/>
      <c r="X452" s="277" t="s">
        <v>521</v>
      </c>
      <c r="Y452" s="278"/>
      <c r="Z452" s="278"/>
      <c r="AA452" s="278"/>
      <c r="AB452" s="278"/>
      <c r="AC452" s="279"/>
      <c r="AD452" s="170" t="str">
        <f>入力してください!H86 &amp; ""</f>
        <v/>
      </c>
      <c r="AE452" s="171"/>
      <c r="AF452" s="171"/>
      <c r="AG452" s="171"/>
      <c r="AH452" s="171"/>
      <c r="AI452" s="171"/>
      <c r="AJ452" s="171"/>
      <c r="AK452" s="171"/>
      <c r="AL452" s="172"/>
      <c r="AM452" s="29"/>
    </row>
    <row r="453" spans="1:39" ht="12.75" customHeight="1" x14ac:dyDescent="0.25">
      <c r="A453" s="29"/>
      <c r="B453" s="29"/>
      <c r="C453" s="245"/>
      <c r="D453" s="245"/>
      <c r="E453" s="245"/>
      <c r="F453" s="237" t="s">
        <v>519</v>
      </c>
      <c r="G453" s="237"/>
      <c r="H453" s="237"/>
      <c r="I453" s="237"/>
      <c r="J453" s="237"/>
      <c r="K453" s="192" t="str">
        <f>入力してください!H87 &amp; ""</f>
        <v/>
      </c>
      <c r="L453" s="192"/>
      <c r="M453" s="192"/>
      <c r="N453" s="192"/>
      <c r="O453" s="192"/>
      <c r="P453" s="192"/>
      <c r="Q453" s="192"/>
      <c r="R453" s="192"/>
      <c r="S453" s="192"/>
      <c r="T453" s="192"/>
      <c r="U453" s="192"/>
      <c r="V453" s="192"/>
      <c r="W453" s="192"/>
      <c r="X453" s="192"/>
      <c r="Y453" s="192"/>
      <c r="Z453" s="192"/>
      <c r="AA453" s="192"/>
      <c r="AB453" s="192"/>
      <c r="AC453" s="192"/>
      <c r="AD453" s="192"/>
      <c r="AE453" s="192"/>
      <c r="AF453" s="192"/>
      <c r="AG453" s="192"/>
      <c r="AH453" s="192"/>
      <c r="AI453" s="192"/>
      <c r="AJ453" s="192"/>
      <c r="AK453" s="192"/>
      <c r="AL453" s="192"/>
      <c r="AM453" s="29"/>
    </row>
    <row r="454" spans="1:39" ht="12.75" customHeight="1" x14ac:dyDescent="0.25">
      <c r="A454" s="29"/>
      <c r="B454" s="29"/>
      <c r="C454" s="245"/>
      <c r="D454" s="245"/>
      <c r="E454" s="245"/>
      <c r="F454" s="295" t="s">
        <v>520</v>
      </c>
      <c r="G454" s="237"/>
      <c r="H454" s="237"/>
      <c r="I454" s="237"/>
      <c r="J454" s="237"/>
      <c r="K454" s="192" t="str">
        <f>入力してください!H88 &amp; ""</f>
        <v/>
      </c>
      <c r="L454" s="192"/>
      <c r="M454" s="192"/>
      <c r="N454" s="192"/>
      <c r="O454" s="192"/>
      <c r="P454" s="192"/>
      <c r="Q454" s="192"/>
      <c r="R454" s="192"/>
      <c r="S454" s="192"/>
      <c r="T454" s="192"/>
      <c r="U454" s="192"/>
      <c r="V454" s="192"/>
      <c r="W454" s="192"/>
      <c r="X454" s="192"/>
      <c r="Y454" s="192"/>
      <c r="Z454" s="192"/>
      <c r="AA454" s="192"/>
      <c r="AB454" s="192"/>
      <c r="AC454" s="192"/>
      <c r="AD454" s="192"/>
      <c r="AE454" s="192"/>
      <c r="AF454" s="192"/>
      <c r="AG454" s="192"/>
      <c r="AH454" s="192"/>
      <c r="AI454" s="192"/>
      <c r="AJ454" s="192"/>
      <c r="AK454" s="192"/>
      <c r="AL454" s="192"/>
      <c r="AM454" s="29"/>
    </row>
    <row r="455" spans="1:39" ht="24.75" customHeight="1" x14ac:dyDescent="0.25">
      <c r="A455" s="29"/>
      <c r="B455" s="29"/>
      <c r="C455" s="245"/>
      <c r="D455" s="245"/>
      <c r="E455" s="245"/>
      <c r="F455" s="237"/>
      <c r="G455" s="237"/>
      <c r="H455" s="237"/>
      <c r="I455" s="237"/>
      <c r="J455" s="237"/>
      <c r="K455" s="192" t="str">
        <f>入力してください!H89&amp;IF(LEFT(入力してください!H89,1)="エ","(医療機関名："&amp;入力してください!K90&amp;")",IF(LEFT(入力してください!H89,1)="オ","(施設名："&amp;入力してください!K90&amp;")",""))</f>
        <v/>
      </c>
      <c r="L455" s="192"/>
      <c r="M455" s="192"/>
      <c r="N455" s="192"/>
      <c r="O455" s="192"/>
      <c r="P455" s="192"/>
      <c r="Q455" s="192"/>
      <c r="R455" s="192"/>
      <c r="S455" s="192"/>
      <c r="T455" s="192"/>
      <c r="U455" s="192"/>
      <c r="V455" s="192"/>
      <c r="W455" s="192"/>
      <c r="X455" s="192"/>
      <c r="Y455" s="192"/>
      <c r="Z455" s="192"/>
      <c r="AA455" s="192"/>
      <c r="AB455" s="192"/>
      <c r="AC455" s="192"/>
      <c r="AD455" s="192"/>
      <c r="AE455" s="192"/>
      <c r="AF455" s="192"/>
      <c r="AG455" s="192"/>
      <c r="AH455" s="192"/>
      <c r="AI455" s="192"/>
      <c r="AJ455" s="192"/>
      <c r="AK455" s="192"/>
      <c r="AL455" s="192"/>
      <c r="AM455" s="29"/>
    </row>
    <row r="456" spans="1:39" ht="5.25" customHeight="1" x14ac:dyDescent="0.25">
      <c r="A456" s="29"/>
      <c r="B456" s="29"/>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c r="AA456" s="29"/>
      <c r="AB456" s="29"/>
      <c r="AC456" s="29"/>
      <c r="AD456" s="29"/>
      <c r="AE456" s="29"/>
      <c r="AF456" s="29"/>
      <c r="AG456" s="29"/>
      <c r="AH456" s="29"/>
      <c r="AI456" s="29"/>
      <c r="AJ456" s="29"/>
      <c r="AK456" s="29"/>
      <c r="AL456" s="29"/>
      <c r="AM456" s="29"/>
    </row>
    <row r="457" spans="1:39" ht="71.25" customHeight="1" x14ac:dyDescent="0.25">
      <c r="A457" s="29"/>
      <c r="B457" s="29"/>
      <c r="C457" s="296" t="s">
        <v>722</v>
      </c>
      <c r="D457" s="297"/>
      <c r="E457" s="298" t="s">
        <v>762</v>
      </c>
      <c r="F457" s="299"/>
      <c r="G457" s="299"/>
      <c r="H457" s="299"/>
      <c r="I457" s="299"/>
      <c r="J457" s="299"/>
      <c r="K457" s="299"/>
      <c r="L457" s="299"/>
      <c r="M457" s="299"/>
      <c r="N457" s="299"/>
      <c r="O457" s="299"/>
      <c r="P457" s="299"/>
      <c r="Q457" s="299"/>
      <c r="R457" s="299"/>
      <c r="S457" s="299"/>
      <c r="T457" s="299"/>
      <c r="U457" s="299"/>
      <c r="V457" s="299"/>
      <c r="W457" s="299"/>
      <c r="X457" s="299"/>
      <c r="Y457" s="299"/>
      <c r="Z457" s="299"/>
      <c r="AA457" s="299"/>
      <c r="AB457" s="299"/>
      <c r="AC457" s="299"/>
      <c r="AD457" s="300"/>
      <c r="AE457" s="70" t="str">
        <f>IF(入力してください!H94="申請しない","☑","□")&amp;"申請しない　" &amp; IF(入力してください!H94="交付済","☑","□")&amp;"交付済"</f>
        <v>□申請しない　□交付済</v>
      </c>
      <c r="AF457" s="70"/>
      <c r="AG457" s="70"/>
      <c r="AH457" s="70"/>
      <c r="AI457" s="70"/>
      <c r="AJ457" s="70"/>
      <c r="AK457" s="70"/>
      <c r="AL457" s="70"/>
      <c r="AM457" s="29"/>
    </row>
    <row r="458" spans="1:39" ht="7.5" customHeight="1" x14ac:dyDescent="0.25">
      <c r="A458" s="29"/>
      <c r="B458" s="29"/>
      <c r="C458" s="280" t="s">
        <v>729</v>
      </c>
      <c r="D458" s="280"/>
      <c r="E458" s="280"/>
      <c r="F458" s="280"/>
      <c r="G458" s="280"/>
      <c r="H458" s="280"/>
      <c r="I458" s="280"/>
      <c r="J458" s="280"/>
      <c r="K458" s="280"/>
      <c r="L458" s="280"/>
      <c r="M458" s="280"/>
      <c r="N458" s="280"/>
      <c r="O458" s="280"/>
      <c r="P458" s="280"/>
      <c r="Q458" s="280"/>
      <c r="R458" s="280"/>
      <c r="S458" s="280"/>
      <c r="T458" s="280"/>
      <c r="U458" s="280"/>
      <c r="V458" s="280"/>
      <c r="W458" s="280"/>
      <c r="X458" s="29"/>
      <c r="Y458" s="29"/>
      <c r="Z458" s="29"/>
      <c r="AA458" s="29"/>
      <c r="AB458" s="29"/>
      <c r="AC458" s="29"/>
      <c r="AD458" s="29"/>
      <c r="AE458" s="29"/>
      <c r="AF458" s="29"/>
      <c r="AG458" s="29"/>
      <c r="AH458" s="29"/>
      <c r="AI458" s="29"/>
      <c r="AJ458" s="29"/>
      <c r="AK458" s="29"/>
      <c r="AL458" s="29"/>
      <c r="AM458" s="29"/>
    </row>
    <row r="459" spans="1:39" ht="7.5" customHeight="1" x14ac:dyDescent="0.25">
      <c r="A459" s="29"/>
      <c r="B459" s="29"/>
      <c r="C459" s="281"/>
      <c r="D459" s="281"/>
      <c r="E459" s="281"/>
      <c r="F459" s="281"/>
      <c r="G459" s="281"/>
      <c r="H459" s="281"/>
      <c r="I459" s="281"/>
      <c r="J459" s="281"/>
      <c r="K459" s="281"/>
      <c r="L459" s="281"/>
      <c r="M459" s="281"/>
      <c r="N459" s="281"/>
      <c r="O459" s="281"/>
      <c r="P459" s="281"/>
      <c r="Q459" s="281"/>
      <c r="R459" s="281"/>
      <c r="S459" s="281"/>
      <c r="T459" s="281"/>
      <c r="U459" s="281"/>
      <c r="V459" s="281"/>
      <c r="W459" s="281"/>
      <c r="X459" s="29"/>
      <c r="Y459" s="29"/>
      <c r="Z459" s="29"/>
      <c r="AA459" s="29"/>
      <c r="AB459" s="29"/>
      <c r="AC459" s="29"/>
      <c r="AD459" s="29"/>
      <c r="AE459" s="29"/>
      <c r="AF459" s="29"/>
      <c r="AG459" s="29"/>
      <c r="AH459" s="282" t="s">
        <v>721</v>
      </c>
      <c r="AI459" s="283"/>
      <c r="AJ459" s="283"/>
      <c r="AK459" s="283"/>
      <c r="AL459" s="284"/>
      <c r="AM459" s="29"/>
    </row>
    <row r="460" spans="1:39" ht="6" customHeight="1" x14ac:dyDescent="0.25">
      <c r="AH460" s="285"/>
      <c r="AI460" s="286"/>
      <c r="AJ460" s="286"/>
      <c r="AK460" s="286"/>
      <c r="AL460" s="287"/>
    </row>
    <row r="461" spans="1:39" ht="15" customHeight="1" x14ac:dyDescent="0.25">
      <c r="A461" s="29"/>
      <c r="B461" s="29"/>
      <c r="C461" s="291" t="s">
        <v>739</v>
      </c>
      <c r="D461" s="291"/>
      <c r="E461" s="291"/>
      <c r="F461" s="291"/>
      <c r="G461" s="291"/>
      <c r="H461" s="291"/>
      <c r="I461" s="291"/>
      <c r="J461" s="29"/>
      <c r="K461" s="29"/>
      <c r="L461" s="29"/>
      <c r="M461" s="29"/>
      <c r="N461" s="29"/>
      <c r="O461" s="29"/>
      <c r="P461" s="29"/>
      <c r="Q461" s="29"/>
      <c r="R461" s="29"/>
      <c r="S461" s="29"/>
      <c r="T461" s="29"/>
      <c r="U461" s="29"/>
      <c r="V461" s="29"/>
      <c r="W461" s="29"/>
      <c r="X461" s="29"/>
      <c r="Y461" s="29"/>
      <c r="Z461" s="29"/>
      <c r="AA461" s="29"/>
      <c r="AB461" s="29"/>
      <c r="AC461" s="29"/>
      <c r="AD461" s="29"/>
      <c r="AE461" s="29"/>
      <c r="AF461" s="29"/>
      <c r="AG461" s="30"/>
      <c r="AH461" s="285"/>
      <c r="AI461" s="286"/>
      <c r="AJ461" s="286"/>
      <c r="AK461" s="286"/>
      <c r="AL461" s="287"/>
      <c r="AM461" s="29"/>
    </row>
    <row r="462" spans="1:39" ht="21" customHeight="1" x14ac:dyDescent="0.25">
      <c r="A462" s="29"/>
      <c r="B462" s="29"/>
      <c r="C462" s="58" t="s">
        <v>522</v>
      </c>
      <c r="I462" s="29"/>
      <c r="J462" s="29"/>
      <c r="K462" s="29"/>
      <c r="L462" s="29"/>
      <c r="M462" s="29"/>
      <c r="N462" s="29"/>
      <c r="O462" s="29"/>
      <c r="P462" s="29"/>
      <c r="Q462" s="29"/>
      <c r="R462" s="29"/>
      <c r="S462" s="29"/>
      <c r="T462" s="29"/>
      <c r="U462" s="29"/>
      <c r="V462" s="29"/>
      <c r="W462" s="29"/>
      <c r="X462" s="29"/>
      <c r="Y462" s="29"/>
      <c r="Z462" s="29"/>
      <c r="AA462" s="29"/>
      <c r="AB462" s="29"/>
      <c r="AC462" s="29"/>
      <c r="AD462" s="29"/>
      <c r="AE462" s="29"/>
      <c r="AF462" s="29"/>
      <c r="AG462" s="30"/>
      <c r="AH462" s="285"/>
      <c r="AI462" s="286"/>
      <c r="AJ462" s="286"/>
      <c r="AK462" s="286"/>
      <c r="AL462" s="287"/>
      <c r="AM462" s="29"/>
    </row>
    <row r="463" spans="1:39" ht="23.25" customHeight="1" x14ac:dyDescent="0.25">
      <c r="A463" s="29"/>
      <c r="B463" s="29"/>
      <c r="D463" s="29"/>
      <c r="E463" s="29"/>
      <c r="F463" s="29"/>
      <c r="G463" s="29"/>
      <c r="H463" s="29"/>
      <c r="I463" s="29"/>
      <c r="J463" s="292" t="str">
        <f>IF(入力してください!J101&lt;&gt;"","令和" &amp; IF(入力してください!J101&gt;2020,入力してください!J101-2018,入力してください!J101) &amp; "年"&amp;入力してください!N101&amp;"月"&amp;入力してください!R101&amp;"日","　年　月　日")</f>
        <v>　年　月　日</v>
      </c>
      <c r="K463" s="292"/>
      <c r="L463" s="292"/>
      <c r="M463" s="292"/>
      <c r="N463" s="292"/>
      <c r="O463" s="292"/>
      <c r="P463" s="292"/>
      <c r="Q463" s="292"/>
      <c r="R463" s="37"/>
      <c r="S463" s="293" t="s">
        <v>523</v>
      </c>
      <c r="T463" s="293"/>
      <c r="U463" s="293"/>
      <c r="V463" s="293"/>
      <c r="W463" s="293"/>
      <c r="X463" s="33"/>
      <c r="Y463" s="294" t="str">
        <f>IF(入力してください!Q41="同じ",入力してください!G13,入力してください!G43) &amp; ""</f>
        <v/>
      </c>
      <c r="Z463" s="294"/>
      <c r="AA463" s="294"/>
      <c r="AB463" s="294"/>
      <c r="AC463" s="294"/>
      <c r="AD463" s="294"/>
      <c r="AE463" s="294"/>
      <c r="AF463" s="294"/>
      <c r="AG463" s="30"/>
      <c r="AH463" s="288"/>
      <c r="AI463" s="289"/>
      <c r="AJ463" s="289"/>
      <c r="AK463" s="289"/>
      <c r="AL463" s="290"/>
      <c r="AM463" s="29"/>
    </row>
    <row r="464" spans="1:39" ht="6.75" customHeight="1" x14ac:dyDescent="0.25">
      <c r="A464" s="29"/>
      <c r="B464" s="29"/>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c r="AA464" s="29"/>
      <c r="AB464" s="29"/>
      <c r="AC464" s="29"/>
      <c r="AD464" s="29"/>
      <c r="AE464" s="29"/>
      <c r="AF464" s="29"/>
      <c r="AG464" s="29"/>
      <c r="AH464" s="29"/>
      <c r="AI464" s="29"/>
      <c r="AJ464" s="29"/>
      <c r="AK464" s="29"/>
      <c r="AL464" s="29"/>
      <c r="AM464" s="29"/>
    </row>
  </sheetData>
  <sheetProtection algorithmName="SHA-512" hashValue="jCwDeTahcRON3fus0OYl7zmkO2djbe22sOG53emx8nTCVcfLhcnaARUf7KNwxfyZeuUba5LIbwj0/4LwaEi03Q==" saltValue="WGdEFXnwXQAEuhOt5wqCIA==" spinCount="100000" sheet="1" objects="1" scenarios="1" selectLockedCells="1"/>
  <mergeCells count="916">
    <mergeCell ref="J102:P102"/>
    <mergeCell ref="Q102:V102"/>
    <mergeCell ref="J103:P103"/>
    <mergeCell ref="Q103:V103"/>
    <mergeCell ref="J287:P287"/>
    <mergeCell ref="Q287:V287"/>
    <mergeCell ref="J288:P288"/>
    <mergeCell ref="Q288:V288"/>
    <mergeCell ref="J380:P380"/>
    <mergeCell ref="Q380:V380"/>
    <mergeCell ref="P106:AL106"/>
    <mergeCell ref="K127:AL127"/>
    <mergeCell ref="J128:AL128"/>
    <mergeCell ref="K129:AL129"/>
    <mergeCell ref="J209:V209"/>
    <mergeCell ref="W209:AB209"/>
    <mergeCell ref="AC209:AL209"/>
    <mergeCell ref="AI200:AJ200"/>
    <mergeCell ref="AK200:AL200"/>
    <mergeCell ref="W201:Z201"/>
    <mergeCell ref="AA201:AL201"/>
    <mergeCell ref="J202:AE202"/>
    <mergeCell ref="AA297:AG298"/>
    <mergeCell ref="AH297:AL298"/>
    <mergeCell ref="AA299:AG300"/>
    <mergeCell ref="AH299:AL300"/>
    <mergeCell ref="J10:P10"/>
    <mergeCell ref="Q10:V10"/>
    <mergeCell ref="Q9:V9"/>
    <mergeCell ref="J9:P9"/>
    <mergeCell ref="AA19:AF20"/>
    <mergeCell ref="AG19:AL20"/>
    <mergeCell ref="M14:AG14"/>
    <mergeCell ref="AH14:AL14"/>
    <mergeCell ref="J15:L16"/>
    <mergeCell ref="M15:V16"/>
    <mergeCell ref="W15:Y15"/>
    <mergeCell ref="Z15:AB15"/>
    <mergeCell ref="AC15:AE15"/>
    <mergeCell ref="AF15:AH15"/>
    <mergeCell ref="C189:K192"/>
    <mergeCell ref="C43:AL43"/>
    <mergeCell ref="C37:AL37"/>
    <mergeCell ref="C38:AL38"/>
    <mergeCell ref="C19:E26"/>
    <mergeCell ref="F19:V19"/>
    <mergeCell ref="C4:K7"/>
    <mergeCell ref="C9:E17"/>
    <mergeCell ref="F9:I9"/>
    <mergeCell ref="AC9:AE9"/>
    <mergeCell ref="AF9:AL9"/>
    <mergeCell ref="F10:I10"/>
    <mergeCell ref="AC10:AE10"/>
    <mergeCell ref="AF10:AL10"/>
    <mergeCell ref="F11:I11"/>
    <mergeCell ref="J11:V11"/>
    <mergeCell ref="W11:AB11"/>
    <mergeCell ref="AC11:AL11"/>
    <mergeCell ref="F12:I13"/>
    <mergeCell ref="J12:AL12"/>
    <mergeCell ref="J13:O13"/>
    <mergeCell ref="P13:AL13"/>
    <mergeCell ref="AI15:AJ15"/>
    <mergeCell ref="AK15:AL15"/>
    <mergeCell ref="W16:Z16"/>
    <mergeCell ref="AA16:AL16"/>
    <mergeCell ref="J17:AE17"/>
    <mergeCell ref="AF17:AL17"/>
    <mergeCell ref="F14:I17"/>
    <mergeCell ref="J14:L14"/>
    <mergeCell ref="W19:Z20"/>
    <mergeCell ref="F20:F21"/>
    <mergeCell ref="G20:V21"/>
    <mergeCell ref="W21:Z22"/>
    <mergeCell ref="G22:V22"/>
    <mergeCell ref="F23:O23"/>
    <mergeCell ref="P23:AL23"/>
    <mergeCell ref="F24:I24"/>
    <mergeCell ref="J24:V24"/>
    <mergeCell ref="W24:AB24"/>
    <mergeCell ref="AC24:AL24"/>
    <mergeCell ref="F25:I26"/>
    <mergeCell ref="J25:AL25"/>
    <mergeCell ref="J26:O26"/>
    <mergeCell ref="P26:AL26"/>
    <mergeCell ref="AA21:AF22"/>
    <mergeCell ref="AG21:AL22"/>
    <mergeCell ref="E39:K39"/>
    <mergeCell ref="S39:AB39"/>
    <mergeCell ref="D40:AL40"/>
    <mergeCell ref="I41:U41"/>
    <mergeCell ref="K31:AL31"/>
    <mergeCell ref="K32:AL32"/>
    <mergeCell ref="K33:AL33"/>
    <mergeCell ref="K34:AL34"/>
    <mergeCell ref="J35:AL35"/>
    <mergeCell ref="K36:AL36"/>
    <mergeCell ref="C28:E36"/>
    <mergeCell ref="F28:I29"/>
    <mergeCell ref="K28:S28"/>
    <mergeCell ref="U28:AC28"/>
    <mergeCell ref="AE28:AL28"/>
    <mergeCell ref="K29:S29"/>
    <mergeCell ref="U29:AC29"/>
    <mergeCell ref="AE29:AL29"/>
    <mergeCell ref="F30:I36"/>
    <mergeCell ref="J30:AL30"/>
    <mergeCell ref="AC102:AE102"/>
    <mergeCell ref="AF102:AL102"/>
    <mergeCell ref="F103:I103"/>
    <mergeCell ref="AC103:AE103"/>
    <mergeCell ref="AF103:AL103"/>
    <mergeCell ref="E97:M99"/>
    <mergeCell ref="Q97:S99"/>
    <mergeCell ref="T97:Y99"/>
    <mergeCell ref="C102:E110"/>
    <mergeCell ref="F102:I102"/>
    <mergeCell ref="F104:I104"/>
    <mergeCell ref="J104:V104"/>
    <mergeCell ref="W104:AB104"/>
    <mergeCell ref="M108:V109"/>
    <mergeCell ref="W108:Y108"/>
    <mergeCell ref="Z108:AB108"/>
    <mergeCell ref="AC108:AE108"/>
    <mergeCell ref="AF108:AH108"/>
    <mergeCell ref="AI108:AJ108"/>
    <mergeCell ref="AK108:AL108"/>
    <mergeCell ref="AC104:AL104"/>
    <mergeCell ref="F105:I106"/>
    <mergeCell ref="J105:AL105"/>
    <mergeCell ref="J106:O106"/>
    <mergeCell ref="F107:I110"/>
    <mergeCell ref="J107:L107"/>
    <mergeCell ref="M107:AG107"/>
    <mergeCell ref="AH107:AL107"/>
    <mergeCell ref="J108:L109"/>
    <mergeCell ref="W109:Z109"/>
    <mergeCell ref="AA109:AL109"/>
    <mergeCell ref="J110:AE110"/>
    <mergeCell ref="AF110:AL110"/>
    <mergeCell ref="M199:AG199"/>
    <mergeCell ref="AH199:AL199"/>
    <mergeCell ref="F208:O208"/>
    <mergeCell ref="C112:E119"/>
    <mergeCell ref="F112:V112"/>
    <mergeCell ref="W112:Z113"/>
    <mergeCell ref="F113:F114"/>
    <mergeCell ref="G113:V114"/>
    <mergeCell ref="W114:Z115"/>
    <mergeCell ref="G115:V115"/>
    <mergeCell ref="F116:O116"/>
    <mergeCell ref="P116:AL116"/>
    <mergeCell ref="F117:I117"/>
    <mergeCell ref="J117:V117"/>
    <mergeCell ref="W117:AB117"/>
    <mergeCell ref="AC117:AL117"/>
    <mergeCell ref="F118:I119"/>
    <mergeCell ref="J118:AL118"/>
    <mergeCell ref="J119:O119"/>
    <mergeCell ref="P119:AL119"/>
    <mergeCell ref="C121:E129"/>
    <mergeCell ref="F121:I122"/>
    <mergeCell ref="K121:S121"/>
    <mergeCell ref="U121:AC121"/>
    <mergeCell ref="AE121:AL121"/>
    <mergeCell ref="K122:S122"/>
    <mergeCell ref="C136:AL136"/>
    <mergeCell ref="C130:AL130"/>
    <mergeCell ref="C131:AL131"/>
    <mergeCell ref="E132:K132"/>
    <mergeCell ref="S132:AB132"/>
    <mergeCell ref="D133:AL133"/>
    <mergeCell ref="I134:U134"/>
    <mergeCell ref="U122:AC122"/>
    <mergeCell ref="AE122:AL122"/>
    <mergeCell ref="F123:I129"/>
    <mergeCell ref="J123:AL123"/>
    <mergeCell ref="K124:AL124"/>
    <mergeCell ref="K125:AL125"/>
    <mergeCell ref="K126:AL126"/>
    <mergeCell ref="F199:I202"/>
    <mergeCell ref="J199:L199"/>
    <mergeCell ref="P208:AL208"/>
    <mergeCell ref="C375:K378"/>
    <mergeCell ref="K312:AL312"/>
    <mergeCell ref="K314:AL314"/>
    <mergeCell ref="AI293:AJ293"/>
    <mergeCell ref="C282:K285"/>
    <mergeCell ref="C287:E295"/>
    <mergeCell ref="F287:I287"/>
    <mergeCell ref="AF295:AL295"/>
    <mergeCell ref="F292:I295"/>
    <mergeCell ref="J292:L292"/>
    <mergeCell ref="M292:AG292"/>
    <mergeCell ref="AH292:AL292"/>
    <mergeCell ref="J293:L294"/>
    <mergeCell ref="C297:E304"/>
    <mergeCell ref="F297:V297"/>
    <mergeCell ref="W297:Z298"/>
    <mergeCell ref="F298:F299"/>
    <mergeCell ref="G298:V299"/>
    <mergeCell ref="W299:Z300"/>
    <mergeCell ref="G300:V300"/>
    <mergeCell ref="C306:E314"/>
    <mergeCell ref="C414:AL414"/>
    <mergeCell ref="C409:AL409"/>
    <mergeCell ref="C408:AL408"/>
    <mergeCell ref="K404:AL404"/>
    <mergeCell ref="C399:E407"/>
    <mergeCell ref="AE399:AL399"/>
    <mergeCell ref="K400:S400"/>
    <mergeCell ref="W392:Z393"/>
    <mergeCell ref="W387:Z387"/>
    <mergeCell ref="AA387:AL387"/>
    <mergeCell ref="E410:K410"/>
    <mergeCell ref="S410:AB410"/>
    <mergeCell ref="D411:AL411"/>
    <mergeCell ref="I412:U412"/>
    <mergeCell ref="U400:AC400"/>
    <mergeCell ref="AE400:AL400"/>
    <mergeCell ref="F401:I407"/>
    <mergeCell ref="J401:AL401"/>
    <mergeCell ref="K402:AL402"/>
    <mergeCell ref="K403:AL403"/>
    <mergeCell ref="K405:AL405"/>
    <mergeCell ref="J406:AL406"/>
    <mergeCell ref="K407:AL407"/>
    <mergeCell ref="F396:I397"/>
    <mergeCell ref="AE307:AL307"/>
    <mergeCell ref="F308:I314"/>
    <mergeCell ref="J308:AL308"/>
    <mergeCell ref="K311:AL311"/>
    <mergeCell ref="J313:AL313"/>
    <mergeCell ref="J396:AL396"/>
    <mergeCell ref="J397:O397"/>
    <mergeCell ref="P397:AL397"/>
    <mergeCell ref="C357:AL357"/>
    <mergeCell ref="C390:E397"/>
    <mergeCell ref="C380:E388"/>
    <mergeCell ref="F380:I380"/>
    <mergeCell ref="F383:I384"/>
    <mergeCell ref="J383:AL383"/>
    <mergeCell ref="J384:O384"/>
    <mergeCell ref="P384:AL384"/>
    <mergeCell ref="F385:I388"/>
    <mergeCell ref="J385:L385"/>
    <mergeCell ref="J388:AE388"/>
    <mergeCell ref="W382:AB382"/>
    <mergeCell ref="AK386:AL386"/>
    <mergeCell ref="J382:V382"/>
    <mergeCell ref="J381:P381"/>
    <mergeCell ref="Q381:V381"/>
    <mergeCell ref="F399:I400"/>
    <mergeCell ref="K399:S399"/>
    <mergeCell ref="U399:AC399"/>
    <mergeCell ref="AF388:AL388"/>
    <mergeCell ref="F382:I382"/>
    <mergeCell ref="F381:I381"/>
    <mergeCell ref="J386:L387"/>
    <mergeCell ref="M386:V387"/>
    <mergeCell ref="AC381:AE381"/>
    <mergeCell ref="AF381:AL381"/>
    <mergeCell ref="F390:V390"/>
    <mergeCell ref="W390:Z391"/>
    <mergeCell ref="F391:F392"/>
    <mergeCell ref="G391:V392"/>
    <mergeCell ref="G393:V393"/>
    <mergeCell ref="F394:O394"/>
    <mergeCell ref="P394:AL394"/>
    <mergeCell ref="F395:I395"/>
    <mergeCell ref="J395:V395"/>
    <mergeCell ref="W395:AB395"/>
    <mergeCell ref="AC395:AL395"/>
    <mergeCell ref="W386:Y386"/>
    <mergeCell ref="AF386:AH386"/>
    <mergeCell ref="AI386:AJ386"/>
    <mergeCell ref="Z200:AB200"/>
    <mergeCell ref="AC200:AE200"/>
    <mergeCell ref="AF200:AH200"/>
    <mergeCell ref="W294:Z294"/>
    <mergeCell ref="AA294:AL294"/>
    <mergeCell ref="J304:O304"/>
    <mergeCell ref="P304:AL304"/>
    <mergeCell ref="J295:AE295"/>
    <mergeCell ref="J200:L201"/>
    <mergeCell ref="M200:V201"/>
    <mergeCell ref="W200:Y200"/>
    <mergeCell ref="F266:J266"/>
    <mergeCell ref="K266:W266"/>
    <mergeCell ref="X266:AC266"/>
    <mergeCell ref="AD266:AL266"/>
    <mergeCell ref="F267:J267"/>
    <mergeCell ref="F209:I209"/>
    <mergeCell ref="F213:I214"/>
    <mergeCell ref="K213:S213"/>
    <mergeCell ref="U213:AC213"/>
    <mergeCell ref="AE213:AL213"/>
    <mergeCell ref="K214:S214"/>
    <mergeCell ref="U214:AC214"/>
    <mergeCell ref="K216:AL216"/>
    <mergeCell ref="K217:AL217"/>
    <mergeCell ref="K218:AL218"/>
    <mergeCell ref="AE214:AL214"/>
    <mergeCell ref="F215:I221"/>
    <mergeCell ref="J215:AL215"/>
    <mergeCell ref="C204:E211"/>
    <mergeCell ref="F204:V204"/>
    <mergeCell ref="W204:Z205"/>
    <mergeCell ref="F205:F206"/>
    <mergeCell ref="G205:V206"/>
    <mergeCell ref="W206:Z207"/>
    <mergeCell ref="F210:I211"/>
    <mergeCell ref="AF202:AL202"/>
    <mergeCell ref="AK293:AL293"/>
    <mergeCell ref="C194:E202"/>
    <mergeCell ref="F194:I194"/>
    <mergeCell ref="AC194:AE194"/>
    <mergeCell ref="AF194:AL194"/>
    <mergeCell ref="F195:I195"/>
    <mergeCell ref="AC195:AE195"/>
    <mergeCell ref="AF195:AL195"/>
    <mergeCell ref="F196:I196"/>
    <mergeCell ref="J196:V196"/>
    <mergeCell ref="W196:AB196"/>
    <mergeCell ref="AC196:AL196"/>
    <mergeCell ref="F197:I198"/>
    <mergeCell ref="J197:AL197"/>
    <mergeCell ref="J198:O198"/>
    <mergeCell ref="P198:AL198"/>
    <mergeCell ref="C213:E221"/>
    <mergeCell ref="F288:I288"/>
    <mergeCell ref="AC288:AE288"/>
    <mergeCell ref="F289:I289"/>
    <mergeCell ref="J289:V289"/>
    <mergeCell ref="W289:AB289"/>
    <mergeCell ref="AC289:AL289"/>
    <mergeCell ref="AC287:AE287"/>
    <mergeCell ref="AF287:AL287"/>
    <mergeCell ref="C321:AL321"/>
    <mergeCell ref="C315:AL315"/>
    <mergeCell ref="C316:AL316"/>
    <mergeCell ref="E317:K317"/>
    <mergeCell ref="S317:AB317"/>
    <mergeCell ref="D318:AL318"/>
    <mergeCell ref="F302:I302"/>
    <mergeCell ref="J302:V302"/>
    <mergeCell ref="W302:AB302"/>
    <mergeCell ref="AC302:AL302"/>
    <mergeCell ref="F303:I304"/>
    <mergeCell ref="J303:AL303"/>
    <mergeCell ref="F290:I291"/>
    <mergeCell ref="J290:AL290"/>
    <mergeCell ref="J291:O291"/>
    <mergeCell ref="P291:AL291"/>
    <mergeCell ref="M293:V294"/>
    <mergeCell ref="F306:I307"/>
    <mergeCell ref="K306:S306"/>
    <mergeCell ref="U306:AC306"/>
    <mergeCell ref="K307:S307"/>
    <mergeCell ref="U307:AC307"/>
    <mergeCell ref="CB4:CD7"/>
    <mergeCell ref="CE4:CG7"/>
    <mergeCell ref="Z386:AB386"/>
    <mergeCell ref="AC382:AL382"/>
    <mergeCell ref="AC380:AE380"/>
    <mergeCell ref="AF380:AL380"/>
    <mergeCell ref="M385:AG385"/>
    <mergeCell ref="AH385:AL385"/>
    <mergeCell ref="I319:U319"/>
    <mergeCell ref="J210:AL210"/>
    <mergeCell ref="J211:O211"/>
    <mergeCell ref="P211:AL211"/>
    <mergeCell ref="G207:V207"/>
    <mergeCell ref="K219:AL219"/>
    <mergeCell ref="J220:AL220"/>
    <mergeCell ref="K221:AL221"/>
    <mergeCell ref="W9:Y10"/>
    <mergeCell ref="Z9:AB10"/>
    <mergeCell ref="W102:Y103"/>
    <mergeCell ref="Z102:AB103"/>
    <mergeCell ref="W194:Y195"/>
    <mergeCell ref="AF288:AL288"/>
    <mergeCell ref="F301:O301"/>
    <mergeCell ref="P301:AL301"/>
    <mergeCell ref="AC386:AE386"/>
    <mergeCell ref="Z194:AB195"/>
    <mergeCell ref="W287:Y288"/>
    <mergeCell ref="Z287:AB288"/>
    <mergeCell ref="W380:Y381"/>
    <mergeCell ref="Z380:AB381"/>
    <mergeCell ref="C222:AL222"/>
    <mergeCell ref="C223:AL223"/>
    <mergeCell ref="E224:K224"/>
    <mergeCell ref="S224:AB224"/>
    <mergeCell ref="D225:AL225"/>
    <mergeCell ref="I226:U226"/>
    <mergeCell ref="C228:AL228"/>
    <mergeCell ref="K309:AL309"/>
    <mergeCell ref="K310:AL310"/>
    <mergeCell ref="W293:Y293"/>
    <mergeCell ref="Z293:AB293"/>
    <mergeCell ref="AC293:AE293"/>
    <mergeCell ref="AF293:AH293"/>
    <mergeCell ref="C254:G254"/>
    <mergeCell ref="H254:U254"/>
    <mergeCell ref="AE306:AL306"/>
    <mergeCell ref="C359:E362"/>
    <mergeCell ref="V254:AL254"/>
    <mergeCell ref="AA3:AM6"/>
    <mergeCell ref="AF7:AL8"/>
    <mergeCell ref="M72:AL72"/>
    <mergeCell ref="N76:AD76"/>
    <mergeCell ref="AE76:AL76"/>
    <mergeCell ref="W47:AB47"/>
    <mergeCell ref="W48:AB48"/>
    <mergeCell ref="P51:AB51"/>
    <mergeCell ref="P52:AB52"/>
    <mergeCell ref="P53:AB53"/>
    <mergeCell ref="AI52:AL52"/>
    <mergeCell ref="AI53:AL53"/>
    <mergeCell ref="AI51:AL51"/>
    <mergeCell ref="AC51:AH51"/>
    <mergeCell ref="AC52:AH52"/>
    <mergeCell ref="AC53:AH53"/>
    <mergeCell ref="AF65:AL65"/>
    <mergeCell ref="F57:AL57"/>
    <mergeCell ref="T58:AA58"/>
    <mergeCell ref="C69:G69"/>
    <mergeCell ref="C68:G68"/>
    <mergeCell ref="H68:U68"/>
    <mergeCell ref="H69:U69"/>
    <mergeCell ref="X50:AB50"/>
    <mergeCell ref="AC50:AL50"/>
    <mergeCell ref="AB64:AE64"/>
    <mergeCell ref="AB65:AE65"/>
    <mergeCell ref="AF58:AL58"/>
    <mergeCell ref="AB58:AE58"/>
    <mergeCell ref="T64:AA64"/>
    <mergeCell ref="AF64:AL64"/>
    <mergeCell ref="P60:S60"/>
    <mergeCell ref="P61:S61"/>
    <mergeCell ref="P62:S62"/>
    <mergeCell ref="P63:S63"/>
    <mergeCell ref="P58:S58"/>
    <mergeCell ref="P59:S59"/>
    <mergeCell ref="AF59:AL59"/>
    <mergeCell ref="P54:AB54"/>
    <mergeCell ref="P55:AB55"/>
    <mergeCell ref="P56:AB56"/>
    <mergeCell ref="T62:AA62"/>
    <mergeCell ref="T63:AA63"/>
    <mergeCell ref="AF63:AL63"/>
    <mergeCell ref="AC55:AH55"/>
    <mergeCell ref="AC56:AH56"/>
    <mergeCell ref="AI54:AL54"/>
    <mergeCell ref="AI56:AL56"/>
    <mergeCell ref="AC54:AH54"/>
    <mergeCell ref="T59:AA59"/>
    <mergeCell ref="T60:AA60"/>
    <mergeCell ref="T61:AA61"/>
    <mergeCell ref="AB62:AE62"/>
    <mergeCell ref="AB63:AE63"/>
    <mergeCell ref="F51:L56"/>
    <mergeCell ref="M51:O51"/>
    <mergeCell ref="M52:O52"/>
    <mergeCell ref="M53:O53"/>
    <mergeCell ref="M54:O54"/>
    <mergeCell ref="M55:O55"/>
    <mergeCell ref="M56:O56"/>
    <mergeCell ref="F58:I65"/>
    <mergeCell ref="J58:O61"/>
    <mergeCell ref="J62:O65"/>
    <mergeCell ref="M71:AL71"/>
    <mergeCell ref="C79:AL79"/>
    <mergeCell ref="N73:AL73"/>
    <mergeCell ref="N74:AL74"/>
    <mergeCell ref="AF60:AL60"/>
    <mergeCell ref="AF61:AL61"/>
    <mergeCell ref="AF62:AL62"/>
    <mergeCell ref="X81:AC81"/>
    <mergeCell ref="AD81:AL81"/>
    <mergeCell ref="K81:W81"/>
    <mergeCell ref="G71:L78"/>
    <mergeCell ref="C71:F78"/>
    <mergeCell ref="P64:S64"/>
    <mergeCell ref="P65:S65"/>
    <mergeCell ref="T65:AA65"/>
    <mergeCell ref="N75:AL75"/>
    <mergeCell ref="N78:AL78"/>
    <mergeCell ref="V68:AL68"/>
    <mergeCell ref="V69:AL69"/>
    <mergeCell ref="C51:E65"/>
    <mergeCell ref="AB59:AE59"/>
    <mergeCell ref="AB60:AE60"/>
    <mergeCell ref="AB61:AE61"/>
    <mergeCell ref="AI55:AL55"/>
    <mergeCell ref="S92:W92"/>
    <mergeCell ref="C81:E84"/>
    <mergeCell ref="K84:AL84"/>
    <mergeCell ref="K83:AL83"/>
    <mergeCell ref="K82:AL82"/>
    <mergeCell ref="F81:J81"/>
    <mergeCell ref="F82:J82"/>
    <mergeCell ref="F83:J84"/>
    <mergeCell ref="AE86:AL86"/>
    <mergeCell ref="C86:D86"/>
    <mergeCell ref="E86:AD86"/>
    <mergeCell ref="J92:Q92"/>
    <mergeCell ref="Y92:AF92"/>
    <mergeCell ref="AH88:AL92"/>
    <mergeCell ref="C87:W88"/>
    <mergeCell ref="C90:I90"/>
    <mergeCell ref="W140:AB140"/>
    <mergeCell ref="W141:AB141"/>
    <mergeCell ref="C143:E157"/>
    <mergeCell ref="F143:L148"/>
    <mergeCell ref="M143:O143"/>
    <mergeCell ref="P143:AB143"/>
    <mergeCell ref="T154:AA154"/>
    <mergeCell ref="AB154:AE154"/>
    <mergeCell ref="AC143:AH143"/>
    <mergeCell ref="AF150:AL150"/>
    <mergeCell ref="P151:S151"/>
    <mergeCell ref="T151:AA151"/>
    <mergeCell ref="AB151:AE151"/>
    <mergeCell ref="P152:S152"/>
    <mergeCell ref="T152:AA152"/>
    <mergeCell ref="AB152:AE152"/>
    <mergeCell ref="AF152:AL152"/>
    <mergeCell ref="M148:O148"/>
    <mergeCell ref="P148:AB148"/>
    <mergeCell ref="AC148:AH148"/>
    <mergeCell ref="AI148:AL148"/>
    <mergeCell ref="F149:AL149"/>
    <mergeCell ref="F150:I157"/>
    <mergeCell ref="J150:O153"/>
    <mergeCell ref="AI143:AL143"/>
    <mergeCell ref="M146:O146"/>
    <mergeCell ref="P146:AB146"/>
    <mergeCell ref="AC146:AH146"/>
    <mergeCell ref="AI146:AL146"/>
    <mergeCell ref="M147:O147"/>
    <mergeCell ref="P147:AB147"/>
    <mergeCell ref="AC147:AH147"/>
    <mergeCell ref="AI147:AL147"/>
    <mergeCell ref="M144:O144"/>
    <mergeCell ref="P144:AB144"/>
    <mergeCell ref="AC144:AH144"/>
    <mergeCell ref="AI144:AL144"/>
    <mergeCell ref="M145:O145"/>
    <mergeCell ref="P145:AB145"/>
    <mergeCell ref="AC145:AH145"/>
    <mergeCell ref="AI145:AL145"/>
    <mergeCell ref="P150:S150"/>
    <mergeCell ref="T150:AA150"/>
    <mergeCell ref="AB150:AE150"/>
    <mergeCell ref="P153:S153"/>
    <mergeCell ref="T153:AA153"/>
    <mergeCell ref="AB153:AE153"/>
    <mergeCell ref="AF153:AL153"/>
    <mergeCell ref="J154:O157"/>
    <mergeCell ref="P154:S154"/>
    <mergeCell ref="AF154:AL154"/>
    <mergeCell ref="P155:S155"/>
    <mergeCell ref="P157:S157"/>
    <mergeCell ref="T157:AA157"/>
    <mergeCell ref="AB157:AE157"/>
    <mergeCell ref="AF157:AL157"/>
    <mergeCell ref="T155:AA155"/>
    <mergeCell ref="AB155:AE155"/>
    <mergeCell ref="AF155:AL155"/>
    <mergeCell ref="P156:S156"/>
    <mergeCell ref="T156:AA156"/>
    <mergeCell ref="AB156:AE156"/>
    <mergeCell ref="AF156:AL156"/>
    <mergeCell ref="AF151:AL151"/>
    <mergeCell ref="C173:E176"/>
    <mergeCell ref="F173:J173"/>
    <mergeCell ref="K173:W173"/>
    <mergeCell ref="X173:AC173"/>
    <mergeCell ref="AD173:AL173"/>
    <mergeCell ref="F174:J174"/>
    <mergeCell ref="C163:F170"/>
    <mergeCell ref="G163:L170"/>
    <mergeCell ref="C179:W180"/>
    <mergeCell ref="AH180:AL184"/>
    <mergeCell ref="C182:I182"/>
    <mergeCell ref="J184:Q184"/>
    <mergeCell ref="S184:W184"/>
    <mergeCell ref="Y184:AF184"/>
    <mergeCell ref="K174:AL174"/>
    <mergeCell ref="F175:J176"/>
    <mergeCell ref="K175:AL175"/>
    <mergeCell ref="K176:AL176"/>
    <mergeCell ref="C178:D178"/>
    <mergeCell ref="E178:AD178"/>
    <mergeCell ref="AE178:AL178"/>
    <mergeCell ref="AA188:AM191"/>
    <mergeCell ref="AF192:AL193"/>
    <mergeCell ref="AA281:AM284"/>
    <mergeCell ref="AF285:AL286"/>
    <mergeCell ref="AA374:AM377"/>
    <mergeCell ref="AF378:AL379"/>
    <mergeCell ref="C272:W273"/>
    <mergeCell ref="AH273:AL277"/>
    <mergeCell ref="C275:I275"/>
    <mergeCell ref="J277:Q277"/>
    <mergeCell ref="S277:W277"/>
    <mergeCell ref="Y277:AF277"/>
    <mergeCell ref="K267:AL267"/>
    <mergeCell ref="F268:J269"/>
    <mergeCell ref="K268:AL268"/>
    <mergeCell ref="K269:AL269"/>
    <mergeCell ref="C271:D271"/>
    <mergeCell ref="E271:AD271"/>
    <mergeCell ref="AE271:AL271"/>
    <mergeCell ref="N261:AD261"/>
    <mergeCell ref="AE261:AL261"/>
    <mergeCell ref="N263:AL263"/>
    <mergeCell ref="C264:AL264"/>
    <mergeCell ref="C266:E269"/>
    <mergeCell ref="C256:F263"/>
    <mergeCell ref="G256:L263"/>
    <mergeCell ref="M256:AL256"/>
    <mergeCell ref="M257:AL257"/>
    <mergeCell ref="N258:AL258"/>
    <mergeCell ref="N259:AL259"/>
    <mergeCell ref="N260:AL260"/>
    <mergeCell ref="C253:G253"/>
    <mergeCell ref="H253:U253"/>
    <mergeCell ref="V253:AL253"/>
    <mergeCell ref="T248:AA248"/>
    <mergeCell ref="AB248:AE248"/>
    <mergeCell ref="AF248:AL248"/>
    <mergeCell ref="P249:S249"/>
    <mergeCell ref="T249:AA249"/>
    <mergeCell ref="AB249:AE249"/>
    <mergeCell ref="AF249:AL249"/>
    <mergeCell ref="AF246:AL246"/>
    <mergeCell ref="J247:O250"/>
    <mergeCell ref="P247:S247"/>
    <mergeCell ref="T247:AA247"/>
    <mergeCell ref="AB247:AE247"/>
    <mergeCell ref="AF247:AL247"/>
    <mergeCell ref="P248:S248"/>
    <mergeCell ref="P250:S250"/>
    <mergeCell ref="T250:AA250"/>
    <mergeCell ref="AB250:AE250"/>
    <mergeCell ref="AF250:AL250"/>
    <mergeCell ref="AB244:AE244"/>
    <mergeCell ref="AF244:AL244"/>
    <mergeCell ref="P245:S245"/>
    <mergeCell ref="T245:AA245"/>
    <mergeCell ref="AB245:AE245"/>
    <mergeCell ref="AF245:AL245"/>
    <mergeCell ref="P246:S246"/>
    <mergeCell ref="T246:AA246"/>
    <mergeCell ref="AB246:AE246"/>
    <mergeCell ref="C236:E250"/>
    <mergeCell ref="F236:L241"/>
    <mergeCell ref="M236:O236"/>
    <mergeCell ref="P236:AB236"/>
    <mergeCell ref="AC236:AH236"/>
    <mergeCell ref="M239:O239"/>
    <mergeCell ref="P239:AB239"/>
    <mergeCell ref="AC239:AH239"/>
    <mergeCell ref="AI239:AL239"/>
    <mergeCell ref="M240:O240"/>
    <mergeCell ref="P240:AB240"/>
    <mergeCell ref="AC240:AH240"/>
    <mergeCell ref="AI240:AL240"/>
    <mergeCell ref="AI236:AL236"/>
    <mergeCell ref="M237:O237"/>
    <mergeCell ref="P237:AB237"/>
    <mergeCell ref="AC237:AH237"/>
    <mergeCell ref="AI237:AL237"/>
    <mergeCell ref="M238:O238"/>
    <mergeCell ref="P238:AB238"/>
    <mergeCell ref="AC238:AH238"/>
    <mergeCell ref="AI238:AL238"/>
    <mergeCell ref="M241:O241"/>
    <mergeCell ref="P241:AB241"/>
    <mergeCell ref="K359:W359"/>
    <mergeCell ref="X359:AC359"/>
    <mergeCell ref="AD359:AL359"/>
    <mergeCell ref="F360:J360"/>
    <mergeCell ref="C365:W366"/>
    <mergeCell ref="AH366:AL370"/>
    <mergeCell ref="C368:I368"/>
    <mergeCell ref="J370:Q370"/>
    <mergeCell ref="S370:W370"/>
    <mergeCell ref="Y370:AF370"/>
    <mergeCell ref="K360:AL360"/>
    <mergeCell ref="F361:J362"/>
    <mergeCell ref="K361:AL361"/>
    <mergeCell ref="K362:AL362"/>
    <mergeCell ref="C364:D364"/>
    <mergeCell ref="E364:AD364"/>
    <mergeCell ref="AE364:AL364"/>
    <mergeCell ref="F359:J359"/>
    <mergeCell ref="C347:G347"/>
    <mergeCell ref="H347:U347"/>
    <mergeCell ref="V347:AL347"/>
    <mergeCell ref="C349:F356"/>
    <mergeCell ref="G349:L356"/>
    <mergeCell ref="M349:AL349"/>
    <mergeCell ref="M350:AL350"/>
    <mergeCell ref="N351:AL351"/>
    <mergeCell ref="N352:AL352"/>
    <mergeCell ref="N353:AL353"/>
    <mergeCell ref="N354:AD354"/>
    <mergeCell ref="AE354:AL354"/>
    <mergeCell ref="N356:AL356"/>
    <mergeCell ref="C346:G346"/>
    <mergeCell ref="H346:U346"/>
    <mergeCell ref="V346:AL346"/>
    <mergeCell ref="T341:AA341"/>
    <mergeCell ref="AB341:AE341"/>
    <mergeCell ref="AF341:AL341"/>
    <mergeCell ref="P342:S342"/>
    <mergeCell ref="T342:AA342"/>
    <mergeCell ref="AB342:AE342"/>
    <mergeCell ref="AF342:AL342"/>
    <mergeCell ref="C329:E343"/>
    <mergeCell ref="F329:L334"/>
    <mergeCell ref="M329:O329"/>
    <mergeCell ref="P329:AB329"/>
    <mergeCell ref="AC329:AH329"/>
    <mergeCell ref="M332:O332"/>
    <mergeCell ref="P332:AB332"/>
    <mergeCell ref="AC332:AH332"/>
    <mergeCell ref="AI332:AL332"/>
    <mergeCell ref="M333:O333"/>
    <mergeCell ref="P333:AB333"/>
    <mergeCell ref="AC333:AH333"/>
    <mergeCell ref="AI333:AL333"/>
    <mergeCell ref="AI329:AL329"/>
    <mergeCell ref="AF339:AL339"/>
    <mergeCell ref="J340:O343"/>
    <mergeCell ref="P340:S340"/>
    <mergeCell ref="T340:AA340"/>
    <mergeCell ref="AB340:AE340"/>
    <mergeCell ref="AF340:AL340"/>
    <mergeCell ref="P341:S341"/>
    <mergeCell ref="P343:S343"/>
    <mergeCell ref="T343:AA343"/>
    <mergeCell ref="AB343:AE343"/>
    <mergeCell ref="AF343:AL343"/>
    <mergeCell ref="C450:AL450"/>
    <mergeCell ref="C452:E455"/>
    <mergeCell ref="F452:J452"/>
    <mergeCell ref="K452:W452"/>
    <mergeCell ref="X452:AC452"/>
    <mergeCell ref="AD452:AL452"/>
    <mergeCell ref="F453:J453"/>
    <mergeCell ref="C458:W459"/>
    <mergeCell ref="AH459:AL463"/>
    <mergeCell ref="C461:I461"/>
    <mergeCell ref="J463:Q463"/>
    <mergeCell ref="S463:W463"/>
    <mergeCell ref="Y463:AF463"/>
    <mergeCell ref="K453:AL453"/>
    <mergeCell ref="F454:J455"/>
    <mergeCell ref="K454:AL454"/>
    <mergeCell ref="K455:AL455"/>
    <mergeCell ref="C457:D457"/>
    <mergeCell ref="E457:AD457"/>
    <mergeCell ref="AE457:AL457"/>
    <mergeCell ref="C440:G440"/>
    <mergeCell ref="H440:U440"/>
    <mergeCell ref="V440:AL440"/>
    <mergeCell ref="C442:F449"/>
    <mergeCell ref="G442:L449"/>
    <mergeCell ref="M442:AL442"/>
    <mergeCell ref="M443:AL443"/>
    <mergeCell ref="N444:AL444"/>
    <mergeCell ref="N445:AL445"/>
    <mergeCell ref="N446:AL446"/>
    <mergeCell ref="N447:AD447"/>
    <mergeCell ref="AE447:AL447"/>
    <mergeCell ref="N449:AL449"/>
    <mergeCell ref="AB433:AE433"/>
    <mergeCell ref="AF433:AL433"/>
    <mergeCell ref="P434:S434"/>
    <mergeCell ref="P436:S436"/>
    <mergeCell ref="T436:AA436"/>
    <mergeCell ref="AB436:AE436"/>
    <mergeCell ref="AF436:AL436"/>
    <mergeCell ref="C439:G439"/>
    <mergeCell ref="H439:U439"/>
    <mergeCell ref="V439:AL439"/>
    <mergeCell ref="T434:AA434"/>
    <mergeCell ref="AB434:AE434"/>
    <mergeCell ref="AF434:AL434"/>
    <mergeCell ref="P435:S435"/>
    <mergeCell ref="T435:AA435"/>
    <mergeCell ref="AB435:AE435"/>
    <mergeCell ref="AF435:AL435"/>
    <mergeCell ref="C422:E436"/>
    <mergeCell ref="F422:L427"/>
    <mergeCell ref="M422:O422"/>
    <mergeCell ref="P422:AB422"/>
    <mergeCell ref="AC422:AH422"/>
    <mergeCell ref="M425:O425"/>
    <mergeCell ref="P425:AB425"/>
    <mergeCell ref="AC427:AH427"/>
    <mergeCell ref="AI427:AL427"/>
    <mergeCell ref="F428:AL428"/>
    <mergeCell ref="F429:I436"/>
    <mergeCell ref="J429:O432"/>
    <mergeCell ref="P429:S429"/>
    <mergeCell ref="T429:AA429"/>
    <mergeCell ref="AB429:AE429"/>
    <mergeCell ref="AF429:AL429"/>
    <mergeCell ref="P430:S430"/>
    <mergeCell ref="T430:AA430"/>
    <mergeCell ref="AB430:AE430"/>
    <mergeCell ref="AF430:AL430"/>
    <mergeCell ref="P431:S431"/>
    <mergeCell ref="T431:AA431"/>
    <mergeCell ref="AB431:AE431"/>
    <mergeCell ref="AF431:AL431"/>
    <mergeCell ref="P432:S432"/>
    <mergeCell ref="T432:AA432"/>
    <mergeCell ref="AB432:AE432"/>
    <mergeCell ref="AF432:AL432"/>
    <mergeCell ref="J433:O436"/>
    <mergeCell ref="P433:S433"/>
    <mergeCell ref="T433:AA433"/>
    <mergeCell ref="AC425:AH425"/>
    <mergeCell ref="AI425:AL425"/>
    <mergeCell ref="M426:O426"/>
    <mergeCell ref="P426:AB426"/>
    <mergeCell ref="AC426:AH426"/>
    <mergeCell ref="AI426:AL426"/>
    <mergeCell ref="AI422:AL422"/>
    <mergeCell ref="M423:O423"/>
    <mergeCell ref="P423:AB423"/>
    <mergeCell ref="AC423:AH423"/>
    <mergeCell ref="AI423:AL423"/>
    <mergeCell ref="M424:O424"/>
    <mergeCell ref="P424:AB424"/>
    <mergeCell ref="AC424:AH424"/>
    <mergeCell ref="AI424:AL424"/>
    <mergeCell ref="M427:O427"/>
    <mergeCell ref="P427:AB427"/>
    <mergeCell ref="J336:O339"/>
    <mergeCell ref="P336:S336"/>
    <mergeCell ref="T336:AA336"/>
    <mergeCell ref="AB336:AE336"/>
    <mergeCell ref="AP2:BQ21"/>
    <mergeCell ref="W418:AB418"/>
    <mergeCell ref="W419:AB419"/>
    <mergeCell ref="X421:AB421"/>
    <mergeCell ref="AC421:AL421"/>
    <mergeCell ref="M330:O330"/>
    <mergeCell ref="P330:AB330"/>
    <mergeCell ref="AC330:AH330"/>
    <mergeCell ref="AI330:AL330"/>
    <mergeCell ref="M331:O331"/>
    <mergeCell ref="P331:AB331"/>
    <mergeCell ref="AC331:AH331"/>
    <mergeCell ref="AI331:AL331"/>
    <mergeCell ref="M334:O334"/>
    <mergeCell ref="P334:AB334"/>
    <mergeCell ref="AF336:AL336"/>
    <mergeCell ref="P337:S337"/>
    <mergeCell ref="T337:AA337"/>
    <mergeCell ref="AB337:AE337"/>
    <mergeCell ref="AF337:AL337"/>
    <mergeCell ref="J194:P194"/>
    <mergeCell ref="Q194:V194"/>
    <mergeCell ref="J195:P195"/>
    <mergeCell ref="Q195:V195"/>
    <mergeCell ref="AA390:AG391"/>
    <mergeCell ref="AH390:AL391"/>
    <mergeCell ref="AA392:AG393"/>
    <mergeCell ref="AH392:AL393"/>
    <mergeCell ref="W326:AB326"/>
    <mergeCell ref="X328:AB328"/>
    <mergeCell ref="AC328:AL328"/>
    <mergeCell ref="AC334:AH334"/>
    <mergeCell ref="AI334:AL334"/>
    <mergeCell ref="F335:AL335"/>
    <mergeCell ref="F336:I343"/>
    <mergeCell ref="P338:S338"/>
    <mergeCell ref="T338:AA338"/>
    <mergeCell ref="AB338:AE338"/>
    <mergeCell ref="AF338:AL338"/>
    <mergeCell ref="P339:S339"/>
    <mergeCell ref="T339:AA339"/>
    <mergeCell ref="AB339:AE339"/>
    <mergeCell ref="AA112:AF113"/>
    <mergeCell ref="AG112:AL113"/>
    <mergeCell ref="AA114:AF115"/>
    <mergeCell ref="AG114:AL115"/>
    <mergeCell ref="AA204:AF205"/>
    <mergeCell ref="AG204:AL205"/>
    <mergeCell ref="AA206:AF207"/>
    <mergeCell ref="AG206:AL207"/>
    <mergeCell ref="W325:AB325"/>
    <mergeCell ref="W232:AB232"/>
    <mergeCell ref="W233:AB233"/>
    <mergeCell ref="X235:AB235"/>
    <mergeCell ref="AC235:AL235"/>
    <mergeCell ref="AC241:AH241"/>
    <mergeCell ref="AI241:AL241"/>
    <mergeCell ref="F242:AL242"/>
    <mergeCell ref="F243:I250"/>
    <mergeCell ref="J243:O246"/>
    <mergeCell ref="P243:S243"/>
    <mergeCell ref="T243:AA243"/>
    <mergeCell ref="AB243:AE243"/>
    <mergeCell ref="AF243:AL243"/>
    <mergeCell ref="P244:S244"/>
    <mergeCell ref="T244:AA244"/>
  </mergeCells>
  <phoneticPr fontId="2"/>
  <printOptions horizontalCentered="1" verticalCentered="1"/>
  <pageMargins left="0.23622047244094491" right="0.23622047244094491" top="7.874015748031496E-2" bottom="7.874015748031496E-2" header="0.31496062992125984" footer="0.31496062992125984"/>
  <pageSetup paperSize="9" fitToWidth="2" fitToHeight="0" pageOrder="overThenDown" orientation="portrait" r:id="rId1"/>
  <rowBreaks count="9" manualBreakCount="9">
    <brk id="43" max="16383" man="1"/>
    <brk id="93" max="16383" man="1"/>
    <brk id="136" max="16383" man="1"/>
    <brk id="185" max="16383" man="1"/>
    <brk id="228" max="16383" man="1"/>
    <brk id="278" max="16383" man="1"/>
    <brk id="321" max="16383" man="1"/>
    <brk id="371" max="16383" man="1"/>
    <brk id="414" max="16383" man="1"/>
  </rowBreaks>
  <colBreaks count="2" manualBreakCount="2">
    <brk id="39" max="1048575" man="1"/>
    <brk id="40" max="1048575"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340A7-BD60-45D4-948C-69BDECA5D617}">
  <dimension ref="A1:B98"/>
  <sheetViews>
    <sheetView workbookViewId="0">
      <selection sqref="A1:B98"/>
    </sheetView>
  </sheetViews>
  <sheetFormatPr defaultColWidth="9.33203125" defaultRowHeight="13.2" x14ac:dyDescent="0.25"/>
  <cols>
    <col min="1" max="16384" width="9.33203125" style="40"/>
  </cols>
  <sheetData>
    <row r="1" spans="1:2" x14ac:dyDescent="0.25">
      <c r="A1" s="40" t="s">
        <v>599</v>
      </c>
      <c r="B1" s="40" t="s">
        <v>409</v>
      </c>
    </row>
    <row r="2" spans="1:2" x14ac:dyDescent="0.25">
      <c r="A2" s="40" t="s">
        <v>600</v>
      </c>
      <c r="B2" s="40" t="s">
        <v>410</v>
      </c>
    </row>
    <row r="3" spans="1:2" x14ac:dyDescent="0.25">
      <c r="A3" s="40" t="s">
        <v>601</v>
      </c>
      <c r="B3" s="40" t="s">
        <v>411</v>
      </c>
    </row>
    <row r="4" spans="1:2" x14ac:dyDescent="0.25">
      <c r="A4" s="40" t="s">
        <v>602</v>
      </c>
      <c r="B4" s="40" t="s">
        <v>410</v>
      </c>
    </row>
    <row r="5" spans="1:2" x14ac:dyDescent="0.25">
      <c r="A5" s="40" t="s">
        <v>603</v>
      </c>
      <c r="B5" s="40" t="s">
        <v>412</v>
      </c>
    </row>
    <row r="6" spans="1:2" x14ac:dyDescent="0.25">
      <c r="A6" s="40" t="s">
        <v>604</v>
      </c>
      <c r="B6" s="40" t="s">
        <v>411</v>
      </c>
    </row>
    <row r="7" spans="1:2" x14ac:dyDescent="0.25">
      <c r="A7" s="40" t="s">
        <v>605</v>
      </c>
      <c r="B7" s="40" t="s">
        <v>409</v>
      </c>
    </row>
    <row r="8" spans="1:2" x14ac:dyDescent="0.25">
      <c r="A8" s="40" t="s">
        <v>606</v>
      </c>
      <c r="B8" s="40" t="s">
        <v>413</v>
      </c>
    </row>
    <row r="9" spans="1:2" x14ac:dyDescent="0.25">
      <c r="A9" s="40" t="s">
        <v>607</v>
      </c>
      <c r="B9" s="40" t="s">
        <v>414</v>
      </c>
    </row>
    <row r="10" spans="1:2" x14ac:dyDescent="0.25">
      <c r="A10" s="40" t="s">
        <v>608</v>
      </c>
      <c r="B10" s="40" t="s">
        <v>415</v>
      </c>
    </row>
    <row r="11" spans="1:2" x14ac:dyDescent="0.25">
      <c r="A11" s="40" t="s">
        <v>609</v>
      </c>
      <c r="B11" s="40" t="s">
        <v>416</v>
      </c>
    </row>
    <row r="12" spans="1:2" x14ac:dyDescent="0.25">
      <c r="A12" s="40" t="s">
        <v>610</v>
      </c>
      <c r="B12" s="40" t="s">
        <v>417</v>
      </c>
    </row>
    <row r="13" spans="1:2" x14ac:dyDescent="0.25">
      <c r="A13" s="40" t="s">
        <v>611</v>
      </c>
      <c r="B13" s="40" t="s">
        <v>416</v>
      </c>
    </row>
    <row r="14" spans="1:2" x14ac:dyDescent="0.25">
      <c r="A14" s="40" t="s">
        <v>612</v>
      </c>
      <c r="B14" s="40" t="s">
        <v>417</v>
      </c>
    </row>
    <row r="15" spans="1:2" x14ac:dyDescent="0.25">
      <c r="A15" s="40" t="s">
        <v>613</v>
      </c>
      <c r="B15" s="40" t="s">
        <v>418</v>
      </c>
    </row>
    <row r="16" spans="1:2" x14ac:dyDescent="0.25">
      <c r="A16" s="40" t="s">
        <v>614</v>
      </c>
      <c r="B16" s="40" t="s">
        <v>417</v>
      </c>
    </row>
    <row r="17" spans="1:2" x14ac:dyDescent="0.25">
      <c r="A17" s="40" t="s">
        <v>615</v>
      </c>
      <c r="B17" s="40" t="s">
        <v>418</v>
      </c>
    </row>
    <row r="18" spans="1:2" x14ac:dyDescent="0.25">
      <c r="A18" s="40" t="s">
        <v>616</v>
      </c>
      <c r="B18" s="40" t="s">
        <v>419</v>
      </c>
    </row>
    <row r="19" spans="1:2" x14ac:dyDescent="0.25">
      <c r="A19" s="40" t="s">
        <v>617</v>
      </c>
      <c r="B19" s="40" t="s">
        <v>418</v>
      </c>
    </row>
    <row r="20" spans="1:2" x14ac:dyDescent="0.25">
      <c r="A20" s="40" t="s">
        <v>618</v>
      </c>
      <c r="B20" s="40" t="s">
        <v>419</v>
      </c>
    </row>
    <row r="21" spans="1:2" x14ac:dyDescent="0.25">
      <c r="A21" s="40" t="s">
        <v>619</v>
      </c>
      <c r="B21" s="40" t="s">
        <v>420</v>
      </c>
    </row>
    <row r="22" spans="1:2" x14ac:dyDescent="0.25">
      <c r="A22" s="40" t="s">
        <v>620</v>
      </c>
      <c r="B22" s="40" t="s">
        <v>419</v>
      </c>
    </row>
    <row r="23" spans="1:2" x14ac:dyDescent="0.25">
      <c r="A23" s="40" t="s">
        <v>621</v>
      </c>
      <c r="B23" s="40" t="s">
        <v>420</v>
      </c>
    </row>
    <row r="24" spans="1:2" x14ac:dyDescent="0.25">
      <c r="A24" s="40" t="s">
        <v>622</v>
      </c>
      <c r="B24" s="40" t="s">
        <v>419</v>
      </c>
    </row>
    <row r="25" spans="1:2" x14ac:dyDescent="0.25">
      <c r="A25" s="40" t="s">
        <v>623</v>
      </c>
      <c r="B25" s="40" t="s">
        <v>420</v>
      </c>
    </row>
    <row r="26" spans="1:2" x14ac:dyDescent="0.25">
      <c r="A26" s="40" t="s">
        <v>624</v>
      </c>
      <c r="B26" s="40" t="s">
        <v>421</v>
      </c>
    </row>
    <row r="27" spans="1:2" x14ac:dyDescent="0.25">
      <c r="A27" s="40" t="s">
        <v>625</v>
      </c>
      <c r="B27" s="40" t="s">
        <v>420</v>
      </c>
    </row>
    <row r="28" spans="1:2" x14ac:dyDescent="0.25">
      <c r="A28" s="40" t="s">
        <v>626</v>
      </c>
      <c r="B28" s="40" t="s">
        <v>422</v>
      </c>
    </row>
    <row r="29" spans="1:2" x14ac:dyDescent="0.25">
      <c r="A29" s="40" t="s">
        <v>627</v>
      </c>
      <c r="B29" s="40" t="s">
        <v>423</v>
      </c>
    </row>
    <row r="30" spans="1:2" x14ac:dyDescent="0.25">
      <c r="A30" s="40" t="s">
        <v>628</v>
      </c>
      <c r="B30" s="40" t="s">
        <v>424</v>
      </c>
    </row>
    <row r="31" spans="1:2" x14ac:dyDescent="0.25">
      <c r="A31" s="40" t="s">
        <v>629</v>
      </c>
      <c r="B31" s="40" t="s">
        <v>423</v>
      </c>
    </row>
    <row r="32" spans="1:2" x14ac:dyDescent="0.25">
      <c r="A32" s="40" t="s">
        <v>630</v>
      </c>
      <c r="B32" s="40" t="s">
        <v>424</v>
      </c>
    </row>
    <row r="33" spans="1:2" x14ac:dyDescent="0.25">
      <c r="A33" s="40" t="s">
        <v>631</v>
      </c>
      <c r="B33" s="40" t="s">
        <v>425</v>
      </c>
    </row>
    <row r="34" spans="1:2" x14ac:dyDescent="0.25">
      <c r="A34" s="40" t="s">
        <v>632</v>
      </c>
      <c r="B34" s="40" t="s">
        <v>426</v>
      </c>
    </row>
    <row r="35" spans="1:2" x14ac:dyDescent="0.25">
      <c r="A35" s="40" t="s">
        <v>633</v>
      </c>
      <c r="B35" s="40" t="s">
        <v>425</v>
      </c>
    </row>
    <row r="36" spans="1:2" x14ac:dyDescent="0.25">
      <c r="A36" s="40" t="s">
        <v>634</v>
      </c>
      <c r="B36" s="40" t="s">
        <v>427</v>
      </c>
    </row>
    <row r="37" spans="1:2" x14ac:dyDescent="0.25">
      <c r="A37" s="40" t="s">
        <v>635</v>
      </c>
      <c r="B37" s="40" t="s">
        <v>428</v>
      </c>
    </row>
    <row r="38" spans="1:2" x14ac:dyDescent="0.25">
      <c r="A38" s="40" t="s">
        <v>636</v>
      </c>
      <c r="B38" s="40" t="s">
        <v>427</v>
      </c>
    </row>
    <row r="39" spans="1:2" x14ac:dyDescent="0.25">
      <c r="A39" s="40" t="s">
        <v>637</v>
      </c>
      <c r="B39" s="40" t="s">
        <v>429</v>
      </c>
    </row>
    <row r="40" spans="1:2" x14ac:dyDescent="0.25">
      <c r="A40" s="40" t="s">
        <v>638</v>
      </c>
      <c r="B40" s="40" t="s">
        <v>430</v>
      </c>
    </row>
    <row r="41" spans="1:2" x14ac:dyDescent="0.25">
      <c r="A41" s="40" t="s">
        <v>639</v>
      </c>
      <c r="B41" s="40" t="s">
        <v>429</v>
      </c>
    </row>
    <row r="42" spans="1:2" x14ac:dyDescent="0.25">
      <c r="A42" s="40" t="s">
        <v>640</v>
      </c>
      <c r="B42" s="40" t="s">
        <v>428</v>
      </c>
    </row>
    <row r="43" spans="1:2" x14ac:dyDescent="0.25">
      <c r="A43" s="40" t="s">
        <v>641</v>
      </c>
      <c r="B43" s="40" t="s">
        <v>429</v>
      </c>
    </row>
    <row r="44" spans="1:2" x14ac:dyDescent="0.25">
      <c r="A44" s="40" t="s">
        <v>642</v>
      </c>
      <c r="B44" s="40" t="s">
        <v>428</v>
      </c>
    </row>
    <row r="45" spans="1:2" x14ac:dyDescent="0.25">
      <c r="A45" s="40" t="s">
        <v>643</v>
      </c>
      <c r="B45" s="40" t="s">
        <v>431</v>
      </c>
    </row>
    <row r="46" spans="1:2" x14ac:dyDescent="0.25">
      <c r="A46" s="40" t="s">
        <v>644</v>
      </c>
      <c r="B46" s="40" t="s">
        <v>429</v>
      </c>
    </row>
    <row r="47" spans="1:2" x14ac:dyDescent="0.25">
      <c r="A47" s="40" t="s">
        <v>645</v>
      </c>
      <c r="B47" s="40" t="s">
        <v>431</v>
      </c>
    </row>
    <row r="48" spans="1:2" x14ac:dyDescent="0.25">
      <c r="A48" s="40" t="s">
        <v>646</v>
      </c>
      <c r="B48" s="40" t="s">
        <v>432</v>
      </c>
    </row>
    <row r="49" spans="1:2" x14ac:dyDescent="0.25">
      <c r="A49" s="40" t="s">
        <v>647</v>
      </c>
      <c r="B49" s="40" t="s">
        <v>431</v>
      </c>
    </row>
    <row r="50" spans="1:2" x14ac:dyDescent="0.25">
      <c r="A50" s="40" t="s">
        <v>648</v>
      </c>
      <c r="B50" s="40" t="s">
        <v>425</v>
      </c>
    </row>
    <row r="51" spans="1:2" x14ac:dyDescent="0.25">
      <c r="A51" s="40" t="s">
        <v>649</v>
      </c>
      <c r="B51" s="40" t="s">
        <v>431</v>
      </c>
    </row>
    <row r="52" spans="1:2" x14ac:dyDescent="0.25">
      <c r="A52" s="40" t="s">
        <v>650</v>
      </c>
      <c r="B52" s="40" t="s">
        <v>432</v>
      </c>
    </row>
    <row r="53" spans="1:2" x14ac:dyDescent="0.25">
      <c r="A53" s="40" t="s">
        <v>651</v>
      </c>
      <c r="B53" s="40" t="s">
        <v>431</v>
      </c>
    </row>
    <row r="54" spans="1:2" x14ac:dyDescent="0.25">
      <c r="A54" s="40" t="s">
        <v>652</v>
      </c>
      <c r="B54" s="40" t="s">
        <v>432</v>
      </c>
    </row>
    <row r="55" spans="1:2" x14ac:dyDescent="0.25">
      <c r="A55" s="40" t="s">
        <v>653</v>
      </c>
      <c r="B55" s="40" t="s">
        <v>430</v>
      </c>
    </row>
    <row r="56" spans="1:2" x14ac:dyDescent="0.25">
      <c r="A56" s="40" t="s">
        <v>654</v>
      </c>
      <c r="B56" s="40" t="s">
        <v>433</v>
      </c>
    </row>
    <row r="57" spans="1:2" x14ac:dyDescent="0.25">
      <c r="A57" s="40" t="s">
        <v>655</v>
      </c>
      <c r="B57" s="40" t="s">
        <v>434</v>
      </c>
    </row>
    <row r="58" spans="1:2" x14ac:dyDescent="0.25">
      <c r="A58" s="40" t="s">
        <v>656</v>
      </c>
      <c r="B58" s="40" t="s">
        <v>433</v>
      </c>
    </row>
    <row r="59" spans="1:2" x14ac:dyDescent="0.25">
      <c r="A59" s="40" t="s">
        <v>657</v>
      </c>
      <c r="B59" s="40" t="s">
        <v>434</v>
      </c>
    </row>
    <row r="60" spans="1:2" x14ac:dyDescent="0.25">
      <c r="A60" s="40" t="s">
        <v>658</v>
      </c>
      <c r="B60" s="40" t="s">
        <v>435</v>
      </c>
    </row>
    <row r="61" spans="1:2" x14ac:dyDescent="0.25">
      <c r="A61" s="40" t="s">
        <v>659</v>
      </c>
      <c r="B61" s="40" t="s">
        <v>436</v>
      </c>
    </row>
    <row r="62" spans="1:2" x14ac:dyDescent="0.25">
      <c r="A62" s="40" t="s">
        <v>660</v>
      </c>
      <c r="B62" s="40" t="s">
        <v>437</v>
      </c>
    </row>
    <row r="63" spans="1:2" x14ac:dyDescent="0.25">
      <c r="A63" s="40" t="s">
        <v>661</v>
      </c>
      <c r="B63" s="40" t="s">
        <v>438</v>
      </c>
    </row>
    <row r="64" spans="1:2" x14ac:dyDescent="0.25">
      <c r="A64" s="40" t="s">
        <v>662</v>
      </c>
      <c r="B64" s="40" t="s">
        <v>439</v>
      </c>
    </row>
    <row r="65" spans="1:2" x14ac:dyDescent="0.25">
      <c r="A65" s="40" t="s">
        <v>663</v>
      </c>
      <c r="B65" s="40" t="s">
        <v>440</v>
      </c>
    </row>
    <row r="66" spans="1:2" x14ac:dyDescent="0.25">
      <c r="A66" s="40" t="s">
        <v>664</v>
      </c>
      <c r="B66" s="40" t="s">
        <v>441</v>
      </c>
    </row>
    <row r="67" spans="1:2" x14ac:dyDescent="0.25">
      <c r="A67" s="40" t="s">
        <v>665</v>
      </c>
      <c r="B67" s="40" t="s">
        <v>442</v>
      </c>
    </row>
    <row r="68" spans="1:2" x14ac:dyDescent="0.25">
      <c r="A68" s="40" t="s">
        <v>666</v>
      </c>
      <c r="B68" s="40" t="s">
        <v>443</v>
      </c>
    </row>
    <row r="69" spans="1:2" x14ac:dyDescent="0.25">
      <c r="A69" s="40" t="s">
        <v>667</v>
      </c>
      <c r="B69" s="40" t="s">
        <v>442</v>
      </c>
    </row>
    <row r="70" spans="1:2" x14ac:dyDescent="0.25">
      <c r="A70" s="40" t="s">
        <v>668</v>
      </c>
      <c r="B70" s="40" t="s">
        <v>443</v>
      </c>
    </row>
    <row r="71" spans="1:2" x14ac:dyDescent="0.25">
      <c r="A71" s="40" t="s">
        <v>669</v>
      </c>
      <c r="B71" s="40" t="s">
        <v>442</v>
      </c>
    </row>
    <row r="72" spans="1:2" x14ac:dyDescent="0.25">
      <c r="A72" s="40" t="s">
        <v>670</v>
      </c>
      <c r="B72" s="40" t="s">
        <v>444</v>
      </c>
    </row>
    <row r="73" spans="1:2" x14ac:dyDescent="0.25">
      <c r="A73" s="40" t="s">
        <v>671</v>
      </c>
      <c r="B73" s="40" t="s">
        <v>445</v>
      </c>
    </row>
    <row r="74" spans="1:2" x14ac:dyDescent="0.25">
      <c r="A74" s="40" t="s">
        <v>672</v>
      </c>
      <c r="B74" s="40" t="s">
        <v>443</v>
      </c>
    </row>
    <row r="75" spans="1:2" x14ac:dyDescent="0.25">
      <c r="A75" s="40" t="s">
        <v>673</v>
      </c>
      <c r="B75" s="40" t="s">
        <v>445</v>
      </c>
    </row>
    <row r="76" spans="1:2" x14ac:dyDescent="0.25">
      <c r="A76" s="40" t="s">
        <v>674</v>
      </c>
      <c r="B76" s="40" t="s">
        <v>443</v>
      </c>
    </row>
    <row r="77" spans="1:2" x14ac:dyDescent="0.25">
      <c r="A77" s="40" t="s">
        <v>675</v>
      </c>
      <c r="B77" s="40" t="s">
        <v>446</v>
      </c>
    </row>
    <row r="78" spans="1:2" x14ac:dyDescent="0.25">
      <c r="A78" s="40" t="s">
        <v>676</v>
      </c>
      <c r="B78" s="40" t="s">
        <v>444</v>
      </c>
    </row>
    <row r="79" spans="1:2" x14ac:dyDescent="0.25">
      <c r="A79" s="40" t="s">
        <v>677</v>
      </c>
      <c r="B79" s="40" t="s">
        <v>442</v>
      </c>
    </row>
    <row r="80" spans="1:2" x14ac:dyDescent="0.25">
      <c r="A80" s="40" t="s">
        <v>678</v>
      </c>
      <c r="B80" s="40" t="s">
        <v>444</v>
      </c>
    </row>
    <row r="81" spans="1:2" x14ac:dyDescent="0.25">
      <c r="A81" s="40" t="s">
        <v>679</v>
      </c>
      <c r="B81" s="40" t="s">
        <v>442</v>
      </c>
    </row>
    <row r="82" spans="1:2" x14ac:dyDescent="0.25">
      <c r="A82" s="40" t="s">
        <v>680</v>
      </c>
      <c r="B82" s="40" t="s">
        <v>444</v>
      </c>
    </row>
    <row r="83" spans="1:2" x14ac:dyDescent="0.25">
      <c r="A83" s="40" t="s">
        <v>681</v>
      </c>
      <c r="B83" s="40" t="s">
        <v>447</v>
      </c>
    </row>
    <row r="84" spans="1:2" x14ac:dyDescent="0.25">
      <c r="A84" s="40" t="s">
        <v>682</v>
      </c>
      <c r="B84" s="40" t="s">
        <v>448</v>
      </c>
    </row>
    <row r="85" spans="1:2" x14ac:dyDescent="0.25">
      <c r="A85" s="40" t="s">
        <v>683</v>
      </c>
      <c r="B85" s="40" t="s">
        <v>449</v>
      </c>
    </row>
    <row r="86" spans="1:2" x14ac:dyDescent="0.25">
      <c r="A86" s="40" t="s">
        <v>684</v>
      </c>
      <c r="B86" s="40" t="s">
        <v>450</v>
      </c>
    </row>
    <row r="87" spans="1:2" x14ac:dyDescent="0.25">
      <c r="A87" s="40" t="s">
        <v>685</v>
      </c>
      <c r="B87" s="40" t="s">
        <v>451</v>
      </c>
    </row>
    <row r="88" spans="1:2" x14ac:dyDescent="0.25">
      <c r="A88" s="40" t="s">
        <v>686</v>
      </c>
      <c r="B88" s="40" t="s">
        <v>450</v>
      </c>
    </row>
    <row r="89" spans="1:2" x14ac:dyDescent="0.25">
      <c r="A89" s="40" t="s">
        <v>687</v>
      </c>
      <c r="B89" s="40" t="s">
        <v>451</v>
      </c>
    </row>
    <row r="90" spans="1:2" x14ac:dyDescent="0.25">
      <c r="A90" s="40" t="s">
        <v>688</v>
      </c>
      <c r="B90" s="40" t="s">
        <v>452</v>
      </c>
    </row>
    <row r="91" spans="1:2" x14ac:dyDescent="0.25">
      <c r="A91" s="40" t="s">
        <v>689</v>
      </c>
      <c r="B91" s="40" t="s">
        <v>451</v>
      </c>
    </row>
    <row r="92" spans="1:2" x14ac:dyDescent="0.25">
      <c r="A92" s="40" t="s">
        <v>690</v>
      </c>
      <c r="B92" s="40" t="s">
        <v>452</v>
      </c>
    </row>
    <row r="93" spans="1:2" x14ac:dyDescent="0.25">
      <c r="A93" s="40" t="s">
        <v>691</v>
      </c>
      <c r="B93" s="40" t="s">
        <v>421</v>
      </c>
    </row>
    <row r="94" spans="1:2" x14ac:dyDescent="0.25">
      <c r="A94" s="40" t="s">
        <v>692</v>
      </c>
      <c r="B94" s="40" t="s">
        <v>420</v>
      </c>
    </row>
    <row r="95" spans="1:2" x14ac:dyDescent="0.25">
      <c r="A95" s="40" t="s">
        <v>693</v>
      </c>
      <c r="B95" s="40" t="s">
        <v>421</v>
      </c>
    </row>
    <row r="96" spans="1:2" x14ac:dyDescent="0.25">
      <c r="A96" s="40" t="s">
        <v>694</v>
      </c>
      <c r="B96" s="40" t="s">
        <v>453</v>
      </c>
    </row>
    <row r="97" spans="1:2" x14ac:dyDescent="0.25">
      <c r="A97" s="40" t="s">
        <v>695</v>
      </c>
      <c r="B97" s="40" t="s">
        <v>454</v>
      </c>
    </row>
    <row r="98" spans="1:2" x14ac:dyDescent="0.25">
      <c r="A98" s="40" t="s">
        <v>696</v>
      </c>
      <c r="B98" s="40" t="s">
        <v>455</v>
      </c>
    </row>
  </sheetData>
  <phoneticPr fontId="2"/>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6171E-956D-4A54-A669-6EFDB86B95E0}">
  <sheetPr codeName="Sheet3"/>
  <dimension ref="A1:B48"/>
  <sheetViews>
    <sheetView workbookViewId="0">
      <selection activeCell="B2" sqref="B2:B48"/>
    </sheetView>
  </sheetViews>
  <sheetFormatPr defaultRowHeight="13.2" x14ac:dyDescent="0.25"/>
  <sheetData>
    <row r="1" spans="1:2" x14ac:dyDescent="0.25">
      <c r="A1" t="s">
        <v>407</v>
      </c>
      <c r="B1" s="1" t="s">
        <v>408</v>
      </c>
    </row>
    <row r="2" spans="1:2" x14ac:dyDescent="0.25">
      <c r="A2">
        <v>10000</v>
      </c>
      <c r="B2" s="1" t="s">
        <v>409</v>
      </c>
    </row>
    <row r="3" spans="1:2" x14ac:dyDescent="0.25">
      <c r="A3">
        <v>100000</v>
      </c>
      <c r="B3" s="1" t="s">
        <v>410</v>
      </c>
    </row>
    <row r="4" spans="1:2" x14ac:dyDescent="0.25">
      <c r="A4">
        <v>185501</v>
      </c>
      <c r="B4" s="1" t="s">
        <v>411</v>
      </c>
    </row>
    <row r="5" spans="1:2" x14ac:dyDescent="0.25">
      <c r="A5">
        <v>200000</v>
      </c>
      <c r="B5" s="1" t="s">
        <v>412</v>
      </c>
    </row>
    <row r="6" spans="1:2" x14ac:dyDescent="0.25">
      <c r="A6">
        <v>1000000</v>
      </c>
      <c r="B6" s="1" t="s">
        <v>413</v>
      </c>
    </row>
    <row r="7" spans="1:2" x14ac:dyDescent="0.25">
      <c r="A7">
        <v>2100000</v>
      </c>
      <c r="B7" s="1" t="s">
        <v>414</v>
      </c>
    </row>
    <row r="8" spans="1:2" x14ac:dyDescent="0.25">
      <c r="A8">
        <v>2600000</v>
      </c>
      <c r="B8" s="1" t="s">
        <v>415</v>
      </c>
    </row>
    <row r="9" spans="1:2" x14ac:dyDescent="0.25">
      <c r="A9">
        <v>3000000</v>
      </c>
      <c r="B9" s="1" t="s">
        <v>416</v>
      </c>
    </row>
    <row r="10" spans="1:2" x14ac:dyDescent="0.25">
      <c r="A10">
        <v>3114411</v>
      </c>
      <c r="B10" s="1" t="s">
        <v>417</v>
      </c>
    </row>
    <row r="11" spans="1:2" x14ac:dyDescent="0.25">
      <c r="A11">
        <v>3300000</v>
      </c>
      <c r="B11" s="1" t="s">
        <v>418</v>
      </c>
    </row>
    <row r="12" spans="1:2" x14ac:dyDescent="0.25">
      <c r="A12">
        <v>3700000</v>
      </c>
      <c r="B12" s="1" t="s">
        <v>419</v>
      </c>
    </row>
    <row r="13" spans="1:2" x14ac:dyDescent="0.25">
      <c r="A13">
        <v>3800801</v>
      </c>
      <c r="B13" s="1" t="s">
        <v>420</v>
      </c>
    </row>
    <row r="14" spans="1:2" x14ac:dyDescent="0.25">
      <c r="A14">
        <v>3892261</v>
      </c>
      <c r="B14" s="1" t="s">
        <v>421</v>
      </c>
    </row>
    <row r="15" spans="1:2" x14ac:dyDescent="0.25">
      <c r="A15">
        <v>4000000</v>
      </c>
      <c r="B15" s="1" t="s">
        <v>422</v>
      </c>
    </row>
    <row r="16" spans="1:2" x14ac:dyDescent="0.25">
      <c r="A16">
        <v>4100000</v>
      </c>
      <c r="B16" s="1" t="s">
        <v>423</v>
      </c>
    </row>
    <row r="17" spans="1:2" x14ac:dyDescent="0.25">
      <c r="A17">
        <v>4314121</v>
      </c>
      <c r="B17" s="1" t="s">
        <v>424</v>
      </c>
    </row>
    <row r="18" spans="1:2" x14ac:dyDescent="0.25">
      <c r="A18">
        <v>4980000</v>
      </c>
      <c r="B18" s="1" t="s">
        <v>425</v>
      </c>
    </row>
    <row r="19" spans="1:2" x14ac:dyDescent="0.25">
      <c r="A19">
        <v>5000000</v>
      </c>
      <c r="B19" s="1" t="s">
        <v>426</v>
      </c>
    </row>
    <row r="20" spans="1:2" x14ac:dyDescent="0.25">
      <c r="A20">
        <v>5200000</v>
      </c>
      <c r="B20" s="1" t="s">
        <v>427</v>
      </c>
    </row>
    <row r="21" spans="1:2" x14ac:dyDescent="0.25">
      <c r="A21">
        <v>5200461</v>
      </c>
      <c r="B21" s="1" t="s">
        <v>428</v>
      </c>
    </row>
    <row r="22" spans="1:2" x14ac:dyDescent="0.25">
      <c r="A22">
        <v>5300000</v>
      </c>
      <c r="B22" s="1" t="s">
        <v>429</v>
      </c>
    </row>
    <row r="23" spans="1:2" x14ac:dyDescent="0.25">
      <c r="A23">
        <v>5630801</v>
      </c>
      <c r="B23" s="1" t="s">
        <v>430</v>
      </c>
    </row>
    <row r="24" spans="1:2" x14ac:dyDescent="0.25">
      <c r="A24">
        <v>6300000</v>
      </c>
      <c r="B24" s="1" t="s">
        <v>431</v>
      </c>
    </row>
    <row r="25" spans="1:2" x14ac:dyDescent="0.25">
      <c r="A25">
        <v>6400000</v>
      </c>
      <c r="B25" s="1" t="s">
        <v>432</v>
      </c>
    </row>
    <row r="26" spans="1:2" x14ac:dyDescent="0.25">
      <c r="A26">
        <v>6800000</v>
      </c>
      <c r="B26" s="1" t="s">
        <v>433</v>
      </c>
    </row>
    <row r="27" spans="1:2" x14ac:dyDescent="0.25">
      <c r="A27">
        <v>6840100</v>
      </c>
      <c r="B27" s="1" t="s">
        <v>434</v>
      </c>
    </row>
    <row r="28" spans="1:2" x14ac:dyDescent="0.25">
      <c r="A28">
        <v>7000000</v>
      </c>
      <c r="B28" s="1" t="s">
        <v>435</v>
      </c>
    </row>
    <row r="29" spans="1:2" x14ac:dyDescent="0.25">
      <c r="A29">
        <v>7200001</v>
      </c>
      <c r="B29" s="1" t="s">
        <v>436</v>
      </c>
    </row>
    <row r="30" spans="1:2" x14ac:dyDescent="0.25">
      <c r="A30">
        <v>7400000</v>
      </c>
      <c r="B30" s="1" t="s">
        <v>437</v>
      </c>
    </row>
    <row r="31" spans="1:2" x14ac:dyDescent="0.25">
      <c r="A31">
        <v>7600000</v>
      </c>
      <c r="B31" s="1" t="s">
        <v>438</v>
      </c>
    </row>
    <row r="32" spans="1:2" x14ac:dyDescent="0.25">
      <c r="A32">
        <v>7700000</v>
      </c>
      <c r="B32" s="1" t="s">
        <v>439</v>
      </c>
    </row>
    <row r="33" spans="1:2" x14ac:dyDescent="0.25">
      <c r="A33">
        <v>7800000</v>
      </c>
      <c r="B33" s="1" t="s">
        <v>440</v>
      </c>
    </row>
    <row r="34" spans="1:2" x14ac:dyDescent="0.25">
      <c r="A34">
        <v>7900001</v>
      </c>
      <c r="B34" s="1" t="s">
        <v>441</v>
      </c>
    </row>
    <row r="35" spans="1:2" x14ac:dyDescent="0.25">
      <c r="A35">
        <v>8000000</v>
      </c>
      <c r="B35" s="1" t="s">
        <v>442</v>
      </c>
    </row>
    <row r="36" spans="1:2" x14ac:dyDescent="0.25">
      <c r="A36">
        <v>8115100</v>
      </c>
      <c r="B36" s="1" t="s">
        <v>443</v>
      </c>
    </row>
    <row r="37" spans="1:2" x14ac:dyDescent="0.25">
      <c r="A37">
        <v>8391421</v>
      </c>
      <c r="B37" s="1" t="s">
        <v>444</v>
      </c>
    </row>
    <row r="38" spans="1:2" x14ac:dyDescent="0.25">
      <c r="A38">
        <v>8400001</v>
      </c>
      <c r="B38" s="1" t="s">
        <v>445</v>
      </c>
    </row>
    <row r="39" spans="1:2" x14ac:dyDescent="0.25">
      <c r="A39">
        <v>8600001</v>
      </c>
      <c r="B39" s="1" t="s">
        <v>446</v>
      </c>
    </row>
    <row r="40" spans="1:2" x14ac:dyDescent="0.25">
      <c r="A40">
        <v>8800000</v>
      </c>
      <c r="B40" s="1" t="s">
        <v>447</v>
      </c>
    </row>
    <row r="41" spans="1:2" x14ac:dyDescent="0.25">
      <c r="A41">
        <v>8900000</v>
      </c>
      <c r="B41" s="1" t="s">
        <v>448</v>
      </c>
    </row>
    <row r="42" spans="1:2" x14ac:dyDescent="0.25">
      <c r="A42">
        <v>9000000</v>
      </c>
      <c r="B42" s="1" t="s">
        <v>449</v>
      </c>
    </row>
    <row r="43" spans="1:2" x14ac:dyDescent="0.25">
      <c r="A43">
        <v>9100001</v>
      </c>
      <c r="B43" s="1" t="s">
        <v>450</v>
      </c>
    </row>
    <row r="44" spans="1:2" x14ac:dyDescent="0.25">
      <c r="A44">
        <v>9200000</v>
      </c>
      <c r="B44" s="1" t="s">
        <v>451</v>
      </c>
    </row>
    <row r="45" spans="1:2" x14ac:dyDescent="0.25">
      <c r="A45">
        <v>9300001</v>
      </c>
      <c r="B45" s="1" t="s">
        <v>452</v>
      </c>
    </row>
    <row r="46" spans="1:2" x14ac:dyDescent="0.25">
      <c r="A46">
        <v>9600000</v>
      </c>
      <c r="B46" s="1" t="s">
        <v>453</v>
      </c>
    </row>
    <row r="47" spans="1:2" x14ac:dyDescent="0.25">
      <c r="A47">
        <v>9800000</v>
      </c>
      <c r="B47" s="1" t="s">
        <v>454</v>
      </c>
    </row>
    <row r="48" spans="1:2" x14ac:dyDescent="0.25">
      <c r="A48">
        <v>9900000</v>
      </c>
      <c r="B48" s="1" t="s">
        <v>455</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7338-2178-44FD-A7B4-14E22B49525E}">
  <sheetPr codeName="Sheet5">
    <tabColor theme="0" tint="-0.34998626667073579"/>
  </sheetPr>
  <dimension ref="A1:A356"/>
  <sheetViews>
    <sheetView topLeftCell="A333" workbookViewId="0">
      <selection activeCell="J352" sqref="J352"/>
    </sheetView>
  </sheetViews>
  <sheetFormatPr defaultColWidth="9.33203125" defaultRowHeight="14.4" x14ac:dyDescent="0.25"/>
  <cols>
    <col min="1" max="16384" width="9.33203125" style="2"/>
  </cols>
  <sheetData>
    <row r="1" spans="1:1" x14ac:dyDescent="0.25">
      <c r="A1" s="2" t="s">
        <v>17</v>
      </c>
    </row>
    <row r="2" spans="1:1" x14ac:dyDescent="0.25">
      <c r="A2" s="2" t="s">
        <v>18</v>
      </c>
    </row>
    <row r="3" spans="1:1" x14ac:dyDescent="0.25">
      <c r="A3" s="2" t="s">
        <v>19</v>
      </c>
    </row>
    <row r="4" spans="1:1" x14ac:dyDescent="0.25">
      <c r="A4" s="2" t="s">
        <v>20</v>
      </c>
    </row>
    <row r="5" spans="1:1" x14ac:dyDescent="0.25">
      <c r="A5" s="2" t="s">
        <v>21</v>
      </c>
    </row>
    <row r="6" spans="1:1" x14ac:dyDescent="0.25">
      <c r="A6" s="2" t="s">
        <v>22</v>
      </c>
    </row>
    <row r="7" spans="1:1" x14ac:dyDescent="0.25">
      <c r="A7" s="2" t="s">
        <v>23</v>
      </c>
    </row>
    <row r="8" spans="1:1" x14ac:dyDescent="0.25">
      <c r="A8" s="2" t="s">
        <v>24</v>
      </c>
    </row>
    <row r="9" spans="1:1" x14ac:dyDescent="0.25">
      <c r="A9" s="2" t="s">
        <v>25</v>
      </c>
    </row>
    <row r="10" spans="1:1" x14ac:dyDescent="0.25">
      <c r="A10" s="2" t="s">
        <v>26</v>
      </c>
    </row>
    <row r="11" spans="1:1" x14ac:dyDescent="0.25">
      <c r="A11" s="2" t="s">
        <v>27</v>
      </c>
    </row>
    <row r="12" spans="1:1" x14ac:dyDescent="0.25">
      <c r="A12" s="2" t="s">
        <v>28</v>
      </c>
    </row>
    <row r="13" spans="1:1" x14ac:dyDescent="0.25">
      <c r="A13" s="2" t="s">
        <v>29</v>
      </c>
    </row>
    <row r="14" spans="1:1" x14ac:dyDescent="0.25">
      <c r="A14" s="2" t="s">
        <v>30</v>
      </c>
    </row>
    <row r="15" spans="1:1" x14ac:dyDescent="0.25">
      <c r="A15" s="2" t="s">
        <v>31</v>
      </c>
    </row>
    <row r="16" spans="1:1" x14ac:dyDescent="0.25">
      <c r="A16" s="2" t="s">
        <v>32</v>
      </c>
    </row>
    <row r="17" spans="1:1" x14ac:dyDescent="0.25">
      <c r="A17" s="2" t="s">
        <v>33</v>
      </c>
    </row>
    <row r="18" spans="1:1" x14ac:dyDescent="0.25">
      <c r="A18" s="2" t="s">
        <v>34</v>
      </c>
    </row>
    <row r="19" spans="1:1" x14ac:dyDescent="0.25">
      <c r="A19" s="2" t="s">
        <v>35</v>
      </c>
    </row>
    <row r="20" spans="1:1" x14ac:dyDescent="0.25">
      <c r="A20" s="2" t="s">
        <v>36</v>
      </c>
    </row>
    <row r="21" spans="1:1" x14ac:dyDescent="0.25">
      <c r="A21" s="2" t="s">
        <v>37</v>
      </c>
    </row>
    <row r="22" spans="1:1" x14ac:dyDescent="0.25">
      <c r="A22" s="2" t="s">
        <v>38</v>
      </c>
    </row>
    <row r="23" spans="1:1" x14ac:dyDescent="0.25">
      <c r="A23" s="2" t="s">
        <v>39</v>
      </c>
    </row>
    <row r="24" spans="1:1" x14ac:dyDescent="0.25">
      <c r="A24" s="2" t="s">
        <v>40</v>
      </c>
    </row>
    <row r="25" spans="1:1" x14ac:dyDescent="0.25">
      <c r="A25" s="2" t="s">
        <v>41</v>
      </c>
    </row>
    <row r="26" spans="1:1" x14ac:dyDescent="0.25">
      <c r="A26" s="2" t="s">
        <v>42</v>
      </c>
    </row>
    <row r="27" spans="1:1" x14ac:dyDescent="0.25">
      <c r="A27" s="2" t="s">
        <v>43</v>
      </c>
    </row>
    <row r="28" spans="1:1" x14ac:dyDescent="0.25">
      <c r="A28" s="2" t="s">
        <v>44</v>
      </c>
    </row>
    <row r="29" spans="1:1" x14ac:dyDescent="0.25">
      <c r="A29" s="2" t="s">
        <v>45</v>
      </c>
    </row>
    <row r="30" spans="1:1" x14ac:dyDescent="0.25">
      <c r="A30" s="2" t="s">
        <v>46</v>
      </c>
    </row>
    <row r="31" spans="1:1" x14ac:dyDescent="0.25">
      <c r="A31" s="2" t="s">
        <v>47</v>
      </c>
    </row>
    <row r="32" spans="1:1" x14ac:dyDescent="0.25">
      <c r="A32" s="2" t="s">
        <v>48</v>
      </c>
    </row>
    <row r="33" spans="1:1" x14ac:dyDescent="0.25">
      <c r="A33" s="2" t="s">
        <v>49</v>
      </c>
    </row>
    <row r="34" spans="1:1" x14ac:dyDescent="0.25">
      <c r="A34" s="2" t="s">
        <v>50</v>
      </c>
    </row>
    <row r="35" spans="1:1" x14ac:dyDescent="0.25">
      <c r="A35" s="2" t="s">
        <v>51</v>
      </c>
    </row>
    <row r="36" spans="1:1" x14ac:dyDescent="0.25">
      <c r="A36" s="2" t="s">
        <v>52</v>
      </c>
    </row>
    <row r="37" spans="1:1" x14ac:dyDescent="0.25">
      <c r="A37" s="2" t="s">
        <v>53</v>
      </c>
    </row>
    <row r="38" spans="1:1" x14ac:dyDescent="0.25">
      <c r="A38" s="2" t="s">
        <v>54</v>
      </c>
    </row>
    <row r="39" spans="1:1" x14ac:dyDescent="0.25">
      <c r="A39" s="2" t="s">
        <v>55</v>
      </c>
    </row>
    <row r="40" spans="1:1" x14ac:dyDescent="0.25">
      <c r="A40" s="2" t="s">
        <v>56</v>
      </c>
    </row>
    <row r="41" spans="1:1" x14ac:dyDescent="0.25">
      <c r="A41" s="2" t="s">
        <v>57</v>
      </c>
    </row>
    <row r="42" spans="1:1" x14ac:dyDescent="0.25">
      <c r="A42" s="2" t="s">
        <v>58</v>
      </c>
    </row>
    <row r="43" spans="1:1" x14ac:dyDescent="0.25">
      <c r="A43" s="2" t="s">
        <v>59</v>
      </c>
    </row>
    <row r="44" spans="1:1" x14ac:dyDescent="0.25">
      <c r="A44" s="2" t="s">
        <v>60</v>
      </c>
    </row>
    <row r="45" spans="1:1" x14ac:dyDescent="0.25">
      <c r="A45" s="2" t="s">
        <v>61</v>
      </c>
    </row>
    <row r="46" spans="1:1" x14ac:dyDescent="0.25">
      <c r="A46" s="2" t="s">
        <v>62</v>
      </c>
    </row>
    <row r="47" spans="1:1" x14ac:dyDescent="0.25">
      <c r="A47" s="2" t="s">
        <v>63</v>
      </c>
    </row>
    <row r="48" spans="1:1" x14ac:dyDescent="0.25">
      <c r="A48" s="2" t="s">
        <v>64</v>
      </c>
    </row>
    <row r="49" spans="1:1" x14ac:dyDescent="0.25">
      <c r="A49" s="2" t="s">
        <v>65</v>
      </c>
    </row>
    <row r="50" spans="1:1" x14ac:dyDescent="0.25">
      <c r="A50" s="2" t="s">
        <v>66</v>
      </c>
    </row>
    <row r="51" spans="1:1" x14ac:dyDescent="0.25">
      <c r="A51" s="2" t="s">
        <v>67</v>
      </c>
    </row>
    <row r="52" spans="1:1" x14ac:dyDescent="0.25">
      <c r="A52" s="2" t="s">
        <v>68</v>
      </c>
    </row>
    <row r="53" spans="1:1" x14ac:dyDescent="0.25">
      <c r="A53" s="2" t="s">
        <v>69</v>
      </c>
    </row>
    <row r="54" spans="1:1" x14ac:dyDescent="0.25">
      <c r="A54" s="2" t="s">
        <v>792</v>
      </c>
    </row>
    <row r="55" spans="1:1" x14ac:dyDescent="0.25">
      <c r="A55" s="2" t="s">
        <v>70</v>
      </c>
    </row>
    <row r="56" spans="1:1" x14ac:dyDescent="0.25">
      <c r="A56" s="2" t="s">
        <v>71</v>
      </c>
    </row>
    <row r="57" spans="1:1" x14ac:dyDescent="0.25">
      <c r="A57" s="2" t="s">
        <v>72</v>
      </c>
    </row>
    <row r="58" spans="1:1" x14ac:dyDescent="0.25">
      <c r="A58" s="2" t="s">
        <v>73</v>
      </c>
    </row>
    <row r="59" spans="1:1" x14ac:dyDescent="0.25">
      <c r="A59" s="2" t="s">
        <v>74</v>
      </c>
    </row>
    <row r="60" spans="1:1" x14ac:dyDescent="0.25">
      <c r="A60" s="2" t="s">
        <v>75</v>
      </c>
    </row>
    <row r="61" spans="1:1" x14ac:dyDescent="0.25">
      <c r="A61" s="2" t="s">
        <v>76</v>
      </c>
    </row>
    <row r="62" spans="1:1" x14ac:dyDescent="0.25">
      <c r="A62" s="2" t="s">
        <v>77</v>
      </c>
    </row>
    <row r="63" spans="1:1" x14ac:dyDescent="0.25">
      <c r="A63" s="2" t="s">
        <v>793</v>
      </c>
    </row>
    <row r="64" spans="1:1" x14ac:dyDescent="0.25">
      <c r="A64" s="2" t="s">
        <v>78</v>
      </c>
    </row>
    <row r="65" spans="1:1" x14ac:dyDescent="0.25">
      <c r="A65" s="2" t="s">
        <v>79</v>
      </c>
    </row>
    <row r="66" spans="1:1" x14ac:dyDescent="0.25">
      <c r="A66" s="2" t="s">
        <v>80</v>
      </c>
    </row>
    <row r="67" spans="1:1" x14ac:dyDescent="0.25">
      <c r="A67" s="2" t="s">
        <v>81</v>
      </c>
    </row>
    <row r="68" spans="1:1" x14ac:dyDescent="0.25">
      <c r="A68" s="2" t="s">
        <v>82</v>
      </c>
    </row>
    <row r="69" spans="1:1" x14ac:dyDescent="0.25">
      <c r="A69" s="2" t="s">
        <v>83</v>
      </c>
    </row>
    <row r="70" spans="1:1" x14ac:dyDescent="0.25">
      <c r="A70" s="2" t="s">
        <v>84</v>
      </c>
    </row>
    <row r="71" spans="1:1" x14ac:dyDescent="0.25">
      <c r="A71" s="2" t="s">
        <v>85</v>
      </c>
    </row>
    <row r="72" spans="1:1" x14ac:dyDescent="0.25">
      <c r="A72" s="2" t="s">
        <v>86</v>
      </c>
    </row>
    <row r="73" spans="1:1" x14ac:dyDescent="0.25">
      <c r="A73" s="2" t="s">
        <v>87</v>
      </c>
    </row>
    <row r="74" spans="1:1" x14ac:dyDescent="0.25">
      <c r="A74" s="2" t="s">
        <v>88</v>
      </c>
    </row>
    <row r="75" spans="1:1" x14ac:dyDescent="0.25">
      <c r="A75" s="2" t="s">
        <v>89</v>
      </c>
    </row>
    <row r="76" spans="1:1" x14ac:dyDescent="0.25">
      <c r="A76" s="2" t="s">
        <v>90</v>
      </c>
    </row>
    <row r="77" spans="1:1" x14ac:dyDescent="0.25">
      <c r="A77" s="2" t="s">
        <v>91</v>
      </c>
    </row>
    <row r="78" spans="1:1" x14ac:dyDescent="0.25">
      <c r="A78" s="2" t="s">
        <v>92</v>
      </c>
    </row>
    <row r="79" spans="1:1" x14ac:dyDescent="0.25">
      <c r="A79" s="2" t="s">
        <v>93</v>
      </c>
    </row>
    <row r="80" spans="1:1" x14ac:dyDescent="0.25">
      <c r="A80" s="2" t="s">
        <v>94</v>
      </c>
    </row>
    <row r="81" spans="1:1" x14ac:dyDescent="0.25">
      <c r="A81" s="2" t="s">
        <v>95</v>
      </c>
    </row>
    <row r="82" spans="1:1" x14ac:dyDescent="0.25">
      <c r="A82" s="2" t="s">
        <v>96</v>
      </c>
    </row>
    <row r="83" spans="1:1" x14ac:dyDescent="0.25">
      <c r="A83" s="2" t="s">
        <v>97</v>
      </c>
    </row>
    <row r="84" spans="1:1" x14ac:dyDescent="0.25">
      <c r="A84" s="2" t="s">
        <v>98</v>
      </c>
    </row>
    <row r="85" spans="1:1" x14ac:dyDescent="0.25">
      <c r="A85" s="2" t="s">
        <v>99</v>
      </c>
    </row>
    <row r="86" spans="1:1" x14ac:dyDescent="0.25">
      <c r="A86" s="2" t="s">
        <v>100</v>
      </c>
    </row>
    <row r="87" spans="1:1" x14ac:dyDescent="0.25">
      <c r="A87" s="2" t="s">
        <v>101</v>
      </c>
    </row>
    <row r="88" spans="1:1" x14ac:dyDescent="0.25">
      <c r="A88" s="2" t="s">
        <v>102</v>
      </c>
    </row>
    <row r="89" spans="1:1" x14ac:dyDescent="0.25">
      <c r="A89" s="2" t="s">
        <v>103</v>
      </c>
    </row>
    <row r="90" spans="1:1" x14ac:dyDescent="0.25">
      <c r="A90" s="2" t="s">
        <v>104</v>
      </c>
    </row>
    <row r="91" spans="1:1" x14ac:dyDescent="0.25">
      <c r="A91" s="2" t="s">
        <v>105</v>
      </c>
    </row>
    <row r="92" spans="1:1" x14ac:dyDescent="0.25">
      <c r="A92" s="2" t="s">
        <v>106</v>
      </c>
    </row>
    <row r="93" spans="1:1" x14ac:dyDescent="0.25">
      <c r="A93" s="2" t="s">
        <v>107</v>
      </c>
    </row>
    <row r="94" spans="1:1" x14ac:dyDescent="0.25">
      <c r="A94" s="2" t="s">
        <v>108</v>
      </c>
    </row>
    <row r="95" spans="1:1" x14ac:dyDescent="0.25">
      <c r="A95" s="2" t="s">
        <v>109</v>
      </c>
    </row>
    <row r="96" spans="1:1" x14ac:dyDescent="0.25">
      <c r="A96" s="2" t="s">
        <v>110</v>
      </c>
    </row>
    <row r="97" spans="1:1" x14ac:dyDescent="0.25">
      <c r="A97" s="2" t="s">
        <v>111</v>
      </c>
    </row>
    <row r="98" spans="1:1" x14ac:dyDescent="0.25">
      <c r="A98" s="2" t="s">
        <v>112</v>
      </c>
    </row>
    <row r="99" spans="1:1" x14ac:dyDescent="0.25">
      <c r="A99" s="2" t="s">
        <v>113</v>
      </c>
    </row>
    <row r="100" spans="1:1" x14ac:dyDescent="0.25">
      <c r="A100" s="2" t="s">
        <v>114</v>
      </c>
    </row>
    <row r="101" spans="1:1" x14ac:dyDescent="0.25">
      <c r="A101" s="2" t="s">
        <v>115</v>
      </c>
    </row>
    <row r="102" spans="1:1" x14ac:dyDescent="0.25">
      <c r="A102" s="2" t="s">
        <v>116</v>
      </c>
    </row>
    <row r="103" spans="1:1" x14ac:dyDescent="0.25">
      <c r="A103" s="2" t="s">
        <v>117</v>
      </c>
    </row>
    <row r="104" spans="1:1" x14ac:dyDescent="0.25">
      <c r="A104" s="2" t="s">
        <v>118</v>
      </c>
    </row>
    <row r="105" spans="1:1" x14ac:dyDescent="0.25">
      <c r="A105" s="2" t="s">
        <v>119</v>
      </c>
    </row>
    <row r="106" spans="1:1" x14ac:dyDescent="0.25">
      <c r="A106" s="2" t="s">
        <v>120</v>
      </c>
    </row>
    <row r="107" spans="1:1" x14ac:dyDescent="0.25">
      <c r="A107" s="2" t="s">
        <v>121</v>
      </c>
    </row>
    <row r="108" spans="1:1" x14ac:dyDescent="0.25">
      <c r="A108" s="2" t="s">
        <v>122</v>
      </c>
    </row>
    <row r="109" spans="1:1" x14ac:dyDescent="0.25">
      <c r="A109" s="2" t="s">
        <v>123</v>
      </c>
    </row>
    <row r="110" spans="1:1" x14ac:dyDescent="0.25">
      <c r="A110" s="2" t="s">
        <v>124</v>
      </c>
    </row>
    <row r="111" spans="1:1" x14ac:dyDescent="0.25">
      <c r="A111" s="2" t="s">
        <v>125</v>
      </c>
    </row>
    <row r="112" spans="1:1" x14ac:dyDescent="0.25">
      <c r="A112" s="2" t="s">
        <v>126</v>
      </c>
    </row>
    <row r="113" spans="1:1" x14ac:dyDescent="0.25">
      <c r="A113" s="2" t="s">
        <v>127</v>
      </c>
    </row>
    <row r="114" spans="1:1" x14ac:dyDescent="0.25">
      <c r="A114" s="2" t="s">
        <v>128</v>
      </c>
    </row>
    <row r="115" spans="1:1" x14ac:dyDescent="0.25">
      <c r="A115" s="2" t="s">
        <v>129</v>
      </c>
    </row>
    <row r="116" spans="1:1" x14ac:dyDescent="0.25">
      <c r="A116" s="2" t="s">
        <v>130</v>
      </c>
    </row>
    <row r="117" spans="1:1" x14ac:dyDescent="0.25">
      <c r="A117" s="2" t="s">
        <v>131</v>
      </c>
    </row>
    <row r="118" spans="1:1" x14ac:dyDescent="0.25">
      <c r="A118" s="2" t="s">
        <v>132</v>
      </c>
    </row>
    <row r="119" spans="1:1" x14ac:dyDescent="0.25">
      <c r="A119" s="2" t="s">
        <v>133</v>
      </c>
    </row>
    <row r="120" spans="1:1" x14ac:dyDescent="0.25">
      <c r="A120" s="2" t="s">
        <v>134</v>
      </c>
    </row>
    <row r="121" spans="1:1" x14ac:dyDescent="0.25">
      <c r="A121" s="2" t="s">
        <v>794</v>
      </c>
    </row>
    <row r="122" spans="1:1" x14ac:dyDescent="0.25">
      <c r="A122" s="2" t="s">
        <v>135</v>
      </c>
    </row>
    <row r="123" spans="1:1" x14ac:dyDescent="0.25">
      <c r="A123" s="2" t="s">
        <v>795</v>
      </c>
    </row>
    <row r="124" spans="1:1" x14ac:dyDescent="0.25">
      <c r="A124" s="2" t="s">
        <v>136</v>
      </c>
    </row>
    <row r="125" spans="1:1" x14ac:dyDescent="0.25">
      <c r="A125" s="2" t="s">
        <v>137</v>
      </c>
    </row>
    <row r="126" spans="1:1" x14ac:dyDescent="0.25">
      <c r="A126" s="2" t="s">
        <v>796</v>
      </c>
    </row>
    <row r="127" spans="1:1" x14ac:dyDescent="0.25">
      <c r="A127" s="2" t="s">
        <v>138</v>
      </c>
    </row>
    <row r="128" spans="1:1" x14ac:dyDescent="0.25">
      <c r="A128" s="2" t="s">
        <v>139</v>
      </c>
    </row>
    <row r="129" spans="1:1" x14ac:dyDescent="0.25">
      <c r="A129" s="2" t="s">
        <v>140</v>
      </c>
    </row>
    <row r="130" spans="1:1" x14ac:dyDescent="0.25">
      <c r="A130" s="2" t="s">
        <v>141</v>
      </c>
    </row>
    <row r="131" spans="1:1" x14ac:dyDescent="0.25">
      <c r="A131" s="2" t="s">
        <v>142</v>
      </c>
    </row>
    <row r="132" spans="1:1" x14ac:dyDescent="0.25">
      <c r="A132" s="2" t="s">
        <v>143</v>
      </c>
    </row>
    <row r="133" spans="1:1" x14ac:dyDescent="0.25">
      <c r="A133" s="2" t="s">
        <v>144</v>
      </c>
    </row>
    <row r="134" spans="1:1" x14ac:dyDescent="0.25">
      <c r="A134" s="2" t="s">
        <v>145</v>
      </c>
    </row>
    <row r="135" spans="1:1" x14ac:dyDescent="0.25">
      <c r="A135" s="2" t="s">
        <v>146</v>
      </c>
    </row>
    <row r="136" spans="1:1" x14ac:dyDescent="0.25">
      <c r="A136" s="2" t="s">
        <v>147</v>
      </c>
    </row>
    <row r="137" spans="1:1" x14ac:dyDescent="0.25">
      <c r="A137" s="2" t="s">
        <v>148</v>
      </c>
    </row>
    <row r="138" spans="1:1" x14ac:dyDescent="0.25">
      <c r="A138" s="2" t="s">
        <v>149</v>
      </c>
    </row>
    <row r="139" spans="1:1" x14ac:dyDescent="0.25">
      <c r="A139" s="2" t="s">
        <v>150</v>
      </c>
    </row>
    <row r="140" spans="1:1" x14ac:dyDescent="0.25">
      <c r="A140" s="2" t="s">
        <v>151</v>
      </c>
    </row>
    <row r="141" spans="1:1" x14ac:dyDescent="0.25">
      <c r="A141" s="2" t="s">
        <v>152</v>
      </c>
    </row>
    <row r="142" spans="1:1" x14ac:dyDescent="0.25">
      <c r="A142" s="2" t="s">
        <v>153</v>
      </c>
    </row>
    <row r="143" spans="1:1" x14ac:dyDescent="0.25">
      <c r="A143" s="2" t="s">
        <v>154</v>
      </c>
    </row>
    <row r="144" spans="1:1" x14ac:dyDescent="0.25">
      <c r="A144" s="2" t="s">
        <v>155</v>
      </c>
    </row>
    <row r="145" spans="1:1" x14ac:dyDescent="0.25">
      <c r="A145" s="2" t="s">
        <v>156</v>
      </c>
    </row>
    <row r="146" spans="1:1" x14ac:dyDescent="0.25">
      <c r="A146" s="2" t="s">
        <v>157</v>
      </c>
    </row>
    <row r="147" spans="1:1" x14ac:dyDescent="0.25">
      <c r="A147" s="2" t="s">
        <v>158</v>
      </c>
    </row>
    <row r="148" spans="1:1" x14ac:dyDescent="0.25">
      <c r="A148" s="2" t="s">
        <v>159</v>
      </c>
    </row>
    <row r="149" spans="1:1" x14ac:dyDescent="0.25">
      <c r="A149" s="2" t="s">
        <v>160</v>
      </c>
    </row>
    <row r="150" spans="1:1" x14ac:dyDescent="0.25">
      <c r="A150" s="2" t="s">
        <v>161</v>
      </c>
    </row>
    <row r="151" spans="1:1" x14ac:dyDescent="0.25">
      <c r="A151" s="2" t="s">
        <v>162</v>
      </c>
    </row>
    <row r="152" spans="1:1" x14ac:dyDescent="0.25">
      <c r="A152" s="2" t="s">
        <v>163</v>
      </c>
    </row>
    <row r="153" spans="1:1" x14ac:dyDescent="0.25">
      <c r="A153" s="2" t="s">
        <v>164</v>
      </c>
    </row>
    <row r="154" spans="1:1" x14ac:dyDescent="0.25">
      <c r="A154" s="2" t="s">
        <v>797</v>
      </c>
    </row>
    <row r="155" spans="1:1" x14ac:dyDescent="0.25">
      <c r="A155" s="2" t="s">
        <v>165</v>
      </c>
    </row>
    <row r="156" spans="1:1" x14ac:dyDescent="0.25">
      <c r="A156" s="2" t="s">
        <v>166</v>
      </c>
    </row>
    <row r="157" spans="1:1" x14ac:dyDescent="0.25">
      <c r="A157" s="2" t="s">
        <v>167</v>
      </c>
    </row>
    <row r="158" spans="1:1" x14ac:dyDescent="0.25">
      <c r="A158" s="2" t="s">
        <v>168</v>
      </c>
    </row>
    <row r="159" spans="1:1" x14ac:dyDescent="0.25">
      <c r="A159" s="2" t="s">
        <v>169</v>
      </c>
    </row>
    <row r="160" spans="1:1" x14ac:dyDescent="0.25">
      <c r="A160" s="2" t="s">
        <v>170</v>
      </c>
    </row>
    <row r="161" spans="1:1" x14ac:dyDescent="0.25">
      <c r="A161" s="2" t="s">
        <v>171</v>
      </c>
    </row>
    <row r="162" spans="1:1" x14ac:dyDescent="0.25">
      <c r="A162" s="2" t="s">
        <v>172</v>
      </c>
    </row>
    <row r="163" spans="1:1" x14ac:dyDescent="0.25">
      <c r="A163" s="2" t="s">
        <v>173</v>
      </c>
    </row>
    <row r="164" spans="1:1" x14ac:dyDescent="0.25">
      <c r="A164" s="2" t="s">
        <v>174</v>
      </c>
    </row>
    <row r="165" spans="1:1" x14ac:dyDescent="0.25">
      <c r="A165" s="2" t="s">
        <v>175</v>
      </c>
    </row>
    <row r="166" spans="1:1" x14ac:dyDescent="0.25">
      <c r="A166" s="2" t="s">
        <v>176</v>
      </c>
    </row>
    <row r="167" spans="1:1" x14ac:dyDescent="0.25">
      <c r="A167" s="2" t="s">
        <v>798</v>
      </c>
    </row>
    <row r="168" spans="1:1" x14ac:dyDescent="0.25">
      <c r="A168" s="2" t="s">
        <v>177</v>
      </c>
    </row>
    <row r="169" spans="1:1" x14ac:dyDescent="0.25">
      <c r="A169" s="2" t="s">
        <v>178</v>
      </c>
    </row>
    <row r="170" spans="1:1" x14ac:dyDescent="0.25">
      <c r="A170" s="2" t="s">
        <v>179</v>
      </c>
    </row>
    <row r="171" spans="1:1" x14ac:dyDescent="0.25">
      <c r="A171" s="2" t="s">
        <v>180</v>
      </c>
    </row>
    <row r="172" spans="1:1" x14ac:dyDescent="0.25">
      <c r="A172" s="2" t="s">
        <v>181</v>
      </c>
    </row>
    <row r="173" spans="1:1" x14ac:dyDescent="0.25">
      <c r="A173" s="2" t="s">
        <v>182</v>
      </c>
    </row>
    <row r="174" spans="1:1" x14ac:dyDescent="0.25">
      <c r="A174" s="2" t="s">
        <v>183</v>
      </c>
    </row>
    <row r="175" spans="1:1" x14ac:dyDescent="0.25">
      <c r="A175" s="2" t="s">
        <v>184</v>
      </c>
    </row>
    <row r="176" spans="1:1" x14ac:dyDescent="0.25">
      <c r="A176" s="2" t="s">
        <v>185</v>
      </c>
    </row>
    <row r="177" spans="1:1" x14ac:dyDescent="0.25">
      <c r="A177" s="2" t="s">
        <v>186</v>
      </c>
    </row>
    <row r="178" spans="1:1" x14ac:dyDescent="0.25">
      <c r="A178" s="2" t="s">
        <v>187</v>
      </c>
    </row>
    <row r="179" spans="1:1" x14ac:dyDescent="0.25">
      <c r="A179" s="2" t="s">
        <v>188</v>
      </c>
    </row>
    <row r="180" spans="1:1" x14ac:dyDescent="0.25">
      <c r="A180" s="2" t="s">
        <v>189</v>
      </c>
    </row>
    <row r="181" spans="1:1" x14ac:dyDescent="0.25">
      <c r="A181" s="2" t="s">
        <v>190</v>
      </c>
    </row>
    <row r="182" spans="1:1" x14ac:dyDescent="0.25">
      <c r="A182" s="2" t="s">
        <v>191</v>
      </c>
    </row>
    <row r="183" spans="1:1" x14ac:dyDescent="0.25">
      <c r="A183" s="2" t="s">
        <v>192</v>
      </c>
    </row>
    <row r="184" spans="1:1" x14ac:dyDescent="0.25">
      <c r="A184" s="2" t="s">
        <v>193</v>
      </c>
    </row>
    <row r="185" spans="1:1" x14ac:dyDescent="0.25">
      <c r="A185" s="2" t="s">
        <v>194</v>
      </c>
    </row>
    <row r="186" spans="1:1" x14ac:dyDescent="0.25">
      <c r="A186" s="2" t="s">
        <v>195</v>
      </c>
    </row>
    <row r="187" spans="1:1" x14ac:dyDescent="0.25">
      <c r="A187" s="2" t="s">
        <v>196</v>
      </c>
    </row>
    <row r="188" spans="1:1" x14ac:dyDescent="0.25">
      <c r="A188" s="2" t="s">
        <v>197</v>
      </c>
    </row>
    <row r="189" spans="1:1" x14ac:dyDescent="0.25">
      <c r="A189" s="2" t="s">
        <v>198</v>
      </c>
    </row>
    <row r="190" spans="1:1" x14ac:dyDescent="0.25">
      <c r="A190" s="2" t="s">
        <v>199</v>
      </c>
    </row>
    <row r="191" spans="1:1" x14ac:dyDescent="0.25">
      <c r="A191" s="2" t="s">
        <v>200</v>
      </c>
    </row>
    <row r="192" spans="1:1" x14ac:dyDescent="0.25">
      <c r="A192" s="2" t="s">
        <v>201</v>
      </c>
    </row>
    <row r="193" spans="1:1" x14ac:dyDescent="0.25">
      <c r="A193" s="2" t="s">
        <v>202</v>
      </c>
    </row>
    <row r="194" spans="1:1" x14ac:dyDescent="0.25">
      <c r="A194" s="2" t="s">
        <v>203</v>
      </c>
    </row>
    <row r="195" spans="1:1" x14ac:dyDescent="0.25">
      <c r="A195" s="2" t="s">
        <v>204</v>
      </c>
    </row>
    <row r="196" spans="1:1" x14ac:dyDescent="0.25">
      <c r="A196" s="2" t="s">
        <v>205</v>
      </c>
    </row>
    <row r="197" spans="1:1" x14ac:dyDescent="0.25">
      <c r="A197" s="2" t="s">
        <v>206</v>
      </c>
    </row>
    <row r="198" spans="1:1" x14ac:dyDescent="0.25">
      <c r="A198" s="2" t="s">
        <v>207</v>
      </c>
    </row>
    <row r="199" spans="1:1" x14ac:dyDescent="0.25">
      <c r="A199" s="2" t="s">
        <v>208</v>
      </c>
    </row>
    <row r="200" spans="1:1" x14ac:dyDescent="0.25">
      <c r="A200" s="2" t="s">
        <v>209</v>
      </c>
    </row>
    <row r="201" spans="1:1" x14ac:dyDescent="0.25">
      <c r="A201" s="2" t="s">
        <v>210</v>
      </c>
    </row>
    <row r="202" spans="1:1" x14ac:dyDescent="0.25">
      <c r="A202" s="2" t="s">
        <v>211</v>
      </c>
    </row>
    <row r="203" spans="1:1" x14ac:dyDescent="0.25">
      <c r="A203" s="2" t="s">
        <v>212</v>
      </c>
    </row>
    <row r="204" spans="1:1" x14ac:dyDescent="0.25">
      <c r="A204" s="2" t="s">
        <v>213</v>
      </c>
    </row>
    <row r="205" spans="1:1" x14ac:dyDescent="0.25">
      <c r="A205" s="2" t="s">
        <v>214</v>
      </c>
    </row>
    <row r="206" spans="1:1" x14ac:dyDescent="0.25">
      <c r="A206" s="2" t="s">
        <v>215</v>
      </c>
    </row>
    <row r="207" spans="1:1" x14ac:dyDescent="0.25">
      <c r="A207" s="2" t="s">
        <v>216</v>
      </c>
    </row>
    <row r="208" spans="1:1" x14ac:dyDescent="0.25">
      <c r="A208" s="2" t="s">
        <v>217</v>
      </c>
    </row>
    <row r="209" spans="1:1" x14ac:dyDescent="0.25">
      <c r="A209" s="2" t="s">
        <v>218</v>
      </c>
    </row>
    <row r="210" spans="1:1" x14ac:dyDescent="0.25">
      <c r="A210" s="2" t="s">
        <v>219</v>
      </c>
    </row>
    <row r="211" spans="1:1" x14ac:dyDescent="0.25">
      <c r="A211" s="2" t="s">
        <v>220</v>
      </c>
    </row>
    <row r="212" spans="1:1" x14ac:dyDescent="0.25">
      <c r="A212" s="2" t="s">
        <v>221</v>
      </c>
    </row>
    <row r="213" spans="1:1" x14ac:dyDescent="0.25">
      <c r="A213" s="2" t="s">
        <v>222</v>
      </c>
    </row>
    <row r="214" spans="1:1" x14ac:dyDescent="0.25">
      <c r="A214" s="2" t="s">
        <v>223</v>
      </c>
    </row>
    <row r="215" spans="1:1" x14ac:dyDescent="0.25">
      <c r="A215" s="2" t="s">
        <v>224</v>
      </c>
    </row>
    <row r="216" spans="1:1" x14ac:dyDescent="0.25">
      <c r="A216" s="2" t="s">
        <v>225</v>
      </c>
    </row>
    <row r="217" spans="1:1" x14ac:dyDescent="0.25">
      <c r="A217" s="2" t="s">
        <v>226</v>
      </c>
    </row>
    <row r="218" spans="1:1" x14ac:dyDescent="0.25">
      <c r="A218" s="2" t="s">
        <v>227</v>
      </c>
    </row>
    <row r="219" spans="1:1" x14ac:dyDescent="0.25">
      <c r="A219" s="2" t="s">
        <v>228</v>
      </c>
    </row>
    <row r="220" spans="1:1" x14ac:dyDescent="0.25">
      <c r="A220" s="2" t="s">
        <v>229</v>
      </c>
    </row>
    <row r="221" spans="1:1" x14ac:dyDescent="0.25">
      <c r="A221" s="2" t="s">
        <v>230</v>
      </c>
    </row>
    <row r="222" spans="1:1" x14ac:dyDescent="0.25">
      <c r="A222" s="2" t="s">
        <v>231</v>
      </c>
    </row>
    <row r="223" spans="1:1" x14ac:dyDescent="0.25">
      <c r="A223" s="2" t="s">
        <v>232</v>
      </c>
    </row>
    <row r="224" spans="1:1" x14ac:dyDescent="0.25">
      <c r="A224" s="2" t="s">
        <v>233</v>
      </c>
    </row>
    <row r="225" spans="1:1" x14ac:dyDescent="0.25">
      <c r="A225" s="2" t="s">
        <v>234</v>
      </c>
    </row>
    <row r="226" spans="1:1" x14ac:dyDescent="0.25">
      <c r="A226" s="2" t="s">
        <v>235</v>
      </c>
    </row>
    <row r="227" spans="1:1" x14ac:dyDescent="0.25">
      <c r="A227" s="2" t="s">
        <v>236</v>
      </c>
    </row>
    <row r="228" spans="1:1" x14ac:dyDescent="0.25">
      <c r="A228" s="2" t="s">
        <v>237</v>
      </c>
    </row>
    <row r="229" spans="1:1" x14ac:dyDescent="0.25">
      <c r="A229" s="2" t="s">
        <v>238</v>
      </c>
    </row>
    <row r="230" spans="1:1" x14ac:dyDescent="0.25">
      <c r="A230" s="2" t="s">
        <v>239</v>
      </c>
    </row>
    <row r="231" spans="1:1" x14ac:dyDescent="0.25">
      <c r="A231" s="2" t="s">
        <v>240</v>
      </c>
    </row>
    <row r="232" spans="1:1" x14ac:dyDescent="0.25">
      <c r="A232" s="2" t="s">
        <v>241</v>
      </c>
    </row>
    <row r="233" spans="1:1" x14ac:dyDescent="0.25">
      <c r="A233" s="2" t="s">
        <v>242</v>
      </c>
    </row>
    <row r="234" spans="1:1" x14ac:dyDescent="0.25">
      <c r="A234" s="2" t="s">
        <v>243</v>
      </c>
    </row>
    <row r="235" spans="1:1" x14ac:dyDescent="0.25">
      <c r="A235" s="2" t="s">
        <v>244</v>
      </c>
    </row>
    <row r="236" spans="1:1" x14ac:dyDescent="0.25">
      <c r="A236" s="2" t="s">
        <v>245</v>
      </c>
    </row>
    <row r="237" spans="1:1" x14ac:dyDescent="0.25">
      <c r="A237" s="2" t="s">
        <v>246</v>
      </c>
    </row>
    <row r="238" spans="1:1" x14ac:dyDescent="0.25">
      <c r="A238" s="2" t="s">
        <v>247</v>
      </c>
    </row>
    <row r="239" spans="1:1" x14ac:dyDescent="0.25">
      <c r="A239" s="2" t="s">
        <v>248</v>
      </c>
    </row>
    <row r="240" spans="1:1" x14ac:dyDescent="0.25">
      <c r="A240" s="2" t="s">
        <v>249</v>
      </c>
    </row>
    <row r="241" spans="1:1" x14ac:dyDescent="0.25">
      <c r="A241" s="2" t="s">
        <v>250</v>
      </c>
    </row>
    <row r="242" spans="1:1" x14ac:dyDescent="0.25">
      <c r="A242" s="2" t="s">
        <v>251</v>
      </c>
    </row>
    <row r="243" spans="1:1" x14ac:dyDescent="0.25">
      <c r="A243" s="2" t="s">
        <v>252</v>
      </c>
    </row>
    <row r="244" spans="1:1" x14ac:dyDescent="0.25">
      <c r="A244" s="2" t="s">
        <v>253</v>
      </c>
    </row>
    <row r="245" spans="1:1" x14ac:dyDescent="0.25">
      <c r="A245" s="2" t="s">
        <v>254</v>
      </c>
    </row>
    <row r="246" spans="1:1" x14ac:dyDescent="0.25">
      <c r="A246" s="2" t="s">
        <v>255</v>
      </c>
    </row>
    <row r="247" spans="1:1" x14ac:dyDescent="0.25">
      <c r="A247" s="2" t="s">
        <v>256</v>
      </c>
    </row>
    <row r="248" spans="1:1" x14ac:dyDescent="0.25">
      <c r="A248" s="2" t="s">
        <v>257</v>
      </c>
    </row>
    <row r="249" spans="1:1" x14ac:dyDescent="0.25">
      <c r="A249" s="2" t="s">
        <v>258</v>
      </c>
    </row>
    <row r="250" spans="1:1" x14ac:dyDescent="0.25">
      <c r="A250" s="2" t="s">
        <v>259</v>
      </c>
    </row>
    <row r="251" spans="1:1" x14ac:dyDescent="0.25">
      <c r="A251" s="2" t="s">
        <v>260</v>
      </c>
    </row>
    <row r="252" spans="1:1" x14ac:dyDescent="0.25">
      <c r="A252" s="2" t="s">
        <v>261</v>
      </c>
    </row>
    <row r="253" spans="1:1" x14ac:dyDescent="0.25">
      <c r="A253" s="2" t="s">
        <v>262</v>
      </c>
    </row>
    <row r="254" spans="1:1" x14ac:dyDescent="0.25">
      <c r="A254" s="2" t="s">
        <v>263</v>
      </c>
    </row>
    <row r="255" spans="1:1" x14ac:dyDescent="0.25">
      <c r="A255" s="2" t="s">
        <v>264</v>
      </c>
    </row>
    <row r="256" spans="1:1" x14ac:dyDescent="0.25">
      <c r="A256" s="2" t="s">
        <v>265</v>
      </c>
    </row>
    <row r="257" spans="1:1" x14ac:dyDescent="0.25">
      <c r="A257" s="2" t="s">
        <v>266</v>
      </c>
    </row>
    <row r="258" spans="1:1" x14ac:dyDescent="0.25">
      <c r="A258" s="2" t="s">
        <v>267</v>
      </c>
    </row>
    <row r="259" spans="1:1" x14ac:dyDescent="0.25">
      <c r="A259" s="2" t="s">
        <v>268</v>
      </c>
    </row>
    <row r="260" spans="1:1" x14ac:dyDescent="0.25">
      <c r="A260" s="2" t="s">
        <v>269</v>
      </c>
    </row>
    <row r="261" spans="1:1" x14ac:dyDescent="0.25">
      <c r="A261" s="2" t="s">
        <v>270</v>
      </c>
    </row>
    <row r="262" spans="1:1" x14ac:dyDescent="0.25">
      <c r="A262" s="2" t="s">
        <v>271</v>
      </c>
    </row>
    <row r="263" spans="1:1" x14ac:dyDescent="0.25">
      <c r="A263" s="2" t="s">
        <v>272</v>
      </c>
    </row>
    <row r="264" spans="1:1" x14ac:dyDescent="0.25">
      <c r="A264" s="2" t="s">
        <v>273</v>
      </c>
    </row>
    <row r="265" spans="1:1" x14ac:dyDescent="0.25">
      <c r="A265" s="2" t="s">
        <v>274</v>
      </c>
    </row>
    <row r="266" spans="1:1" x14ac:dyDescent="0.25">
      <c r="A266" s="2" t="s">
        <v>275</v>
      </c>
    </row>
    <row r="267" spans="1:1" x14ac:dyDescent="0.25">
      <c r="A267" s="2" t="s">
        <v>276</v>
      </c>
    </row>
    <row r="268" spans="1:1" x14ac:dyDescent="0.25">
      <c r="A268" s="2" t="s">
        <v>277</v>
      </c>
    </row>
    <row r="269" spans="1:1" x14ac:dyDescent="0.25">
      <c r="A269" s="2" t="s">
        <v>278</v>
      </c>
    </row>
    <row r="270" spans="1:1" x14ac:dyDescent="0.25">
      <c r="A270" s="2" t="s">
        <v>279</v>
      </c>
    </row>
    <row r="271" spans="1:1" x14ac:dyDescent="0.25">
      <c r="A271" s="2" t="s">
        <v>280</v>
      </c>
    </row>
    <row r="272" spans="1:1" x14ac:dyDescent="0.25">
      <c r="A272" s="2" t="s">
        <v>281</v>
      </c>
    </row>
    <row r="273" spans="1:1" x14ac:dyDescent="0.25">
      <c r="A273" s="2" t="s">
        <v>282</v>
      </c>
    </row>
    <row r="274" spans="1:1" x14ac:dyDescent="0.25">
      <c r="A274" s="2" t="s">
        <v>283</v>
      </c>
    </row>
    <row r="275" spans="1:1" x14ac:dyDescent="0.25">
      <c r="A275" s="2" t="s">
        <v>284</v>
      </c>
    </row>
    <row r="276" spans="1:1" x14ac:dyDescent="0.25">
      <c r="A276" s="2" t="s">
        <v>285</v>
      </c>
    </row>
    <row r="277" spans="1:1" x14ac:dyDescent="0.25">
      <c r="A277" s="2" t="s">
        <v>286</v>
      </c>
    </row>
    <row r="278" spans="1:1" x14ac:dyDescent="0.25">
      <c r="A278" s="2" t="s">
        <v>287</v>
      </c>
    </row>
    <row r="279" spans="1:1" x14ac:dyDescent="0.25">
      <c r="A279" s="2" t="s">
        <v>288</v>
      </c>
    </row>
    <row r="280" spans="1:1" x14ac:dyDescent="0.25">
      <c r="A280" s="2" t="s">
        <v>289</v>
      </c>
    </row>
    <row r="281" spans="1:1" x14ac:dyDescent="0.25">
      <c r="A281" s="2" t="s">
        <v>290</v>
      </c>
    </row>
    <row r="282" spans="1:1" x14ac:dyDescent="0.25">
      <c r="A282" s="2" t="s">
        <v>291</v>
      </c>
    </row>
    <row r="283" spans="1:1" x14ac:dyDescent="0.25">
      <c r="A283" s="2" t="s">
        <v>292</v>
      </c>
    </row>
    <row r="284" spans="1:1" x14ac:dyDescent="0.25">
      <c r="A284" s="2" t="s">
        <v>293</v>
      </c>
    </row>
    <row r="285" spans="1:1" x14ac:dyDescent="0.25">
      <c r="A285" s="2" t="s">
        <v>294</v>
      </c>
    </row>
    <row r="286" spans="1:1" x14ac:dyDescent="0.25">
      <c r="A286" s="2" t="s">
        <v>295</v>
      </c>
    </row>
    <row r="287" spans="1:1" x14ac:dyDescent="0.25">
      <c r="A287" s="2" t="s">
        <v>296</v>
      </c>
    </row>
    <row r="288" spans="1:1" x14ac:dyDescent="0.25">
      <c r="A288" s="2" t="s">
        <v>297</v>
      </c>
    </row>
    <row r="289" spans="1:1" x14ac:dyDescent="0.25">
      <c r="A289" s="2" t="s">
        <v>298</v>
      </c>
    </row>
    <row r="290" spans="1:1" x14ac:dyDescent="0.25">
      <c r="A290" s="2" t="s">
        <v>299</v>
      </c>
    </row>
    <row r="291" spans="1:1" x14ac:dyDescent="0.25">
      <c r="A291" s="2" t="s">
        <v>300</v>
      </c>
    </row>
    <row r="292" spans="1:1" x14ac:dyDescent="0.25">
      <c r="A292" s="2" t="s">
        <v>301</v>
      </c>
    </row>
    <row r="293" spans="1:1" x14ac:dyDescent="0.25">
      <c r="A293" s="2" t="s">
        <v>302</v>
      </c>
    </row>
    <row r="294" spans="1:1" x14ac:dyDescent="0.25">
      <c r="A294" s="2" t="s">
        <v>303</v>
      </c>
    </row>
    <row r="295" spans="1:1" x14ac:dyDescent="0.25">
      <c r="A295" s="2" t="s">
        <v>304</v>
      </c>
    </row>
    <row r="296" spans="1:1" x14ac:dyDescent="0.25">
      <c r="A296" s="2" t="s">
        <v>305</v>
      </c>
    </row>
    <row r="297" spans="1:1" x14ac:dyDescent="0.25">
      <c r="A297" s="2" t="s">
        <v>306</v>
      </c>
    </row>
    <row r="298" spans="1:1" x14ac:dyDescent="0.25">
      <c r="A298" s="2" t="s">
        <v>307</v>
      </c>
    </row>
    <row r="299" spans="1:1" x14ac:dyDescent="0.25">
      <c r="A299" s="2" t="s">
        <v>308</v>
      </c>
    </row>
    <row r="300" spans="1:1" x14ac:dyDescent="0.25">
      <c r="A300" s="2" t="s">
        <v>309</v>
      </c>
    </row>
    <row r="301" spans="1:1" x14ac:dyDescent="0.25">
      <c r="A301" s="2" t="s">
        <v>310</v>
      </c>
    </row>
    <row r="302" spans="1:1" x14ac:dyDescent="0.25">
      <c r="A302" s="2" t="s">
        <v>311</v>
      </c>
    </row>
    <row r="303" spans="1:1" x14ac:dyDescent="0.25">
      <c r="A303" s="2" t="s">
        <v>312</v>
      </c>
    </row>
    <row r="304" spans="1:1" x14ac:dyDescent="0.25">
      <c r="A304" s="2" t="s">
        <v>313</v>
      </c>
    </row>
    <row r="305" spans="1:1" x14ac:dyDescent="0.25">
      <c r="A305" s="2" t="s">
        <v>314</v>
      </c>
    </row>
    <row r="306" spans="1:1" x14ac:dyDescent="0.25">
      <c r="A306" s="2" t="s">
        <v>315</v>
      </c>
    </row>
    <row r="307" spans="1:1" x14ac:dyDescent="0.25">
      <c r="A307" s="2" t="s">
        <v>316</v>
      </c>
    </row>
    <row r="308" spans="1:1" x14ac:dyDescent="0.25">
      <c r="A308" s="2" t="s">
        <v>317</v>
      </c>
    </row>
    <row r="309" spans="1:1" x14ac:dyDescent="0.25">
      <c r="A309" s="2" t="s">
        <v>318</v>
      </c>
    </row>
    <row r="310" spans="1:1" x14ac:dyDescent="0.25">
      <c r="A310" s="2" t="s">
        <v>319</v>
      </c>
    </row>
    <row r="311" spans="1:1" x14ac:dyDescent="0.25">
      <c r="A311" s="2" t="s">
        <v>320</v>
      </c>
    </row>
    <row r="312" spans="1:1" x14ac:dyDescent="0.25">
      <c r="A312" s="2" t="s">
        <v>321</v>
      </c>
    </row>
    <row r="313" spans="1:1" x14ac:dyDescent="0.25">
      <c r="A313" s="2" t="s">
        <v>322</v>
      </c>
    </row>
    <row r="314" spans="1:1" x14ac:dyDescent="0.25">
      <c r="A314" s="2" t="s">
        <v>323</v>
      </c>
    </row>
    <row r="315" spans="1:1" x14ac:dyDescent="0.25">
      <c r="A315" s="2" t="s">
        <v>324</v>
      </c>
    </row>
    <row r="316" spans="1:1" x14ac:dyDescent="0.25">
      <c r="A316" s="2" t="s">
        <v>325</v>
      </c>
    </row>
    <row r="317" spans="1:1" x14ac:dyDescent="0.25">
      <c r="A317" s="2" t="s">
        <v>326</v>
      </c>
    </row>
    <row r="318" spans="1:1" x14ac:dyDescent="0.25">
      <c r="A318" s="2" t="s">
        <v>327</v>
      </c>
    </row>
    <row r="319" spans="1:1" x14ac:dyDescent="0.25">
      <c r="A319" s="2" t="s">
        <v>328</v>
      </c>
    </row>
    <row r="320" spans="1:1" x14ac:dyDescent="0.25">
      <c r="A320" s="2" t="s">
        <v>329</v>
      </c>
    </row>
    <row r="321" spans="1:1" x14ac:dyDescent="0.25">
      <c r="A321" s="2" t="s">
        <v>330</v>
      </c>
    </row>
    <row r="322" spans="1:1" x14ac:dyDescent="0.25">
      <c r="A322" s="2" t="s">
        <v>331</v>
      </c>
    </row>
    <row r="323" spans="1:1" x14ac:dyDescent="0.25">
      <c r="A323" s="2" t="s">
        <v>332</v>
      </c>
    </row>
    <row r="324" spans="1:1" x14ac:dyDescent="0.25">
      <c r="A324" s="2" t="s">
        <v>333</v>
      </c>
    </row>
    <row r="325" spans="1:1" x14ac:dyDescent="0.25">
      <c r="A325" s="2" t="s">
        <v>334</v>
      </c>
    </row>
    <row r="326" spans="1:1" x14ac:dyDescent="0.25">
      <c r="A326" s="2" t="s">
        <v>335</v>
      </c>
    </row>
    <row r="327" spans="1:1" x14ac:dyDescent="0.25">
      <c r="A327" s="2" t="s">
        <v>336</v>
      </c>
    </row>
    <row r="328" spans="1:1" x14ac:dyDescent="0.25">
      <c r="A328" s="2" t="s">
        <v>337</v>
      </c>
    </row>
    <row r="329" spans="1:1" x14ac:dyDescent="0.25">
      <c r="A329" s="2" t="s">
        <v>338</v>
      </c>
    </row>
    <row r="330" spans="1:1" x14ac:dyDescent="0.25">
      <c r="A330" s="2" t="s">
        <v>339</v>
      </c>
    </row>
    <row r="331" spans="1:1" x14ac:dyDescent="0.25">
      <c r="A331" s="2" t="s">
        <v>340</v>
      </c>
    </row>
    <row r="332" spans="1:1" x14ac:dyDescent="0.25">
      <c r="A332" s="2" t="s">
        <v>341</v>
      </c>
    </row>
    <row r="333" spans="1:1" x14ac:dyDescent="0.25">
      <c r="A333" s="2" t="s">
        <v>342</v>
      </c>
    </row>
    <row r="334" spans="1:1" x14ac:dyDescent="0.25">
      <c r="A334" s="2" t="s">
        <v>343</v>
      </c>
    </row>
    <row r="335" spans="1:1" x14ac:dyDescent="0.25">
      <c r="A335" s="2" t="s">
        <v>344</v>
      </c>
    </row>
    <row r="336" spans="1:1" x14ac:dyDescent="0.25">
      <c r="A336" s="2" t="s">
        <v>345</v>
      </c>
    </row>
    <row r="337" spans="1:1" x14ac:dyDescent="0.25">
      <c r="A337" s="2" t="s">
        <v>346</v>
      </c>
    </row>
    <row r="338" spans="1:1" x14ac:dyDescent="0.25">
      <c r="A338" s="2" t="s">
        <v>347</v>
      </c>
    </row>
    <row r="339" spans="1:1" x14ac:dyDescent="0.25">
      <c r="A339" s="2" t="s">
        <v>782</v>
      </c>
    </row>
    <row r="340" spans="1:1" x14ac:dyDescent="0.25">
      <c r="A340" s="2" t="s">
        <v>783</v>
      </c>
    </row>
    <row r="341" spans="1:1" x14ac:dyDescent="0.25">
      <c r="A341" s="2" t="s">
        <v>784</v>
      </c>
    </row>
    <row r="342" spans="1:1" x14ac:dyDescent="0.25">
      <c r="A342" s="2" t="s">
        <v>785</v>
      </c>
    </row>
    <row r="343" spans="1:1" x14ac:dyDescent="0.25">
      <c r="A343" s="2" t="s">
        <v>786</v>
      </c>
    </row>
    <row r="344" spans="1:1" x14ac:dyDescent="0.25">
      <c r="A344" s="2" t="s">
        <v>787</v>
      </c>
    </row>
    <row r="345" spans="1:1" x14ac:dyDescent="0.25">
      <c r="A345" s="2" t="s">
        <v>788</v>
      </c>
    </row>
    <row r="346" spans="1:1" x14ac:dyDescent="0.25">
      <c r="A346" s="2" t="s">
        <v>789</v>
      </c>
    </row>
    <row r="347" spans="1:1" x14ac:dyDescent="0.25">
      <c r="A347" s="2" t="s">
        <v>790</v>
      </c>
    </row>
    <row r="348" spans="1:1" x14ac:dyDescent="0.25">
      <c r="A348" s="2" t="s">
        <v>791</v>
      </c>
    </row>
    <row r="349" spans="1:1" x14ac:dyDescent="0.25">
      <c r="A349" s="2" t="s">
        <v>348</v>
      </c>
    </row>
    <row r="350" spans="1:1" x14ac:dyDescent="0.25">
      <c r="A350" s="2" t="s">
        <v>349</v>
      </c>
    </row>
    <row r="351" spans="1:1" x14ac:dyDescent="0.25">
      <c r="A351" s="2" t="s">
        <v>350</v>
      </c>
    </row>
    <row r="352" spans="1:1" x14ac:dyDescent="0.25">
      <c r="A352" s="2" t="s">
        <v>351</v>
      </c>
    </row>
    <row r="353" spans="1:1" x14ac:dyDescent="0.25">
      <c r="A353" s="2" t="s">
        <v>352</v>
      </c>
    </row>
    <row r="354" spans="1:1" x14ac:dyDescent="0.25">
      <c r="A354" s="2" t="s">
        <v>353</v>
      </c>
    </row>
    <row r="355" spans="1:1" x14ac:dyDescent="0.25">
      <c r="A355" s="2" t="s">
        <v>354</v>
      </c>
    </row>
    <row r="356" spans="1:1" x14ac:dyDescent="0.25">
      <c r="A356" s="2" t="s">
        <v>355</v>
      </c>
    </row>
  </sheetData>
  <sheetProtection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はじめにお読みください</vt:lpstr>
      <vt:lpstr>入力してください</vt:lpstr>
      <vt:lpstr>印刷してください</vt:lpstr>
      <vt:lpstr>郵便番号</vt:lpstr>
      <vt:lpstr>都道府県</vt:lpstr>
      <vt:lpstr>指定難病一覧</vt:lpstr>
      <vt:lpstr>はじめにお読みください!Print_Area</vt:lpstr>
      <vt:lpstr>印刷してください!Print_Area</vt:lpstr>
      <vt:lpstr>入力してください!Print_Area</vt:lpstr>
      <vt:lpstr>指定難病</vt:lpstr>
      <vt:lpstr>都道府県</vt:lpstr>
      <vt:lpstr>郵便番号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笹口　翔</cp:lastModifiedBy>
  <cp:lastPrinted>2024-03-30T13:36:39Z</cp:lastPrinted>
  <dcterms:created xsi:type="dcterms:W3CDTF">2024-02-08T02:28:22Z</dcterms:created>
  <dcterms:modified xsi:type="dcterms:W3CDTF">2026-01-28T13:34:54Z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2024-02-07T00:00:00Z</vt:filetime>
  </property>
  <property fmtid="{D5CDD505-2E9C-101B-9397-08002B2CF9AE}" pid="3" name="Creator">
    <vt:lpwstr>Microsoft® Word 2016</vt:lpwstr>
  </property>
  <property fmtid="{D5CDD505-2E9C-101B-9397-08002B2CF9AE}" pid="4" name="LastSaved">
    <vt:filetime>2024-02-08T00:00:00Z</vt:filetime>
  </property>
  <property fmtid="{D5CDD505-2E9C-101B-9397-08002B2CF9AE}" pid="5" name="Producer">
    <vt:lpwstr>Microsoft® Word 2016</vt:lpwstr>
  </property>
</Properties>
</file>