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80202_適用区分照会廃止等\"/>
    </mc:Choice>
  </mc:AlternateContent>
  <xr:revisionPtr revIDLastSave="0" documentId="13_ncr:1_{B504037D-1657-462B-8583-DDCA19BB26DF}" xr6:coauthVersionLast="47" xr6:coauthVersionMax="47" xr10:uidLastSave="{00000000-0000-0000-0000-000000000000}"/>
  <bookViews>
    <workbookView xWindow="-108" yWindow="-108" windowWidth="23256" windowHeight="12456" xr2:uid="{00000000-000D-0000-FFFF-FFFF00000000}"/>
  </bookViews>
  <sheets>
    <sheet name="はじめにお読みください" sheetId="7" r:id="rId1"/>
    <sheet name="入力してください" sheetId="2" r:id="rId2"/>
    <sheet name="印刷してください" sheetId="9" r:id="rId3"/>
    <sheet name="印刷してくださいA4" sheetId="5" state="hidden" r:id="rId4"/>
    <sheet name="郵便番号" sheetId="6" state="hidden" r:id="rId5"/>
    <sheet name="都道府県" sheetId="4" state="hidden" r:id="rId6"/>
    <sheet name="指定難病一覧" sheetId="3" state="hidden" r:id="rId7"/>
  </sheets>
  <definedNames>
    <definedName name="_xlnm.Print_Area" localSheetId="0">はじめにお読みください!$A:$AM</definedName>
    <definedName name="_xlnm.Print_Area" localSheetId="3">印刷してくださいA4!$A:$AM</definedName>
    <definedName name="_xlnm.Print_Area" localSheetId="1">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9" l="1"/>
  <c r="J204" i="9"/>
  <c r="J203" i="9"/>
  <c r="J160" i="9"/>
  <c r="J117" i="9"/>
  <c r="J74" i="9"/>
  <c r="J75" i="9"/>
  <c r="Q182" i="9" l="1"/>
  <c r="Q181" i="9"/>
  <c r="J182" i="9"/>
  <c r="J181" i="9"/>
  <c r="Q139" i="9"/>
  <c r="J139" i="9"/>
  <c r="J138" i="9"/>
  <c r="Q138" i="9"/>
  <c r="Q96" i="9"/>
  <c r="J96" i="9"/>
  <c r="Q95" i="9"/>
  <c r="J95" i="9"/>
  <c r="Q53" i="9"/>
  <c r="J53" i="9"/>
  <c r="Q52" i="9"/>
  <c r="J52" i="9"/>
  <c r="Q10" i="9"/>
  <c r="Q9" i="9"/>
  <c r="J10" i="9"/>
  <c r="J9" i="9"/>
  <c r="AG193" i="9"/>
  <c r="AA193" i="9"/>
  <c r="AG191" i="9"/>
  <c r="AA191" i="9"/>
  <c r="AG150" i="9"/>
  <c r="AA150" i="9"/>
  <c r="AG148" i="9"/>
  <c r="AA148" i="9"/>
  <c r="AG107" i="9"/>
  <c r="AA107" i="9"/>
  <c r="AG105" i="9"/>
  <c r="AA105" i="9"/>
  <c r="AG64" i="9"/>
  <c r="AA64" i="9"/>
  <c r="AG62" i="9"/>
  <c r="AA62" i="9"/>
  <c r="AG21" i="9"/>
  <c r="AA21" i="9"/>
  <c r="AG19" i="9"/>
  <c r="AA19" i="9"/>
  <c r="Z52" i="9"/>
  <c r="Z95" i="9"/>
  <c r="Z138" i="9"/>
  <c r="Z181" i="9"/>
  <c r="Z9" i="9"/>
  <c r="BE175" i="9"/>
  <c r="BA175" i="9"/>
  <c r="BE132" i="9"/>
  <c r="BA132" i="9"/>
  <c r="BE89" i="9"/>
  <c r="BA89" i="9"/>
  <c r="BE3" i="9"/>
  <c r="BA3" i="9"/>
  <c r="AF181" i="9"/>
  <c r="AF182" i="9" s="1"/>
  <c r="J183" i="9"/>
  <c r="AC183" i="9"/>
  <c r="P185" i="9"/>
  <c r="M186" i="9"/>
  <c r="AH186" i="9"/>
  <c r="M187" i="9"/>
  <c r="Z187" i="9"/>
  <c r="AF187" i="9"/>
  <c r="AK187" i="9"/>
  <c r="AA188" i="9"/>
  <c r="AF189" i="9"/>
  <c r="F192" i="9"/>
  <c r="F194" i="9"/>
  <c r="P195" i="9"/>
  <c r="J196" i="9"/>
  <c r="AC196" i="9"/>
  <c r="P198" i="9"/>
  <c r="K200" i="9"/>
  <c r="U200" i="9"/>
  <c r="AE200" i="9"/>
  <c r="K201" i="9"/>
  <c r="U201" i="9"/>
  <c r="AE201" i="9"/>
  <c r="J205" i="9"/>
  <c r="J206" i="9"/>
  <c r="J208" i="9"/>
  <c r="E211" i="9"/>
  <c r="S211" i="9"/>
  <c r="I213" i="9"/>
  <c r="AF138" i="9"/>
  <c r="AF139" i="9" s="1"/>
  <c r="J140" i="9"/>
  <c r="AC140" i="9"/>
  <c r="P142" i="9"/>
  <c r="M143" i="9"/>
  <c r="AH143" i="9"/>
  <c r="M144" i="9"/>
  <c r="Z144" i="9"/>
  <c r="AF144" i="9"/>
  <c r="AK144" i="9"/>
  <c r="AA145" i="9"/>
  <c r="AF146" i="9"/>
  <c r="F149" i="9"/>
  <c r="F151" i="9"/>
  <c r="P152" i="9"/>
  <c r="J153" i="9"/>
  <c r="AC153" i="9"/>
  <c r="P155" i="9"/>
  <c r="K157" i="9"/>
  <c r="U157" i="9"/>
  <c r="AE157" i="9"/>
  <c r="K158" i="9"/>
  <c r="U158" i="9"/>
  <c r="AE158" i="9"/>
  <c r="J161" i="9"/>
  <c r="J162" i="9"/>
  <c r="J163" i="9"/>
  <c r="J165" i="9"/>
  <c r="E168" i="9"/>
  <c r="S168" i="9"/>
  <c r="I170" i="9"/>
  <c r="AF95" i="9"/>
  <c r="AF96" i="9" s="1"/>
  <c r="J97" i="9"/>
  <c r="AC97" i="9"/>
  <c r="P99" i="9"/>
  <c r="M100" i="9"/>
  <c r="AH100" i="9"/>
  <c r="M101" i="9"/>
  <c r="Z101" i="9"/>
  <c r="AF101" i="9"/>
  <c r="AK101" i="9"/>
  <c r="AA102" i="9"/>
  <c r="AF103" i="9"/>
  <c r="F106" i="9"/>
  <c r="F108" i="9"/>
  <c r="P109" i="9"/>
  <c r="J110" i="9"/>
  <c r="AC110" i="9"/>
  <c r="P112" i="9"/>
  <c r="K114" i="9"/>
  <c r="U114" i="9"/>
  <c r="AE114" i="9"/>
  <c r="K115" i="9"/>
  <c r="U115" i="9"/>
  <c r="AE115" i="9"/>
  <c r="J118" i="9"/>
  <c r="J119" i="9"/>
  <c r="J120" i="9"/>
  <c r="J122" i="9"/>
  <c r="E125" i="9"/>
  <c r="S125" i="9"/>
  <c r="I127" i="9"/>
  <c r="I84" i="9" l="1"/>
  <c r="S82" i="9"/>
  <c r="E82" i="9"/>
  <c r="J79" i="9"/>
  <c r="J77" i="9"/>
  <c r="J76" i="9"/>
  <c r="AE72" i="9"/>
  <c r="U72" i="9"/>
  <c r="K72" i="9"/>
  <c r="AE71" i="9"/>
  <c r="U71" i="9"/>
  <c r="K71" i="9"/>
  <c r="P69" i="9"/>
  <c r="AC67" i="9"/>
  <c r="J67" i="9"/>
  <c r="P66" i="9"/>
  <c r="F65" i="9"/>
  <c r="F63" i="9"/>
  <c r="AF60" i="9"/>
  <c r="AA59" i="9"/>
  <c r="AK58" i="9"/>
  <c r="AF58" i="9"/>
  <c r="Z58" i="9"/>
  <c r="M58" i="9"/>
  <c r="AH57" i="9"/>
  <c r="M57" i="9"/>
  <c r="P56" i="9"/>
  <c r="AC54" i="9"/>
  <c r="J54" i="9"/>
  <c r="AF52" i="9"/>
  <c r="AF53" i="9" s="1"/>
  <c r="I41" i="9"/>
  <c r="S39" i="9"/>
  <c r="E39" i="9"/>
  <c r="J36" i="9"/>
  <c r="J34" i="9"/>
  <c r="J33" i="9"/>
  <c r="J32" i="9"/>
  <c r="AE29" i="9"/>
  <c r="U29" i="9"/>
  <c r="K29" i="9"/>
  <c r="AE28" i="9"/>
  <c r="U28" i="9"/>
  <c r="K28" i="9"/>
  <c r="P26" i="9"/>
  <c r="AC24" i="9"/>
  <c r="J24" i="9"/>
  <c r="P23" i="9"/>
  <c r="F22" i="9"/>
  <c r="F20" i="9"/>
  <c r="AF17" i="9"/>
  <c r="AA16" i="9"/>
  <c r="AK15" i="9"/>
  <c r="AF15" i="9"/>
  <c r="Z15" i="9"/>
  <c r="M15" i="9"/>
  <c r="AH14" i="9"/>
  <c r="M14" i="9"/>
  <c r="P13" i="9"/>
  <c r="AC11" i="9"/>
  <c r="J11" i="9"/>
  <c r="AF9" i="9"/>
  <c r="AF10" i="9" s="1"/>
  <c r="P142" i="5"/>
  <c r="AI142" i="5"/>
  <c r="P143" i="5"/>
  <c r="AI143" i="5"/>
  <c r="P144" i="5"/>
  <c r="AI144" i="5"/>
  <c r="P145" i="5"/>
  <c r="AI145" i="5"/>
  <c r="P146" i="5"/>
  <c r="AI146" i="5"/>
  <c r="P147" i="5"/>
  <c r="AI147" i="5"/>
  <c r="T149" i="5"/>
  <c r="AF149" i="5"/>
  <c r="T150" i="5"/>
  <c r="AF150" i="5"/>
  <c r="T151" i="5"/>
  <c r="AF151" i="5"/>
  <c r="T152" i="5"/>
  <c r="AF152" i="5"/>
  <c r="T153" i="5"/>
  <c r="AF153" i="5"/>
  <c r="T154" i="5"/>
  <c r="AF154" i="5"/>
  <c r="T155" i="5"/>
  <c r="AF155" i="5"/>
  <c r="T156" i="5"/>
  <c r="AF156" i="5"/>
  <c r="G162" i="5"/>
  <c r="K172" i="5"/>
  <c r="AD172" i="5"/>
  <c r="K173" i="5"/>
  <c r="K174" i="5"/>
  <c r="K175" i="5"/>
  <c r="AE177" i="5"/>
  <c r="J183" i="5"/>
  <c r="Y183" i="5"/>
  <c r="J102" i="5"/>
  <c r="AF102" i="5"/>
  <c r="AF103" i="5" s="1"/>
  <c r="J103" i="5"/>
  <c r="J104" i="5"/>
  <c r="AC104" i="5"/>
  <c r="P106" i="5"/>
  <c r="M107" i="5"/>
  <c r="AH107" i="5"/>
  <c r="M108" i="5"/>
  <c r="Z108" i="5"/>
  <c r="AF108" i="5"/>
  <c r="AK108" i="5"/>
  <c r="AA109" i="5"/>
  <c r="AF110" i="5"/>
  <c r="AA112" i="5"/>
  <c r="F113" i="5"/>
  <c r="AA114" i="5"/>
  <c r="F115" i="5"/>
  <c r="P116" i="5"/>
  <c r="J117" i="5"/>
  <c r="AC117" i="5"/>
  <c r="P119" i="5"/>
  <c r="K121" i="5"/>
  <c r="U121" i="5"/>
  <c r="AE121" i="5"/>
  <c r="K122" i="5"/>
  <c r="U122" i="5"/>
  <c r="AE122" i="5"/>
  <c r="J124" i="5"/>
  <c r="J125" i="5"/>
  <c r="J126" i="5"/>
  <c r="J127" i="5"/>
  <c r="J129" i="5"/>
  <c r="E132" i="5"/>
  <c r="S132" i="5"/>
  <c r="I134" i="5"/>
  <c r="AE29" i="5"/>
  <c r="U29" i="5"/>
  <c r="K29" i="5"/>
  <c r="Y91" i="5" l="1"/>
  <c r="AE85" i="5"/>
  <c r="J91" i="5"/>
  <c r="I41" i="5"/>
  <c r="S39" i="5"/>
  <c r="E39" i="5"/>
  <c r="V102" i="2"/>
  <c r="B102" i="2"/>
  <c r="G101" i="2"/>
  <c r="G79" i="2" l="1"/>
  <c r="G70" i="5"/>
  <c r="G47" i="2"/>
  <c r="G18" i="2"/>
  <c r="AC49" i="5"/>
  <c r="J32" i="5"/>
  <c r="J31" i="5"/>
  <c r="J36" i="5"/>
  <c r="J34" i="5"/>
  <c r="J33" i="5"/>
  <c r="AE28" i="5"/>
  <c r="U28" i="5"/>
  <c r="K28" i="5"/>
  <c r="P26" i="5"/>
  <c r="AC24" i="5"/>
  <c r="J24" i="5"/>
  <c r="P23" i="5"/>
  <c r="AA21" i="5"/>
  <c r="AA19" i="5"/>
  <c r="AF17" i="5"/>
  <c r="AA16" i="5"/>
  <c r="AK15" i="5"/>
  <c r="AF15" i="5"/>
  <c r="Z15" i="5"/>
  <c r="M15" i="5"/>
  <c r="AH14" i="5"/>
  <c r="M14" i="5"/>
  <c r="P13" i="5"/>
  <c r="AC11" i="5"/>
  <c r="J11" i="5"/>
  <c r="K83" i="5"/>
  <c r="K82" i="5"/>
  <c r="K81" i="5"/>
  <c r="AD80" i="5"/>
  <c r="K80" i="5"/>
  <c r="N75" i="5"/>
  <c r="V81" i="2"/>
  <c r="M77" i="5"/>
  <c r="M75" i="5"/>
  <c r="M74" i="5"/>
  <c r="M73" i="5"/>
  <c r="M72" i="5"/>
  <c r="AF64" i="5"/>
  <c r="AF62" i="5"/>
  <c r="AF60" i="5"/>
  <c r="AF58" i="5"/>
  <c r="AF9" i="5"/>
  <c r="AF10" i="5" s="1"/>
  <c r="AF63" i="5"/>
  <c r="AF61" i="5"/>
  <c r="AF59" i="5"/>
  <c r="AF57" i="5"/>
  <c r="T64" i="5"/>
  <c r="T63" i="5"/>
  <c r="T62" i="5"/>
  <c r="T61" i="5"/>
  <c r="T60" i="5"/>
  <c r="T59" i="5"/>
  <c r="T58" i="5"/>
  <c r="T57" i="5"/>
  <c r="AI52" i="5"/>
  <c r="AI53" i="5"/>
  <c r="AI54" i="5"/>
  <c r="AI55" i="5"/>
  <c r="P52" i="5"/>
  <c r="P53" i="5"/>
  <c r="P54" i="5"/>
  <c r="P55" i="5"/>
  <c r="AI51" i="5"/>
  <c r="P51" i="5"/>
  <c r="AI50" i="5"/>
  <c r="P50" i="5"/>
  <c r="V90" i="2"/>
  <c r="H90" i="2"/>
  <c r="J141" i="9" l="1"/>
  <c r="J154" i="9"/>
  <c r="J197" i="9"/>
  <c r="J184" i="9"/>
  <c r="J98" i="9"/>
  <c r="J111" i="9"/>
  <c r="J55" i="9"/>
  <c r="J105" i="5"/>
  <c r="J68" i="9"/>
  <c r="J12" i="9"/>
  <c r="J118" i="5"/>
  <c r="J25" i="9"/>
  <c r="J12" i="5"/>
  <c r="J25" i="5"/>
  <c r="F22" i="5"/>
  <c r="F20" i="5"/>
  <c r="J10" i="5" l="1"/>
  <c r="J9" i="5"/>
  <c r="G53" i="2"/>
  <c r="B52" i="2"/>
  <c r="C54" i="2"/>
</calcChain>
</file>

<file path=xl/sharedStrings.xml><?xml version="1.0" encoding="utf-8"?>
<sst xmlns="http://schemas.openxmlformats.org/spreadsheetml/2006/main" count="1436" uniqueCount="804">
  <si>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</si>
  <si>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</si>
  <si>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</si>
  <si>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</si>
  <si>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</si>
  <si>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</si>
  <si>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</si>
  <si>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</si>
  <si>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</si>
  <si>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</si>
  <si>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</si>
  <si>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保険者名称</t>
  </si>
  <si>
    <t>保険者番号</t>
  </si>
  <si>
    <t>被保険者氏名</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</si>
  <si>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</si>
  <si>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</si>
  <si>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</si>
  <si>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</si>
  <si>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</si>
  <si>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</si>
  <si>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</si>
  <si>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</si>
  <si>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</si>
  <si>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</si>
  <si>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</si>
  <si>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</si>
  <si>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</si>
  <si>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</si>
  <si>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</si>
  <si>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</si>
  <si>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</si>
  <si>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</si>
  <si>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</si>
  <si>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</si>
  <si>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</si>
  <si>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</si>
  <si>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</si>
  <si>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</si>
  <si>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</si>
  <si>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</si>
  <si>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</si>
  <si>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</si>
  <si>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</si>
  <si>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</si>
  <si>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</si>
  <si>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</si>
  <si>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</si>
  <si>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</si>
  <si>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</si>
  <si>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</si>
  <si>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</si>
  <si>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</si>
  <si>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</si>
  <si>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</si>
  <si>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</si>
  <si>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</si>
  <si>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</si>
  <si>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</si>
  <si>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</si>
  <si>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</si>
  <si>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</si>
  <si>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</si>
  <si>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</si>
  <si>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</si>
  <si>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</si>
  <si>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</si>
  <si>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</si>
  <si>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</si>
  <si>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</si>
  <si>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</si>
  <si>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</si>
  <si>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</si>
  <si>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</si>
  <si>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</si>
  <si>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</si>
  <si>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</si>
  <si>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</si>
  <si>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</si>
  <si>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</si>
  <si>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</si>
  <si>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</si>
  <si>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</si>
  <si>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</si>
  <si>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</si>
  <si>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</si>
  <si>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</si>
  <si>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</si>
  <si>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</si>
  <si>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</si>
  <si>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</si>
  <si>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</si>
  <si>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</si>
  <si>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</si>
  <si>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</si>
  <si>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</si>
  <si>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</si>
  <si>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</si>
  <si>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</si>
  <si>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</si>
  <si>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</si>
  <si>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</si>
  <si>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</si>
  <si>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</si>
  <si>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</si>
  <si>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</si>
  <si>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</si>
  <si>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</si>
  <si>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</si>
  <si>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</si>
  <si>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</si>
  <si>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</si>
  <si>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</si>
  <si>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</si>
  <si>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</si>
  <si>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</si>
  <si>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</si>
  <si>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</si>
  <si>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</si>
  <si>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</si>
  <si>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</si>
  <si>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</si>
  <si>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</si>
  <si>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</si>
  <si>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</si>
  <si>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</si>
  <si>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</si>
  <si>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</si>
  <si>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</si>
  <si>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</si>
  <si>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</si>
  <si>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</si>
  <si>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</si>
  <si>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</si>
  <si>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</si>
  <si>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</si>
  <si>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</si>
  <si>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</si>
  <si>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</si>
  <si>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</si>
  <si>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</si>
  <si>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</si>
  <si>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</si>
  <si>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</si>
  <si>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</si>
  <si>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</si>
  <si>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</si>
  <si>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</si>
  <si>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</si>
  <si>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</si>
  <si>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</si>
  <si>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</si>
  <si>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</si>
  <si>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</si>
  <si>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</si>
  <si>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</si>
  <si>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</si>
  <si>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</si>
  <si>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</si>
  <si>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</si>
  <si>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</si>
  <si>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</si>
  <si>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</si>
  <si>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</si>
  <si>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</si>
  <si>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</si>
  <si>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</si>
  <si>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</si>
  <si>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</si>
  <si>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</si>
  <si>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</si>
  <si>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</si>
  <si>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</si>
  <si>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</si>
  <si>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</si>
  <si>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</si>
  <si>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</si>
  <si>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</si>
  <si>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</si>
  <si>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</si>
  <si>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</si>
  <si>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</si>
  <si>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</si>
  <si>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</si>
  <si>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</si>
  <si>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</si>
  <si>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</si>
  <si>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</si>
  <si>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</si>
  <si>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</si>
  <si>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</si>
  <si>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</si>
  <si>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</si>
  <si>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</si>
  <si>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</si>
  <si>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</si>
  <si>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</si>
  <si>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</si>
  <si>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</si>
  <si>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</si>
  <si>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</si>
  <si>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</si>
  <si>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</si>
  <si>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</si>
  <si>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</si>
  <si>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</si>
  <si>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</si>
  <si>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</si>
  <si>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</si>
  <si>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</si>
  <si>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</si>
  <si>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</si>
  <si>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</si>
  <si>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</si>
  <si>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</si>
  <si>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</si>
  <si>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</si>
  <si>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</si>
  <si>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</si>
  <si>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</si>
  <si>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</si>
  <si>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</si>
  <si>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</si>
  <si>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</si>
  <si>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</si>
  <si>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</si>
  <si>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</si>
  <si>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</si>
  <si>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</si>
  <si>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</si>
  <si>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</si>
  <si>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</si>
  <si>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</si>
  <si>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</si>
  <si>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</si>
  <si>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</si>
  <si>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</si>
  <si>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</si>
  <si>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</si>
  <si>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</si>
  <si>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</si>
  <si>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</si>
  <si>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</si>
  <si>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</si>
  <si>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</si>
  <si>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</si>
  <si>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</si>
  <si>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</si>
  <si>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</si>
  <si>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</si>
  <si>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</si>
  <si>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</si>
  <si>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</si>
  <si>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</si>
  <si>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</si>
  <si>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</si>
  <si>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</si>
  <si>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</si>
  <si>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</si>
  <si>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</si>
  <si>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</si>
  <si>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</si>
  <si>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</si>
  <si>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</si>
  <si>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</si>
  <si>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</si>
  <si>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</si>
  <si>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</si>
  <si>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</si>
  <si>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</si>
  <si>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</si>
  <si>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</si>
  <si>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</si>
  <si>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</si>
  <si>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</si>
  <si>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</si>
  <si>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</si>
  <si>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</si>
  <si>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</si>
  <si>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</si>
  <si>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</si>
  <si>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</si>
  <si>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</si>
  <si>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</si>
  <si>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</si>
  <si>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</si>
  <si>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</si>
  <si>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</si>
  <si>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</si>
  <si>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</si>
  <si>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</si>
  <si>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</si>
  <si>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</si>
  <si>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</si>
  <si>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</si>
  <si>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</si>
  <si>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</si>
  <si>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</si>
  <si>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</si>
  <si>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</si>
  <si>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</si>
  <si>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</si>
  <si>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</si>
  <si>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</si>
  <si>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</si>
  <si>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</si>
  <si>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</si>
  <si>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</si>
  <si>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</si>
  <si>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</si>
  <si>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</si>
  <si>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</si>
  <si>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</si>
  <si>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</si>
  <si>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</si>
  <si>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</si>
  <si>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</si>
  <si>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</si>
  <si>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</si>
  <si>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</si>
  <si>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</si>
  <si>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</si>
  <si>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</si>
  <si>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</si>
  <si>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</si>
  <si>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</si>
  <si>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</si>
  <si>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</si>
  <si>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</si>
  <si>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</si>
  <si>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</si>
  <si>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</si>
  <si>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</si>
  <si>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</si>
  <si>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</si>
  <si>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</si>
  <si>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</si>
  <si>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</si>
  <si>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</si>
  <si>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</si>
  <si>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</si>
  <si>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</si>
  <si>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</si>
  <si>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</si>
  <si>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</si>
  <si>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</si>
  <si>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</si>
  <si>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</si>
  <si>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</si>
  <si>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</si>
  <si>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</si>
  <si>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</si>
  <si>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</si>
  <si>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</si>
  <si>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</si>
  <si>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</si>
  <si>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</si>
  <si>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</si>
  <si>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</si>
  <si>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</si>
  <si>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</si>
  <si>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</si>
  <si>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</si>
  <si>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</si>
  <si>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</si>
  <si>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</si>
  <si>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</si>
  <si>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</si>
  <si>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</si>
  <si>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</si>
  <si>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</si>
  <si>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</si>
  <si>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</si>
  <si>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</si>
  <si>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</si>
  <si>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</si>
  <si>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</si>
  <si>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</si>
  <si>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</si>
  <si>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</si>
  <si>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</si>
  <si>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</si>
  <si>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該当する</t>
    <rPh sb="0" eb="2">
      <t>ガイトウ</t>
    </rPh>
    <phoneticPr fontId="2"/>
  </si>
  <si>
    <t>該当しない</t>
    <rPh sb="0" eb="2">
      <t>ガイトウ</t>
    </rPh>
    <phoneticPr fontId="2"/>
  </si>
  <si>
    <t>病名等の情報</t>
    <rPh sb="0" eb="2">
      <t>ビョウメイ</t>
    </rPh>
    <rPh sb="2" eb="3">
      <t>トウ</t>
    </rPh>
    <rPh sb="4" eb="6">
      <t>ジョウホウ</t>
    </rPh>
    <phoneticPr fontId="2"/>
  </si>
  <si>
    <t>病名</t>
    <rPh sb="0" eb="2">
      <t>ビョウメイ</t>
    </rPh>
    <phoneticPr fontId="2"/>
  </si>
  <si>
    <t>使用している</t>
    <rPh sb="0" eb="2">
      <t>シヨウ</t>
    </rPh>
    <phoneticPr fontId="2"/>
  </si>
  <si>
    <t>使用していない</t>
    <rPh sb="0" eb="2">
      <t>シヨウ</t>
    </rPh>
    <phoneticPr fontId="2"/>
  </si>
  <si>
    <t>受けている</t>
    <rPh sb="0" eb="1">
      <t>ウ</t>
    </rPh>
    <phoneticPr fontId="2"/>
  </si>
  <si>
    <t>受けていない</t>
    <rPh sb="0" eb="1">
      <t>ウ</t>
    </rPh>
    <phoneticPr fontId="2"/>
  </si>
  <si>
    <t>患者</t>
    <rPh sb="0" eb="2">
      <t>カンジャ</t>
    </rPh>
    <phoneticPr fontId="2"/>
  </si>
  <si>
    <t>　体外式補助人工心臓を使用していますか？</t>
    <rPh sb="1" eb="3">
      <t>タイガイ</t>
    </rPh>
    <rPh sb="3" eb="4">
      <t>シキ</t>
    </rPh>
    <rPh sb="4" eb="6">
      <t>ホジョ</t>
    </rPh>
    <rPh sb="6" eb="8">
      <t>ジンコウ</t>
    </rPh>
    <rPh sb="8" eb="10">
      <t>シンゾウ</t>
    </rPh>
    <rPh sb="11" eb="13">
      <t>シヨウ</t>
    </rPh>
    <phoneticPr fontId="2"/>
  </si>
  <si>
    <t>　小児慢性特定疾病の医療費助成も受けていますか？</t>
    <rPh sb="1" eb="3">
      <t>ショウニ</t>
    </rPh>
    <rPh sb="3" eb="5">
      <t>マンセイ</t>
    </rPh>
    <rPh sb="5" eb="7">
      <t>トクテイ</t>
    </rPh>
    <rPh sb="7" eb="9">
      <t>シッペイ</t>
    </rPh>
    <rPh sb="10" eb="13">
      <t>イリョウヒ</t>
    </rPh>
    <rPh sb="13" eb="15">
      <t>ジョセイ</t>
    </rPh>
    <rPh sb="16" eb="17">
      <t>ウ</t>
    </rPh>
    <phoneticPr fontId="2"/>
  </si>
  <si>
    <t xml:space="preserve"> 「高額かつ長期」に該当しますか？</t>
    <rPh sb="2" eb="4">
      <t>コウガク</t>
    </rPh>
    <rPh sb="6" eb="8">
      <t>チョウキ</t>
    </rPh>
    <rPh sb="10" eb="12">
      <t>ガイトウ</t>
    </rPh>
    <phoneticPr fontId="2"/>
  </si>
  <si>
    <t>　人口呼吸器を使用していますか？</t>
    <rPh sb="1" eb="3">
      <t>ジンコウ</t>
    </rPh>
    <rPh sb="3" eb="6">
      <t>コキュウキ</t>
    </rPh>
    <rPh sb="7" eb="9">
      <t>シヨウ</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</si>
  <si>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</si>
  <si>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</si>
  <si>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</si>
  <si>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</si>
  <si>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</si>
  <si>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</si>
  <si>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</si>
  <si>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</si>
  <si>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</si>
  <si>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</si>
  <si>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</si>
  <si>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</si>
  <si>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</si>
  <si>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</si>
  <si>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</si>
  <si>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</si>
  <si>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</si>
  <si>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</si>
  <si>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</si>
  <si>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</si>
  <si>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</si>
  <si>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</si>
  <si>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</si>
  <si>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</si>
  <si>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</si>
  <si>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</si>
  <si>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</si>
  <si>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</si>
  <si>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</si>
  <si>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</si>
  <si>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</si>
  <si>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</si>
  <si>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</si>
  <si>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</si>
  <si>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</si>
  <si>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</si>
  <si>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</si>
  <si>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</si>
  <si>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</si>
  <si>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</si>
  <si>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</si>
  <si>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</si>
  <si>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</si>
  <si>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</si>
  <si>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</si>
  <si>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</si>
  <si>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</si>
  <si>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</si>
  <si>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</si>
  <si>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</si>
  <si>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</si>
  <si>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</si>
  <si>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</si>
  <si>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</si>
  <si>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</si>
  <si>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</si>
  <si>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</si>
  <si>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</si>
  <si>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</si>
  <si>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</si>
  <si>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 xml:space="preserve"> 世帯に関する情報を入力してください。</t>
    <rPh sb="1" eb="3">
      <t>セタイ</t>
    </rPh>
    <rPh sb="4" eb="5">
      <t>カン</t>
    </rPh>
    <rPh sb="7" eb="9">
      <t>ジョウホウ</t>
    </rPh>
    <rPh sb="10" eb="12">
      <t>ニュウリョク</t>
    </rPh>
    <phoneticPr fontId="2"/>
  </si>
  <si>
    <t>上記の者で難病の医療費助成を受けている者</t>
    <rPh sb="0" eb="2">
      <t>ジョウキ</t>
    </rPh>
    <rPh sb="3" eb="4">
      <t>モノ</t>
    </rPh>
    <rPh sb="5" eb="7">
      <t>ナンビョウ</t>
    </rPh>
    <rPh sb="8" eb="11">
      <t>イリョウヒ</t>
    </rPh>
    <rPh sb="11" eb="13">
      <t>ジョセイ</t>
    </rPh>
    <rPh sb="14" eb="15">
      <t>ウ</t>
    </rPh>
    <rPh sb="19" eb="20">
      <t>モノ</t>
    </rPh>
    <phoneticPr fontId="2"/>
  </si>
  <si>
    <t>生年月日</t>
    <rPh sb="0" eb="2">
      <t>セイネン</t>
    </rPh>
    <rPh sb="2" eb="4">
      <t>ガッピ</t>
    </rPh>
    <phoneticPr fontId="2"/>
  </si>
  <si>
    <t>受給者番号</t>
    <rPh sb="0" eb="3">
      <t>ジュキュウシャ</t>
    </rPh>
    <rPh sb="3" eb="5">
      <t>バンゴウ</t>
    </rPh>
    <phoneticPr fontId="2"/>
  </si>
  <si>
    <t>上記の者及び患者本人のうち小児慢性特定疾病の医療費助成を受けている者</t>
    <rPh sb="0" eb="2">
      <t>ジョウキ</t>
    </rPh>
    <rPh sb="3" eb="4">
      <t>モノ</t>
    </rPh>
    <rPh sb="4" eb="5">
      <t>オヨ</t>
    </rPh>
    <rPh sb="6" eb="8">
      <t>カンジャ</t>
    </rPh>
    <rPh sb="8" eb="10">
      <t>ホンニン</t>
    </rPh>
    <rPh sb="13" eb="15">
      <t>ショウニ</t>
    </rPh>
    <rPh sb="15" eb="17">
      <t>マンセイ</t>
    </rPh>
    <rPh sb="17" eb="19">
      <t>トクテイ</t>
    </rPh>
    <rPh sb="19" eb="21">
      <t>シッペイ</t>
    </rPh>
    <rPh sb="22" eb="25">
      <t>イリョウヒ</t>
    </rPh>
    <rPh sb="25" eb="27">
      <t>ジョセイ</t>
    </rPh>
    <rPh sb="28" eb="29">
      <t>ウ</t>
    </rPh>
    <rPh sb="33" eb="34">
      <t>モノ</t>
    </rPh>
    <phoneticPr fontId="2"/>
  </si>
  <si>
    <t>世帯に関する情報</t>
    <rPh sb="0" eb="2">
      <t>セタイ</t>
    </rPh>
    <rPh sb="3" eb="4">
      <t>カン</t>
    </rPh>
    <rPh sb="6" eb="8">
      <t>ジョウホウ</t>
    </rPh>
    <phoneticPr fontId="2"/>
  </si>
  <si>
    <t>診断年月日</t>
    <rPh sb="0" eb="2">
      <t>シンダン</t>
    </rPh>
    <rPh sb="2" eb="5">
      <t>ネンガッピ</t>
    </rPh>
    <phoneticPr fontId="2"/>
  </si>
  <si>
    <t>時間を要した理由</t>
    <rPh sb="0" eb="2">
      <t>ジカン</t>
    </rPh>
    <rPh sb="3" eb="4">
      <t>ヨウ</t>
    </rPh>
    <rPh sb="6" eb="8">
      <t>リユウ</t>
    </rPh>
    <phoneticPr fontId="2"/>
  </si>
  <si>
    <t xml:space="preserve"> 臨床調査個人票記載の診断年月日を入力してください。</t>
    <rPh sb="1" eb="3">
      <t>リンショウ</t>
    </rPh>
    <rPh sb="3" eb="5">
      <t>チョウサ</t>
    </rPh>
    <rPh sb="5" eb="8">
      <t>コジンヒョウ</t>
    </rPh>
    <rPh sb="8" eb="10">
      <t>キサイ</t>
    </rPh>
    <rPh sb="11" eb="13">
      <t>シンダン</t>
    </rPh>
    <rPh sb="13" eb="16">
      <t>ネンガッピ</t>
    </rPh>
    <rPh sb="17" eb="19">
      <t>ニュウリョク</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</si>
  <si>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</si>
  <si>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</si>
  <si>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</si>
  <si>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</si>
  <si>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</si>
  <si>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</si>
  <si>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※該当する場合、氏名をリストから選択し、</t>
    <rPh sb="2" eb="4">
      <t>ガイトウ</t>
    </rPh>
    <rPh sb="6" eb="8">
      <t>バアイ</t>
    </rPh>
    <rPh sb="9" eb="11">
      <t>シメイ</t>
    </rPh>
    <rPh sb="17" eb="19">
      <t>センタク</t>
    </rPh>
    <phoneticPr fontId="2"/>
  </si>
  <si>
    <t>　　フリガナ、生年月日、受給者番号を入力してください。</t>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</si>
  <si>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</si>
  <si>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</si>
  <si>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</si>
  <si>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</si>
  <si>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</si>
  <si>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</si>
  <si>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</si>
  <si>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加入
医療保険等</t>
    <rPh sb="0" eb="2">
      <t>カニュウ</t>
    </rPh>
    <rPh sb="3" eb="5">
      <t>イリョウ</t>
    </rPh>
    <rPh sb="5" eb="7">
      <t>ホケン</t>
    </rPh>
    <rPh sb="7" eb="8">
      <t>トウ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</si>
  <si>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</si>
  <si>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</si>
  <si>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</si>
  <si>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</si>
  <si>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</si>
  <si>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</si>
  <si>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</si>
  <si>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以下に該当する場合は、□に印をつけてください。</t>
    <rPh sb="0" eb="2">
      <t>イカ</t>
    </rPh>
    <rPh sb="3" eb="5">
      <t>ガイトウ</t>
    </rPh>
    <rPh sb="7" eb="9">
      <t>バアイ</t>
    </rPh>
    <rPh sb="13" eb="14">
      <t>シルシ</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</si>
  <si>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</si>
  <si>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</si>
  <si>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</si>
  <si>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(医療受給者証の送付先)
申　　請　　者　</t>
    <rPh sb="1" eb="3">
      <t>イリョウ</t>
    </rPh>
    <rPh sb="3" eb="6">
      <t>ジュキュウシャ</t>
    </rPh>
    <rPh sb="6" eb="7">
      <t>ショウ</t>
    </rPh>
    <rPh sb="8" eb="11">
      <t>ソウフサキ</t>
    </rPh>
    <rPh sb="13" eb="14">
      <t>シン</t>
    </rPh>
    <rPh sb="16" eb="17">
      <t>ショウ</t>
    </rPh>
    <rPh sb="19" eb="20">
      <t>モノ</t>
    </rPh>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</si>
  <si>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</si>
  <si>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人工呼吸器を使用している。</t>
    <phoneticPr fontId="2"/>
  </si>
  <si>
    <t>体外式補助人工心臓を使用している。</t>
    <phoneticPr fontId="2"/>
  </si>
  <si>
    <t>申請日の属する月以前の12か月の間に、上記の難病に関する月ごとの医療費総額が50,000円を超える月が6回以上あった。
※対象となるのは、上記指定難病又は小児慢性特定疾病の助成開始日以降の医療費です。自己負担上限額管理票の写し又は別に定める医療機関の療養証明等を添付してください。小児慢性特定疾病の医療費助成を受けている場合は、当該医療費助成に係る受給者証の写しを添付してください。</t>
    <phoneticPr fontId="2"/>
  </si>
  <si>
    <t>その他
申請情報
該当する場合は□に印をつけてください。</t>
    <rPh sb="2" eb="3">
      <t>タ</t>
    </rPh>
    <rPh sb="4" eb="6">
      <t>シンセイ</t>
    </rPh>
    <rPh sb="6" eb="8">
      <t>ジョウホウ</t>
    </rPh>
    <rPh sb="10" eb="12">
      <t>ガイトウ</t>
    </rPh>
    <rPh sb="14" eb="16">
      <t>バアイ</t>
    </rPh>
    <rPh sb="19" eb="20">
      <t>シルシ</t>
    </rPh>
    <phoneticPr fontId="2"/>
  </si>
  <si>
    <t>　本申請書の内容及び本申請書に添付された診断書(臨床調査個人票)の研究等への利用についての同意をされる方は、以下に署名をお願いいたします。</t>
    <phoneticPr fontId="2"/>
  </si>
  <si>
    <t>特定医療費支給認定申請書</t>
  </si>
  <si>
    <t>患者と同じ医療保険に加入している者※医療保険の種類が、協会、船員、日雇、組合又は共済の場合は、被保険者のみ記載してください。</t>
  </si>
  <si>
    <t>氏名</t>
    <phoneticPr fontId="2"/>
  </si>
  <si>
    <t>患者との続柄</t>
    <phoneticPr fontId="2"/>
  </si>
  <si>
    <t>上記の者及び患者本人のうち右に該当している者</t>
  </si>
  <si>
    <t>難病の医療費助成を受けている者（都疾病を含む。）</t>
  </si>
  <si>
    <t>小児慢性特定疾病の医療費助成を受けている者</t>
  </si>
  <si>
    <t>受給者番号</t>
  </si>
  <si>
    <t>世帯に関する情報</t>
  </si>
  <si>
    <t>受給者番号</t>
    <phoneticPr fontId="2"/>
  </si>
  <si>
    <t>↑患者と同じ医療保険に加入している者で、該当しているものを全員記載してください。</t>
  </si>
  <si>
    <t>↓  所在地欄の都道府県名は必ず記載してください。</t>
  </si>
  <si>
    <t>医療機関名</t>
  </si>
  <si>
    <t>所在地</t>
    <phoneticPr fontId="2"/>
  </si>
  <si>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</si>
  <si>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</si>
  <si>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</si>
  <si>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</si>
  <si>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その他</t>
  </si>
  <si>
    <t>介護認定</t>
  </si>
  <si>
    <t>医療処置</t>
  </si>
  <si>
    <t>生活・療養の
状況</t>
    <phoneticPr fontId="2"/>
  </si>
  <si>
    <t>身体障害者手帳</t>
  </si>
  <si>
    <t>本申請書に記載のとおり申請します。</t>
  </si>
  <si>
    <t>申請者氏名</t>
  </si>
  <si>
    <t xml:space="preserve"> 生活・療養の状況等を入力してください。</t>
    <rPh sb="1" eb="3">
      <t>セイカツ</t>
    </rPh>
    <rPh sb="4" eb="6">
      <t>リョウヨウ</t>
    </rPh>
    <rPh sb="7" eb="9">
      <t>ジョウキョウ</t>
    </rPh>
    <rPh sb="9" eb="10">
      <t>トウ</t>
    </rPh>
    <rPh sb="11" eb="13">
      <t>ニュウリョク</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</si>
  <si>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</si>
  <si>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</si>
  <si>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</si>
  <si>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</si>
  <si>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</si>
  <si>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</si>
  <si>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</si>
  <si>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</si>
  <si>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</si>
  <si>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</si>
  <si>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</si>
  <si>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</si>
  <si>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</si>
  <si>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</si>
  <si>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</si>
  <si>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</si>
  <si>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</si>
  <si>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</si>
  <si>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</si>
  <si>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</si>
  <si>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</si>
  <si>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</si>
  <si>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</si>
  <si>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</si>
  <si>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</si>
  <si>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</si>
  <si>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3．介助不要</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</si>
  <si>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</si>
  <si>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</si>
  <si>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</si>
  <si>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</si>
  <si>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</si>
  <si>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</si>
  <si>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1．生活のほぼ全てに介助が必要</t>
    <phoneticPr fontId="2"/>
  </si>
  <si>
    <t>2．生活の一部(歩行・食事・入浴・排せつ)に介助が必要</t>
    <phoneticPr fontId="2"/>
  </si>
  <si>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</si>
  <si>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</si>
  <si>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</si>
  <si>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</si>
  <si>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</si>
  <si>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国制度(特定医療費(指定難病)受給者証)・都制度(マル都医療券)の申請をされる方  共通</t>
    <phoneticPr fontId="2"/>
  </si>
  <si>
    <t>1  医療費助成の認定について
・申請をいただいた後、申請内容の確認・審査を行います。そのため、認定結果の通知は、申請から３か月程度のお時間がかかりますので、御了承ください。
・審査の結果、認定となった場合の医療費助成の開始日は、「医師が重症度分類を満たしていると診断した日」又は「軽症高額該当基準を満たした日の翌日」となります。
ただし、申請日からこれらの日までの遡りの限度は原則１か月とし、医師が診断書の作成に期間を要した場合や入院その他緊急の治療が必要であった場合など、診断日から１か月以内に申請を行わなかったことについてやむを得ない理由があるときは、最長３か月となります。</t>
    <phoneticPr fontId="2"/>
  </si>
  <si>
    <t>2  申請内容及び臨床調査個人票の提供に関するご協力のお願い
本申請書の内容及び本申請書に添付された臨床調査個人票については、患者の方が良質かつ適切な医療等を受けられるよう、患者の方の同意の下に厚生労働省や東京都、区市町村の研究事業その他難病患者の方の支援のための基礎資料として使用することとしています。
使用の際は、個人情報の保護に十分配慮し、上記以外の目的には一切使用することはありません。
なお、治療研究において更に御協力をお願いする場合は、それぞれの研究者から主治医を介して説明が行われ、改めて同意の有無を御確認いたします。
つきましては、新たな治療法の開発等、難病の治療研究の推進を図るため、情報の提供に同意くださいますようお願いします。
また、保健所等の保健師から病状確認や各種事業等の御連絡を差し上げることがございますので、御了承ください。</t>
    <phoneticPr fontId="2"/>
  </si>
  <si>
    <t>3  負担上限月額(月額自己負担限度額)について
この医療費助成制度では、対象となる方が加入している医療保険上の世帯の住民税の課税額に応じて、受診時に御本人にお
支払いいただく月ごとの限度額が以下のとおり設定されます。</t>
    <phoneticPr fontId="2"/>
  </si>
  <si>
    <t>階層区分</t>
    <phoneticPr fontId="2"/>
  </si>
  <si>
    <t>1  2・3以外の方</t>
    <phoneticPr fontId="2"/>
  </si>
  <si>
    <t>2  高額かつ長期</t>
    <phoneticPr fontId="2"/>
  </si>
  <si>
    <t>3  人工呼吸器等装着者</t>
    <phoneticPr fontId="2"/>
  </si>
  <si>
    <t>生活保護を受給している場合</t>
    <phoneticPr fontId="2"/>
  </si>
  <si>
    <t>区市町村民税(所得割)の課税年額が 7万千円未満の場合(区市町村民税世帯非課税者を除く。)</t>
    <phoneticPr fontId="2"/>
  </si>
  <si>
    <t>区市町村民税(所得割)の課税年額が 7万千円以上25万千円未満の場合</t>
    <phoneticPr fontId="2"/>
  </si>
  <si>
    <t>区市町村民税(所得割)の課税年額が 25万千円以上の場合</t>
    <phoneticPr fontId="2"/>
  </si>
  <si>
    <t>2,500円</t>
    <phoneticPr fontId="2"/>
  </si>
  <si>
    <t>5,000円</t>
    <phoneticPr fontId="2"/>
  </si>
  <si>
    <t>10,000円</t>
    <phoneticPr fontId="2"/>
  </si>
  <si>
    <t>20,000円</t>
    <phoneticPr fontId="2"/>
  </si>
  <si>
    <t>30,000円</t>
    <phoneticPr fontId="2"/>
  </si>
  <si>
    <t>0円</t>
    <phoneticPr fontId="2"/>
  </si>
  <si>
    <t>1,000円</t>
    <phoneticPr fontId="2"/>
  </si>
  <si>
    <t xml:space="preserve">※1  </t>
    <phoneticPr fontId="2"/>
  </si>
  <si>
    <t>都制度(マル都医療券)の場合は、生活保護の方は対象になりません。</t>
  </si>
  <si>
    <t xml:space="preserve">※2  </t>
    <phoneticPr fontId="2"/>
  </si>
  <si>
    <t>入院時の食事療養標準負担額、生活療養標準負担額は助成の対象になりません(生活保護の方を除く。)。</t>
    <phoneticPr fontId="2"/>
  </si>
  <si>
    <t xml:space="preserve">※3  </t>
    <phoneticPr fontId="2"/>
  </si>
  <si>
    <t>「高額かつ長期」とは、認定を受けた難病について、申請日の属する月の12月前までの間に月ごとの医療費総額(10割分)が50,000円を超えた月が6回以上ある方をいいます(別途申請手続が必要です。初めての申請の場合は対象となりません。)。</t>
    <phoneticPr fontId="2"/>
  </si>
  <si>
    <t xml:space="preserve">※4  </t>
    <phoneticPr fontId="2"/>
  </si>
  <si>
    <t>「人工呼吸器等装着者」とは、認定を受ける難病により、人工呼吸器又は体外式補助人工心臓を継続して装着する必要があり、かつ、日常生活動作が著しく制限されている方をいいます。</t>
    <phoneticPr fontId="2"/>
  </si>
  <si>
    <t>国制度(特定医療費(指定難病)受給者証)の申請をされる方のみ</t>
    <phoneticPr fontId="2"/>
  </si>
  <si>
    <t>1  保険者からの情報提供に係る同意書の提出について
国制度の医療受給者証(特定医療費(指定難病)受給者証)をお持ちの方の高額療養費の算定基準額は、医療保険上の所得区分に応じた金額となります。
医療受給者証に医療保険上の所得区分情報を記載するため、東京都が保険者に情報の提供を求めるに当たり、患者の方の同意が必要になります。つきましては、別添「保険者からの情報提供に係る同意書」を御確認の上、御提出くださいますようお願いします。</t>
    <phoneticPr fontId="2"/>
  </si>
  <si>
    <t>3  指定医療機関制度について
国制度の難病医療費助成が受けられるのは、都道府県が指定した病院、診療所、薬局、訪問看護ステーション(指定医療機関)で受診した場合に限られます。指定医療機関以外の医療機関で受診した場合は、医療費助成の対象外となりますので御注意ください。
申請後医療機関を受診する場合はその医療機関が都道府県から難病の指定医療機関の指定を受けているか必ず御確認くださいますようお願いします。
なお、東京都が指定した医療機関は、東京都のホームページに掲載しています。</t>
    <phoneticPr fontId="2"/>
  </si>
  <si>
    <t>※受診する指定医療機関は、複数でも構いません。</t>
  </si>
  <si>
    <r>
      <t>2  指定医制度について
国制度の医療費助成制度に申請する際には、都道府県が指定した医師（指定医）が作成した臨床調査個人票が必要になります。指定医以外の医師が作成したものは申請に使用できませんので、御注意ください。</t>
    </r>
    <r>
      <rPr>
        <u/>
        <sz val="9"/>
        <color rgb="FF000000"/>
        <rFont val="ＭＳ 明朝"/>
        <family val="1"/>
        <charset val="128"/>
      </rPr>
      <t>臨床調査個人票の作成を医師に依頼する際には、都道府県から難病の指定医の指定を受けているか必ずご確認してから依頼を行ってください。</t>
    </r>
    <r>
      <rPr>
        <sz val="9"/>
        <color rgb="FF000000"/>
        <rFont val="ＭＳ 明朝"/>
        <family val="1"/>
        <charset val="128"/>
      </rPr>
      <t xml:space="preserve">
なお、東京都が指定した医師は、東京都のホームページに掲載しています。
※指定医の区分は以下のとおりで、それぞれ作成できる臨床調査個人票が異なります。
①難病指定医…新規申請時及び更新申請時の両方の臨床調査個人票を作成できます。
②協力難病指定医…更新申請時のみ臨床調査個人票を作成できます。</t>
    </r>
    <phoneticPr fontId="2"/>
  </si>
  <si>
    <t>　※以前の受給者番号がある方は、入力してください。</t>
    <rPh sb="2" eb="4">
      <t>イゼン</t>
    </rPh>
    <rPh sb="5" eb="8">
      <t>ジュキュウシャ</t>
    </rPh>
    <rPh sb="8" eb="10">
      <t>バンゴウ</t>
    </rPh>
    <rPh sb="13" eb="14">
      <t>カタ</t>
    </rPh>
    <phoneticPr fontId="2"/>
  </si>
  <si>
    <r>
      <t>小児慢性特定疾病の医療費助成も受けている。</t>
    </r>
    <r>
      <rPr>
        <sz val="7.5"/>
        <color rgb="FF000000"/>
        <rFont val="ＭＳ 明朝"/>
        <family val="1"/>
        <charset val="128"/>
      </rPr>
      <t>当該医療費助成に係る受給者証の写しを添付してください</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</si>
  <si>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</si>
  <si>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</si>
  <si>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</si>
  <si>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</si>
  <si>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</si>
  <si>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</si>
  <si>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</si>
  <si>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</si>
  <si>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</si>
  <si>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</si>
  <si>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</si>
  <si>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</si>
  <si>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</si>
  <si>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</si>
  <si>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</si>
  <si>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</si>
  <si>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</si>
  <si>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</si>
  <si>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</si>
  <si>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</si>
  <si>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</si>
  <si>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</si>
  <si>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</si>
  <si>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</si>
  <si>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</si>
  <si>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</si>
  <si>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</si>
  <si>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</si>
  <si>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</si>
  <si>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</si>
  <si>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</si>
  <si>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</si>
  <si>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</si>
  <si>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</si>
  <si>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</si>
  <si>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</si>
  <si>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</si>
  <si>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</si>
  <si>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</si>
  <si>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</si>
  <si>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</si>
  <si>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</si>
  <si>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</si>
  <si>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</si>
  <si>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</si>
  <si>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</si>
  <si>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</si>
  <si>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</si>
  <si>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</si>
  <si>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</si>
  <si>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</si>
  <si>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</si>
  <si>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</si>
  <si>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</si>
  <si>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</si>
  <si>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</si>
  <si>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</si>
  <si>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</si>
  <si>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</si>
  <si>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</si>
  <si>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</si>
  <si>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</si>
  <si>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</si>
  <si>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</si>
  <si>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</si>
  <si>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</si>
  <si>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</si>
  <si>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</si>
  <si>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</si>
  <si>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</si>
  <si>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</si>
  <si>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</si>
  <si>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</si>
  <si>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</si>
  <si>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</si>
  <si>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</si>
  <si>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</si>
  <si>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</si>
  <si>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</si>
  <si>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</si>
  <si>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</si>
  <si>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</si>
  <si>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</si>
  <si>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</si>
  <si>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</si>
  <si>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</si>
  <si>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</si>
  <si>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</si>
  <si>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</si>
  <si>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</si>
  <si>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</si>
  <si>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</si>
  <si>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</si>
  <si>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</si>
  <si>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</si>
  <si>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</si>
  <si>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</si>
  <si>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</si>
  <si>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</si>
  <si>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各都道府県又は政令指定都市の指定する医療機関</t>
    <rPh sb="0" eb="1">
      <t>カク</t>
    </rPh>
    <rPh sb="1" eb="5">
      <t>トドウフケン</t>
    </rPh>
    <rPh sb="5" eb="6">
      <t>マタ</t>
    </rPh>
    <rPh sb="7" eb="9">
      <t>セイレイ</t>
    </rPh>
    <rPh sb="9" eb="11">
      <t>シテイ</t>
    </rPh>
    <rPh sb="11" eb="13">
      <t>トシ</t>
    </rPh>
    <rPh sb="14" eb="16">
      <t>シテイ</t>
    </rPh>
    <rPh sb="18" eb="20">
      <t>イリョウ</t>
    </rPh>
    <rPh sb="20" eb="22">
      <t>キカン</t>
    </rPh>
    <phoneticPr fontId="2"/>
  </si>
  <si>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</si>
  <si>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</si>
  <si>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</si>
  <si>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</si>
  <si>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</si>
  <si>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難病医療費助成制度の申請をされる方へ</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</si>
  <si>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</si>
  <si>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　情報連携する</t>
    <rPh sb="3" eb="5">
      <t>ジョウホウ</t>
    </rPh>
    <rPh sb="5" eb="7">
      <t>レンケイ</t>
    </rPh>
    <phoneticPr fontId="2"/>
  </si>
  <si>
    <t xml:space="preserve"> □　調書あり</t>
    <rPh sb="3" eb="5">
      <t>チョウショ</t>
    </rPh>
    <phoneticPr fontId="2"/>
  </si>
  <si>
    <t>東京都使用欄</t>
    <rPh sb="0" eb="3">
      <t>トウキョウト</t>
    </rPh>
    <rPh sb="3" eb="5">
      <t>シヨウ</t>
    </rPh>
    <rPh sb="5" eb="6">
      <t>ラン</t>
    </rPh>
    <phoneticPr fontId="2"/>
  </si>
  <si>
    <t>第１号様式（第３条関係）</t>
    <phoneticPr fontId="2"/>
  </si>
  <si>
    <t xml:space="preserve"> ※調書なしの場合には、添付書類の省略はできません。</t>
    <rPh sb="2" eb="4">
      <t>チョウショ</t>
    </rPh>
    <rPh sb="7" eb="9">
      <t>バアイ</t>
    </rPh>
    <rPh sb="12" eb="14">
      <t>テンプ</t>
    </rPh>
    <rPh sb="14" eb="16">
      <t>ショルイ</t>
    </rPh>
    <rPh sb="17" eb="19">
      <t>ショウリャク</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</si>
  <si>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</si>
  <si>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</si>
  <si>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</si>
  <si>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</si>
  <si>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</si>
  <si>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</si>
  <si>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</si>
  <si>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</si>
  <si>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</si>
  <si>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xml:space="preserve"> 軽症かつ高額
【更新の場合のみ】</t>
    <rPh sb="1" eb="3">
      <t>ケイショウ</t>
    </rPh>
    <rPh sb="4" eb="6">
      <t>コウガク</t>
    </rPh>
    <rPh sb="9" eb="11">
      <t>コウシン</t>
    </rPh>
    <rPh sb="12" eb="14">
      <t>バアイ</t>
    </rPh>
    <phoneticPr fontId="2"/>
  </si>
  <si>
    <t xml:space="preserve"> 高額かつ長期</t>
    <phoneticPr fontId="2"/>
  </si>
  <si>
    <t>収受印押印欄</t>
    <phoneticPr fontId="2"/>
  </si>
  <si>
    <t>登録者証申請</t>
    <phoneticPr fontId="2"/>
  </si>
  <si>
    <t xml:space="preserve"> 登録者証申請について選択してください。</t>
    <rPh sb="1" eb="4">
      <t>トウロクシャ</t>
    </rPh>
    <rPh sb="4" eb="5">
      <t>ショウ</t>
    </rPh>
    <rPh sb="5" eb="7">
      <t>シンセイ</t>
    </rPh>
    <rPh sb="11" eb="13">
      <t>センタク</t>
    </rPh>
    <phoneticPr fontId="2"/>
  </si>
  <si>
    <t>登録者証申請</t>
    <rPh sb="0" eb="3">
      <t>トウロクシャ</t>
    </rPh>
    <rPh sb="3" eb="4">
      <t>ショウ</t>
    </rPh>
    <rPh sb="4" eb="6">
      <t>シンセイ</t>
    </rPh>
    <phoneticPr fontId="2"/>
  </si>
  <si>
    <t>申請する</t>
    <rPh sb="0" eb="2">
      <t>シンセイ</t>
    </rPh>
    <phoneticPr fontId="2"/>
  </si>
  <si>
    <t>申請しない</t>
    <rPh sb="0" eb="2">
      <t>シンセイ</t>
    </rPh>
    <phoneticPr fontId="2"/>
  </si>
  <si>
    <t>交付済</t>
    <rPh sb="0" eb="2">
      <t>コウフ</t>
    </rPh>
    <rPh sb="2" eb="3">
      <t>ズ</t>
    </rPh>
    <phoneticPr fontId="2"/>
  </si>
  <si>
    <t>　※選択してください。選択のない場合は、「申請する」とみなします。</t>
    <rPh sb="2" eb="4">
      <t>センタク</t>
    </rPh>
    <rPh sb="11" eb="13">
      <t>センタク</t>
    </rPh>
    <rPh sb="16" eb="18">
      <t>バアイ</t>
    </rPh>
    <rPh sb="21" eb="23">
      <t>シンセイ</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</si>
  <si>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</si>
  <si>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保険者
名称</t>
    <rPh sb="0" eb="3">
      <t>ホケンシャ</t>
    </rPh>
    <rPh sb="4" eb="6">
      <t>メイショウ</t>
    </rPh>
    <phoneticPr fontId="2"/>
  </si>
  <si>
    <t>④</t>
    <phoneticPr fontId="2"/>
  </si>
  <si>
    <t>⑤</t>
    <phoneticPr fontId="2"/>
  </si>
  <si>
    <t>⑥</t>
    <phoneticPr fontId="2"/>
  </si>
  <si>
    <r>
      <t xml:space="preserve">更新申請日の属する月以前の12か月の間に、上記の難病に関する月ごとの医療費総額が33,330円を超える月が3回以上ないため、「軽症かつ高額」に該当しない。
</t>
    </r>
    <r>
      <rPr>
        <u/>
        <sz val="9"/>
        <color rgb="FF000000"/>
        <rFont val="ＭＳ 明朝"/>
        <family val="1"/>
        <charset val="128"/>
      </rPr>
      <t>※該当しない場合のみ、チェックを入れてください。</t>
    </r>
    <rPh sb="0" eb="2">
      <t>コウシン</t>
    </rPh>
    <rPh sb="2" eb="4">
      <t>シンセイ</t>
    </rPh>
    <rPh sb="4" eb="5">
      <t>ビ</t>
    </rPh>
    <rPh sb="6" eb="7">
      <t>ゾク</t>
    </rPh>
    <rPh sb="9" eb="10">
      <t>ツキ</t>
    </rPh>
    <rPh sb="10" eb="12">
      <t>イゼン</t>
    </rPh>
    <rPh sb="16" eb="17">
      <t>ゲツ</t>
    </rPh>
    <rPh sb="18" eb="19">
      <t>アイダ</t>
    </rPh>
    <rPh sb="21" eb="23">
      <t>ジョウキ</t>
    </rPh>
    <rPh sb="24" eb="26">
      <t>ナンビョウ</t>
    </rPh>
    <rPh sb="27" eb="28">
      <t>カン</t>
    </rPh>
    <rPh sb="30" eb="31">
      <t>ツキ</t>
    </rPh>
    <rPh sb="34" eb="37">
      <t>イリョウヒ</t>
    </rPh>
    <rPh sb="37" eb="39">
      <t>ソウガク</t>
    </rPh>
    <rPh sb="46" eb="47">
      <t>エン</t>
    </rPh>
    <rPh sb="48" eb="49">
      <t>コ</t>
    </rPh>
    <phoneticPr fontId="2"/>
  </si>
  <si>
    <t>アクセスキー（自治体記入欄）</t>
    <rPh sb="7" eb="10">
      <t>ジチタイ</t>
    </rPh>
    <rPh sb="10" eb="12">
      <t>キニュウ</t>
    </rPh>
    <rPh sb="12" eb="13">
      <t>ラン</t>
    </rPh>
    <phoneticPr fontId="2"/>
  </si>
  <si>
    <t>受診を
希望する
医療機関等</t>
    <phoneticPr fontId="2"/>
  </si>
  <si>
    <t>【左記の「診断年月日」欄が、申請日から１か月以上前の年月日となっている場合又は空欄の場合は、申請までに時間を要した理由をチェックしてください。】</t>
    <phoneticPr fontId="2"/>
  </si>
  <si>
    <r>
      <t>　</t>
    </r>
    <r>
      <rPr>
        <u/>
        <sz val="9.5"/>
        <color rgb="FF000000"/>
        <rFont val="ＭＳ 明朝"/>
        <family val="1"/>
        <charset val="128"/>
      </rPr>
      <t>※いずれにもチェックがない場合は、「特段の理由なし」とみなします。</t>
    </r>
    <rPh sb="14" eb="16">
      <t>バアイ</t>
    </rPh>
    <rPh sb="19" eb="21">
      <t>トクダン</t>
    </rPh>
    <rPh sb="22" eb="24">
      <t>リユウ</t>
    </rPh>
    <phoneticPr fontId="2"/>
  </si>
  <si>
    <t>東京都知事 殿</t>
    <rPh sb="0" eb="2">
      <t>トウキョウ</t>
    </rPh>
    <rPh sb="2" eb="5">
      <t>トチジ</t>
    </rPh>
    <rPh sb="6" eb="7">
      <t>ドノ</t>
    </rPh>
    <phoneticPr fontId="2"/>
  </si>
  <si>
    <t>備考　本書は、第1号様式の2及び第1号様式の3と複写式とすること。
　　　本書は、3部作成し、2部を控えとすること。</t>
    <rPh sb="37" eb="39">
      <t>ホンショ</t>
    </rPh>
    <rPh sb="42" eb="43">
      <t>ブ</t>
    </rPh>
    <rPh sb="43" eb="45">
      <t>サクセイ</t>
    </rPh>
    <rPh sb="48" eb="49">
      <t>ブ</t>
    </rPh>
    <rPh sb="50" eb="51">
      <t>ヒカ</t>
    </rPh>
    <phoneticPr fontId="2"/>
  </si>
  <si>
    <t>「申請するまで」に時間を要した申請者の責めに帰さない理由を記載してください。</t>
    <rPh sb="9" eb="11">
      <t>ジカン</t>
    </rPh>
    <rPh sb="12" eb="13">
      <t>ヨウ</t>
    </rPh>
    <rPh sb="15" eb="18">
      <t>シンセイシャ</t>
    </rPh>
    <rPh sb="19" eb="20">
      <t>セ</t>
    </rPh>
    <rPh sb="22" eb="23">
      <t>キ</t>
    </rPh>
    <rPh sb="26" eb="28">
      <t>リユウ</t>
    </rPh>
    <rPh sb="29" eb="31">
      <t>キサイ</t>
    </rPh>
    <phoneticPr fontId="2"/>
  </si>
  <si>
    <r>
      <t>特段の理由なし</t>
    </r>
    <r>
      <rPr>
        <sz val="7.5"/>
        <color rgb="FF000000"/>
        <rFont val="ＭＳ 明朝"/>
        <family val="1"/>
        <charset val="128"/>
      </rPr>
      <t>⇒ここにチェックした場合、医療費助成開始日について遡ることができる限度は1か月前の同じ日までとなります。</t>
    </r>
    <phoneticPr fontId="2"/>
  </si>
  <si>
    <r>
      <t>〕</t>
    </r>
    <r>
      <rPr>
        <sz val="7.5"/>
        <color rgb="FF000000"/>
        <rFont val="ＭＳ 明朝"/>
        <family val="1"/>
        <charset val="128"/>
      </rPr>
      <t>⇒「診断がついた」あと</t>
    </r>
    <rPh sb="3" eb="5">
      <t>シンダン</t>
    </rPh>
    <phoneticPr fontId="2"/>
  </si>
  <si>
    <t>第１号様式の２（第３条関係）</t>
    <phoneticPr fontId="2"/>
  </si>
  <si>
    <t>新規入力票</t>
    <rPh sb="0" eb="2">
      <t>シンキ</t>
    </rPh>
    <rPh sb="2" eb="4">
      <t>ニュウリョク</t>
    </rPh>
    <rPh sb="4" eb="5">
      <t>ヒョウ</t>
    </rPh>
    <phoneticPr fontId="2"/>
  </si>
  <si>
    <t>特定医療費支給認定申請書/登録者証（指定難病）申請書</t>
    <rPh sb="13" eb="16">
      <t>トウロクシャ</t>
    </rPh>
    <rPh sb="16" eb="17">
      <t>ショウ</t>
    </rPh>
    <rPh sb="18" eb="20">
      <t>シテイ</t>
    </rPh>
    <rPh sb="20" eb="22">
      <t>ナンビョウ</t>
    </rPh>
    <rPh sb="23" eb="26">
      <t>シンセイショ</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</si>
  <si>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</si>
  <si>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</si>
  <si>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特定医療費支給認定申請書/登録者証(指定難病)申請書　入力シート</t>
    <rPh sb="0" eb="2">
      <t>トクテイ</t>
    </rPh>
    <rPh sb="2" eb="5">
      <t>イリョウヒ</t>
    </rPh>
    <rPh sb="5" eb="7">
      <t>シキュウ</t>
    </rPh>
    <rPh sb="7" eb="9">
      <t>ニンテイ</t>
    </rPh>
    <rPh sb="9" eb="12">
      <t>シンセイショ</t>
    </rPh>
    <rPh sb="13" eb="16">
      <t>トウロクシャ</t>
    </rPh>
    <rPh sb="16" eb="17">
      <t>ショウ</t>
    </rPh>
    <rPh sb="18" eb="20">
      <t>シテイ</t>
    </rPh>
    <rPh sb="20" eb="22">
      <t>ナンビョウ</t>
    </rPh>
    <rPh sb="23" eb="26">
      <t>シンセイショ</t>
    </rPh>
    <rPh sb="27" eb="29">
      <t>ニュウリョク</t>
    </rPh>
    <phoneticPr fontId="2"/>
  </si>
  <si>
    <t>登録者証（指定難病）を申請される方のみ</t>
  </si>
  <si>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を発行する事業が創設されました。</t>
    <rPh sb="2" eb="4">
      <t>トウロク</t>
    </rPh>
    <rPh sb="4" eb="5">
      <t>シャ</t>
    </rPh>
    <rPh sb="5" eb="6">
      <t>ショウ</t>
    </rPh>
    <phoneticPr fontId="2"/>
  </si>
  <si>
    <t>2　登録者証の交付について
・登録者証の対象者は、以下のいずれかに該当する方です。
① 医療費助成の受給者
② 医療費助成を申請した者のうち診断基準は満たすが重症度分類等を満たさず非認定となった方
③ 医療費助成の申請に至らない軽症の指定難病患者</t>
    <rPh sb="2" eb="5">
      <t>トウロクシャ</t>
    </rPh>
    <rPh sb="5" eb="6">
      <t>ショウ</t>
    </rPh>
    <rPh sb="7" eb="9">
      <t>コウフ</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</si>
  <si>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t>
    <phoneticPr fontId="2"/>
  </si>
  <si>
    <t xml:space="preserve"> 申請者の情報を入力してください。</t>
    <rPh sb="1" eb="4">
      <t>シンセイシャ</t>
    </rPh>
    <phoneticPr fontId="2"/>
  </si>
  <si>
    <t>　　患者さんが18歳未満の場合は、保護者の情報を記載してください。</t>
    <rPh sb="17" eb="20">
      <t>ホゴシャ</t>
    </rPh>
    <rPh sb="21" eb="23">
      <t>ジョウホウ</t>
    </rPh>
    <rPh sb="24" eb="26">
      <t>キサイ</t>
    </rPh>
    <phoneticPr fontId="2"/>
  </si>
  <si>
    <t>申請者（送付先）</t>
    <rPh sb="0" eb="3">
      <t>シンセイシャ</t>
    </rPh>
    <rPh sb="4" eb="7">
      <t>ソウフサキ</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</si>
  <si>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</si>
  <si>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</si>
  <si>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新規申請ですか？または更新申請ですか？</t>
    <rPh sb="0" eb="2">
      <t>シンキ</t>
    </rPh>
    <rPh sb="2" eb="4">
      <t>シンセイ</t>
    </rPh>
    <rPh sb="11" eb="13">
      <t>コウシン</t>
    </rPh>
    <rPh sb="13" eb="15">
      <t>シンセイ</t>
    </rPh>
    <phoneticPr fontId="2"/>
  </si>
  <si>
    <t>新規申請</t>
    <rPh sb="0" eb="2">
      <t>シンキ</t>
    </rPh>
    <rPh sb="2" eb="4">
      <t>シンセイ</t>
    </rPh>
    <phoneticPr fontId="2"/>
  </si>
  <si>
    <t>更新申請</t>
    <rPh sb="0" eb="2">
      <t>コウシン</t>
    </rPh>
    <rPh sb="2" eb="4">
      <t>シンセイ</t>
    </rPh>
    <phoneticPr fontId="2"/>
  </si>
  <si>
    <t>(新規・更新)</t>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</si>
  <si>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</si>
  <si>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申請しない又は交付済の場合は口に印をつけてください。いずれにもチェックがない場合は、「申請する」とみなします。
※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</si>
  <si>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　※新規申請か、更新申請かを選択してください。</t>
    <rPh sb="2" eb="4">
      <t>シンキ</t>
    </rPh>
    <rPh sb="4" eb="6">
      <t>シンセイ</t>
    </rPh>
    <rPh sb="8" eb="10">
      <t>コウシン</t>
    </rPh>
    <rPh sb="10" eb="12">
      <t>シンセイ</t>
    </rPh>
    <rPh sb="14" eb="16">
      <t>センタク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</si>
  <si>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</si>
  <si>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</si>
  <si>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</si>
  <si>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</si>
  <si>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</si>
  <si>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※種類を選択してください。</t>
    <rPh sb="2" eb="4">
      <t>シュルイ</t>
    </rPh>
    <rPh sb="5" eb="7">
      <t>センタク</t>
    </rPh>
    <phoneticPr fontId="2"/>
  </si>
  <si>
    <t>日雇</t>
    <rPh sb="0" eb="2">
      <t>ヒヤト</t>
    </rPh>
    <phoneticPr fontId="2"/>
  </si>
  <si>
    <t>組合</t>
    <rPh sb="0" eb="2">
      <t>クミアイ</t>
    </rPh>
    <phoneticPr fontId="2"/>
  </si>
  <si>
    <t>組合（退職被保険者）</t>
    <rPh sb="0" eb="2">
      <t>クミアイ</t>
    </rPh>
    <rPh sb="3" eb="9">
      <t>タイショクヒホケンシャ</t>
    </rPh>
    <phoneticPr fontId="2"/>
  </si>
  <si>
    <t>国保</t>
    <rPh sb="0" eb="2">
      <t>コクホ</t>
    </rPh>
    <phoneticPr fontId="2"/>
  </si>
  <si>
    <t>よろしければ、プリンタにA3又はA4用紙をご用意いただき、「印刷してください」というシートを</t>
    <rPh sb="14" eb="15">
      <t>マタ</t>
    </rPh>
    <rPh sb="18" eb="20">
      <t>ヨウシ</t>
    </rPh>
    <rPh sb="22" eb="24">
      <t>ヨウイ</t>
    </rPh>
    <rPh sb="30" eb="32">
      <t>インサツ</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</si>
  <si>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4" eb="106">
      <t>リンショウ</t>
    </rPh>
    <rPh sb="106" eb="108">
      <t>チョウサ</t>
    </rPh>
    <rPh sb="108" eb="111">
      <t>コジンヒョウ</t>
    </rPh>
    <phoneticPr fontId="2"/>
  </si>
  <si>
    <t>区市町村民税世帯非課税者であって、前年の公的年金等の収入金額等が80万9千円以下の場合</t>
    <rPh sb="36" eb="37">
      <t>セン</t>
    </rPh>
    <phoneticPr fontId="2"/>
  </si>
  <si>
    <t>区市町村民税世帯非課税者であって、前年の公的年金等の収入金額等が80万円9千円を超える場合</t>
    <rPh sb="37" eb="39">
      <t>センエン</t>
    </rPh>
    <phoneticPr fontId="2"/>
  </si>
  <si>
    <t>姓</t>
    <rPh sb="0" eb="1">
      <t>セイ</t>
    </rPh>
    <phoneticPr fontId="2"/>
  </si>
  <si>
    <t>名</t>
    <rPh sb="0" eb="1">
      <t>メイ</t>
    </rPh>
    <phoneticPr fontId="2"/>
  </si>
  <si>
    <t>セイ</t>
    <phoneticPr fontId="2"/>
  </si>
  <si>
    <t>メイ</t>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</si>
  <si>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</si>
  <si>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</si>
  <si>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</si>
  <si>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</si>
  <si>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</si>
  <si>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</si>
  <si>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</si>
  <si>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</si>
  <si>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</si>
  <si>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</si>
  <si>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</si>
  <si>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</si>
  <si>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</si>
  <si>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</si>
  <si>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</si>
  <si>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</si>
  <si>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</si>
  <si>
    <t xml:space="preserve"> 後期高齢者医療制度に加入されている場合の負担割合</t>
    <rPh sb="1" eb="3">
      <t>コウキ</t>
    </rPh>
    <rPh sb="3" eb="5">
      <t>コウレイ</t>
    </rPh>
    <rPh sb="5" eb="6">
      <t>シャ</t>
    </rPh>
    <rPh sb="6" eb="8">
      <t>イリョウ</t>
    </rPh>
    <rPh sb="8" eb="10">
      <t>セイド</t>
    </rPh>
    <rPh sb="11" eb="13">
      <t>カニュウ</t>
    </rPh>
    <rPh sb="18" eb="20">
      <t>バアイ</t>
    </rPh>
    <rPh sb="21" eb="23">
      <t>フタン</t>
    </rPh>
    <rPh sb="23" eb="25">
      <t>ワリアイ</t>
    </rPh>
    <phoneticPr fontId="2"/>
  </si>
  <si>
    <t>　※後期高齢者医療制度に加入されている場合、負担割合を選択してください。</t>
    <rPh sb="2" eb="4">
      <t>コウキ</t>
    </rPh>
    <rPh sb="4" eb="6">
      <t>コウレイ</t>
    </rPh>
    <rPh sb="6" eb="7">
      <t>シャ</t>
    </rPh>
    <rPh sb="7" eb="9">
      <t>イリョウ</t>
    </rPh>
    <rPh sb="9" eb="11">
      <t>セイドニ</t>
    </rPh>
    <rPh sb="12" eb="14">
      <t>ュウ</t>
    </rPh>
    <rPh sb="19" eb="21">
      <t>バアイ</t>
    </rPh>
    <rPh sb="22" eb="24">
      <t>フタン</t>
    </rPh>
    <rPh sb="24" eb="26">
      <t>ワリアイ</t>
    </rPh>
    <rPh sb="27" eb="29">
      <t>センタク</t>
    </rPh>
    <phoneticPr fontId="2"/>
  </si>
  <si>
    <t xml:space="preserve"> 【更新申請の場合のみ】「軽症かつ高額」に該当しますか？</t>
    <rPh sb="2" eb="4">
      <t>コウシン</t>
    </rPh>
    <rPh sb="4" eb="6">
      <t>シンセイ</t>
    </rPh>
    <rPh sb="7" eb="9">
      <t>バアイ</t>
    </rPh>
    <rPh sb="13" eb="15">
      <t>ケイショウ</t>
    </rPh>
    <rPh sb="17" eb="19">
      <t>コウガク</t>
    </rPh>
    <rPh sb="21" eb="23">
      <t>ガイトウ</t>
    </rPh>
    <phoneticPr fontId="2"/>
  </si>
  <si>
    <t>　※更新申請の場合のみ、該当するか選択してください。</t>
    <rPh sb="2" eb="4">
      <t>コウシン</t>
    </rPh>
    <rPh sb="4" eb="6">
      <t>シンセイ</t>
    </rPh>
    <rPh sb="7" eb="9">
      <t>バアイ</t>
    </rPh>
    <rPh sb="12" eb="14">
      <t>ガイトウ</t>
    </rPh>
    <rPh sb="17" eb="1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</si>
</sst>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u/>
      <sz val="9"/>
      <color rgb="FF000000"/>
      <name val="ＭＳ 明朝"/>
      <family val="1"/>
      <charset val="128"/>
    </font>
    <font>
      <b/>
      <sz val="11"/>
      <color rgb="FF000000"/>
      <name val="ＭＳ 明朝"/>
      <family val="1"/>
      <charset val="128"/>
    </font>
    <font>
      <sz val="7.5"/>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7"/>
      <color rgb="FF000000"/>
      <name val="ＭＳ 明朝"/>
      <family val="1"/>
      <charset val="128"/>
    </font>
    <font>
      <sz val="8.5"/>
      <color rgb="FF000000"/>
      <name val="ＭＳ 明朝"/>
      <family val="1"/>
      <charset val="128"/>
    </font>
    <font>
      <sz val="8"/>
      <color rgb="FF000000"/>
      <name val="ＭＳ ゴシック"/>
      <family val="3"/>
      <charset val="128"/>
    </font>
    <font>
      <u/>
      <sz val="9.5"/>
      <color rgb="FF000000"/>
      <name val="ＭＳ 明朝"/>
      <family val="1"/>
      <charset val="128"/>
    </font>
    <font>
      <sz val="12"/>
      <color rgb="FF000000"/>
      <name val="ＭＳ 明朝"/>
      <family val="1"/>
      <charset val="128"/>
    </font>
    <font>
      <sz val="11"/>
      <color rgb="FF000000"/>
      <name val="ＭＳ ゴシック"/>
      <family val="3"/>
      <charset val="128"/>
    </font>
    <font>
      <sz val="13"/>
      <color rgb="FF000000"/>
      <name val="ＭＳ 明朝"/>
      <family val="1"/>
      <charset val="128"/>
    </font>
    <font>
      <sz val="16"/>
      <color rgb="FF000000"/>
      <name val="ＭＳ 明朝"/>
      <family val="1"/>
      <charset val="128"/>
    </font>
    <font>
      <b/>
      <sz val="13.5"/>
      <color rgb="FF000000"/>
      <name val="ＭＳ Ｐゴシック"/>
      <family val="3"/>
      <charset val="128"/>
    </font>
    <font>
      <sz val="9.5"/>
      <color rgb="FF231F20"/>
      <name val="ＭＳ 明朝"/>
      <family val="1"/>
      <charset val="128"/>
    </font>
    <font>
      <sz val="6"/>
      <color rgb="FF000000"/>
      <name val="ＭＳ 明朝"/>
      <family val="1"/>
      <charset val="128"/>
    </font>
    <font>
      <sz val="13.5"/>
      <color rgb="FF000000"/>
      <name val="ＭＳ 明朝"/>
      <family val="1"/>
      <charset val="128"/>
    </font>
    <font>
      <sz val="20"/>
      <color rgb="FF00000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73">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398">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7" xfId="0" applyFont="1" applyBorder="1" applyAlignment="1">
      <alignment horizontal="center"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8" fillId="5" borderId="33" xfId="0" applyFont="1" applyFill="1" applyBorder="1" applyAlignment="1">
      <alignment horizontal="left" vertical="center" indent="1"/>
    </xf>
    <xf numFmtId="0" fontId="4" fillId="5" borderId="34" xfId="0" applyFont="1" applyFill="1" applyBorder="1" applyAlignment="1">
      <alignment horizontal="lef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10" fillId="0" borderId="0" xfId="0" applyFont="1" applyAlignment="1">
      <alignment horizontal="left" vertical="center"/>
    </xf>
    <xf numFmtId="0" fontId="10" fillId="0" borderId="50" xfId="0" applyFont="1" applyBorder="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11" xfId="0" applyFont="1" applyBorder="1" applyAlignment="1">
      <alignment horizontal="right" vertical="center"/>
    </xf>
    <xf numFmtId="0" fontId="12" fillId="0" borderId="44" xfId="0" applyFont="1" applyBorder="1" applyAlignment="1">
      <alignment horizontal="right" vertical="top"/>
    </xf>
    <xf numFmtId="0" fontId="12" fillId="0" borderId="50" xfId="0" applyFont="1" applyBorder="1" applyAlignment="1">
      <alignment horizontal="right" vertical="center"/>
    </xf>
    <xf numFmtId="0" fontId="12" fillId="0" borderId="45"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2" fillId="0" borderId="0" xfId="0" applyFont="1" applyAlignment="1">
      <alignment horizontal="lef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6" fillId="6" borderId="0" xfId="0" applyFont="1" applyFill="1" applyAlignment="1">
      <alignment vertical="center" wrapText="1"/>
    </xf>
    <xf numFmtId="0" fontId="20" fillId="0" borderId="0" xfId="0" applyFont="1" applyAlignment="1">
      <alignment horizontal="left" vertical="center"/>
    </xf>
    <xf numFmtId="0" fontId="10" fillId="0" borderId="51" xfId="0" applyFont="1" applyBorder="1" applyAlignment="1">
      <alignment vertical="center"/>
    </xf>
    <xf numFmtId="0" fontId="10" fillId="0" borderId="50" xfId="0" applyFont="1" applyBorder="1" applyAlignment="1">
      <alignment horizontal="right" vertical="top"/>
    </xf>
    <xf numFmtId="0" fontId="10"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horizontal="left" vertical="center"/>
    </xf>
    <xf numFmtId="0" fontId="24" fillId="0" borderId="0" xfId="0" applyFont="1" applyAlignment="1">
      <alignment vertical="top"/>
    </xf>
    <xf numFmtId="0" fontId="12" fillId="0" borderId="2"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0" xfId="0" applyFont="1" applyAlignment="1">
      <alignment vertical="top" wrapText="1"/>
    </xf>
    <xf numFmtId="0" fontId="12" fillId="0" borderId="0" xfId="0" applyFont="1" applyAlignment="1">
      <alignment horizontal="left" vertical="top" wrapText="1"/>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49" fontId="4" fillId="8" borderId="12" xfId="0" applyNumberFormat="1" applyFont="1" applyFill="1" applyBorder="1" applyAlignment="1" applyProtection="1">
      <alignment horizontal="center" vertical="center"/>
      <protection locked="0"/>
    </xf>
    <xf numFmtId="49" fontId="4" fillId="8" borderId="13"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9" xfId="0" applyFont="1" applyFill="1" applyBorder="1" applyAlignment="1" applyProtection="1">
      <alignment horizontal="left" vertical="center" indent="1"/>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2"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2"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2"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0" borderId="5" xfId="0" applyFont="1" applyBorder="1" applyAlignment="1">
      <alignment horizontal="center" vertical="center"/>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21"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0" borderId="2" xfId="0" applyFont="1" applyBorder="1" applyAlignment="1">
      <alignment horizontal="center" vertical="top" shrinkToFit="1"/>
    </xf>
    <xf numFmtId="0" fontId="4" fillId="0" borderId="21" xfId="0" applyFont="1" applyBorder="1" applyAlignment="1">
      <alignment horizontal="center" vertical="center"/>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0" borderId="18" xfId="0" applyFont="1" applyBorder="1" applyAlignment="1">
      <alignment horizontal="left" vertical="center"/>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4" borderId="20"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2" borderId="18"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6" fillId="4" borderId="6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12" fillId="7" borderId="2" xfId="0" applyFont="1" applyFill="1" applyBorder="1" applyAlignment="1">
      <alignment horizontal="center" vertical="center"/>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7" borderId="47"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7" borderId="46" xfId="0"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10" fillId="0" borderId="41" xfId="0" applyFont="1" applyBorder="1" applyAlignment="1">
      <alignment horizontal="left" vertical="top"/>
    </xf>
    <xf numFmtId="0" fontId="10" fillId="0" borderId="42" xfId="0" applyFont="1" applyBorder="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20" fillId="0" borderId="47" xfId="0" applyFont="1" applyBorder="1" applyAlignment="1">
      <alignment horizontal="left" vertical="top"/>
    </xf>
    <xf numFmtId="0" fontId="2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vertical="top"/>
    </xf>
    <xf numFmtId="0" fontId="10" fillId="0" borderId="0" xfId="0" applyFont="1" applyAlignment="1">
      <alignment horizontal="left" vertical="center" wrapText="1"/>
    </xf>
    <xf numFmtId="0" fontId="10" fillId="0" borderId="48" xfId="0" applyFont="1" applyBorder="1" applyAlignment="1">
      <alignment horizontal="left" vertical="center" wrapText="1"/>
    </xf>
    <xf numFmtId="0" fontId="21" fillId="0" borderId="47" xfId="0" applyFont="1" applyBorder="1" applyAlignment="1">
      <alignment horizontal="left" vertical="center" wrapText="1" indent="1"/>
    </xf>
    <xf numFmtId="0" fontId="21" fillId="0" borderId="48" xfId="0" applyFont="1" applyBorder="1" applyAlignment="1">
      <alignment horizontal="left" vertical="center" indent="1"/>
    </xf>
    <xf numFmtId="0" fontId="21" fillId="0" borderId="49"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21" fillId="0" borderId="0" xfId="0" applyFont="1" applyAlignment="1">
      <alignment horizontal="left" vertical="top" wrapText="1"/>
    </xf>
    <xf numFmtId="0" fontId="21" fillId="0" borderId="51" xfId="0" applyFont="1" applyBorder="1" applyAlignment="1">
      <alignment horizontal="left" vertical="top" wrapText="1"/>
    </xf>
    <xf numFmtId="0" fontId="4" fillId="0" borderId="45" xfId="0" applyFont="1" applyBorder="1" applyAlignment="1">
      <alignment horizontal="left" vertical="center"/>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12" fillId="7" borderId="47" xfId="0" applyFont="1" applyFill="1" applyBorder="1" applyAlignment="1">
      <alignment horizontal="center" vertical="center" wrapText="1"/>
    </xf>
    <xf numFmtId="0" fontId="12" fillId="7" borderId="4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2" fillId="7" borderId="2" xfId="0" applyFont="1" applyFill="1" applyBorder="1" applyAlignment="1">
      <alignment horizontal="center" vertical="center" textRotation="255" wrapText="1"/>
    </xf>
    <xf numFmtId="0" fontId="12" fillId="7" borderId="2" xfId="0" applyFont="1" applyFill="1" applyBorder="1" applyAlignment="1">
      <alignment horizontal="center" vertical="center" textRotation="255"/>
    </xf>
    <xf numFmtId="0" fontId="12" fillId="0" borderId="11" xfId="0" applyFont="1" applyBorder="1" applyAlignment="1">
      <alignment horizontal="left" vertical="center"/>
    </xf>
    <xf numFmtId="0" fontId="10" fillId="7" borderId="2" xfId="0" applyFont="1" applyFill="1" applyBorder="1" applyAlignment="1">
      <alignment horizontal="left" vertical="center" indent="1"/>
    </xf>
    <xf numFmtId="0" fontId="12" fillId="0" borderId="47" xfId="0" applyFont="1" applyBorder="1" applyAlignment="1">
      <alignment horizontal="right" vertical="center"/>
    </xf>
    <xf numFmtId="0" fontId="12" fillId="0" borderId="44" xfId="0" applyFont="1" applyBorder="1" applyAlignment="1">
      <alignment horizontal="right" vertical="center"/>
    </xf>
    <xf numFmtId="0" fontId="12" fillId="7" borderId="18" xfId="0" applyFont="1" applyFill="1" applyBorder="1" applyAlignment="1">
      <alignment horizontal="center"/>
    </xf>
    <xf numFmtId="0" fontId="12" fillId="0" borderId="18" xfId="0" applyFont="1" applyBorder="1" applyAlignment="1">
      <alignment horizontal="center"/>
    </xf>
    <xf numFmtId="0" fontId="12" fillId="7" borderId="21" xfId="0" applyFont="1" applyFill="1" applyBorder="1" applyAlignment="1">
      <alignment horizontal="center" vertical="center"/>
    </xf>
    <xf numFmtId="176" fontId="12" fillId="0" borderId="21" xfId="0" applyNumberFormat="1" applyFont="1" applyBorder="1" applyAlignment="1">
      <alignment horizontal="center" vertical="center"/>
    </xf>
    <xf numFmtId="0" fontId="12" fillId="7" borderId="2" xfId="0" applyFont="1" applyFill="1" applyBorder="1" applyAlignment="1">
      <alignment horizontal="center" vertical="center" wrapText="1"/>
    </xf>
    <xf numFmtId="0" fontId="12" fillId="7" borderId="47" xfId="0" applyFont="1" applyFill="1" applyBorder="1" applyAlignment="1">
      <alignment horizontal="center" vertical="center" textRotation="255"/>
    </xf>
    <xf numFmtId="0" fontId="12" fillId="7" borderId="48" xfId="0" applyFont="1" applyFill="1" applyBorder="1" applyAlignment="1">
      <alignment horizontal="center" vertical="center" textRotation="255"/>
    </xf>
    <xf numFmtId="0" fontId="12" fillId="7" borderId="49" xfId="0" applyFont="1" applyFill="1" applyBorder="1" applyAlignment="1">
      <alignment horizontal="center" vertical="center" textRotation="255"/>
    </xf>
    <xf numFmtId="0" fontId="12" fillId="7" borderId="50" xfId="0" applyFont="1" applyFill="1" applyBorder="1" applyAlignment="1">
      <alignment horizontal="center" vertical="center" textRotation="255"/>
    </xf>
    <xf numFmtId="0" fontId="12" fillId="7" borderId="0" xfId="0" applyFont="1" applyFill="1" applyAlignment="1">
      <alignment horizontal="center" vertical="center" textRotation="255"/>
    </xf>
    <xf numFmtId="0" fontId="12" fillId="7" borderId="51" xfId="0" applyFont="1" applyFill="1" applyBorder="1" applyAlignment="1">
      <alignment horizontal="center" vertical="center" textRotation="255"/>
    </xf>
    <xf numFmtId="0" fontId="12" fillId="7" borderId="44" xfId="0" applyFont="1" applyFill="1" applyBorder="1" applyAlignment="1">
      <alignment horizontal="center" vertical="center" textRotation="255"/>
    </xf>
    <xf numFmtId="0" fontId="12" fillId="7" borderId="45" xfId="0" applyFont="1" applyFill="1" applyBorder="1" applyAlignment="1">
      <alignment horizontal="center" vertical="center" textRotation="255"/>
    </xf>
    <xf numFmtId="0" fontId="12" fillId="7" borderId="46" xfId="0" applyFont="1" applyFill="1" applyBorder="1" applyAlignment="1">
      <alignment horizontal="center" vertical="center" textRotation="255"/>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7" borderId="2"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0" borderId="18" xfId="0" applyFont="1" applyBorder="1" applyAlignment="1">
      <alignment horizontal="left" wrapText="1"/>
    </xf>
    <xf numFmtId="0" fontId="12" fillId="0" borderId="18" xfId="0" applyFont="1" applyBorder="1" applyAlignment="1">
      <alignment horizontal="left"/>
    </xf>
    <xf numFmtId="0" fontId="12" fillId="0" borderId="47" xfId="0" applyFont="1" applyBorder="1" applyAlignment="1">
      <alignment horizontal="left"/>
    </xf>
    <xf numFmtId="0" fontId="12" fillId="0" borderId="48" xfId="0" applyFont="1" applyBorder="1" applyAlignment="1">
      <alignment horizontal="left"/>
    </xf>
    <xf numFmtId="0" fontId="12" fillId="0" borderId="49" xfId="0" applyFont="1" applyBorder="1" applyAlignment="1">
      <alignment horizontal="left"/>
    </xf>
    <xf numFmtId="0" fontId="28" fillId="0" borderId="0" xfId="0" applyFont="1" applyAlignment="1">
      <alignment horizontal="center" vertical="top"/>
    </xf>
    <xf numFmtId="0" fontId="32" fillId="0" borderId="0" xfId="0" applyFont="1" applyAlignment="1">
      <alignment horizontal="right" vertical="top"/>
    </xf>
    <xf numFmtId="0" fontId="32" fillId="0" borderId="0" xfId="0" applyFont="1" applyAlignment="1">
      <alignment horizontal="left" vertical="top"/>
    </xf>
    <xf numFmtId="0" fontId="27" fillId="0" borderId="0" xfId="0" applyFont="1" applyAlignment="1">
      <alignment horizontal="left" vertical="center"/>
    </xf>
    <xf numFmtId="0" fontId="22" fillId="0" borderId="47" xfId="0"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0" fillId="0" borderId="51"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xf numFmtId="0" fontId="24" fillId="0" borderId="45" xfId="0" applyFont="1" applyBorder="1" applyAlignment="1">
      <alignment horizontal="right" vertical="center"/>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24" fillId="0" borderId="45" xfId="0" applyFont="1" applyBorder="1" applyAlignment="1">
      <alignment horizontal="distributed" vertical="center"/>
    </xf>
    <xf numFmtId="0" fontId="26" fillId="0" borderId="45" xfId="0" applyFont="1" applyBorder="1" applyAlignment="1">
      <alignment horizontal="left" vertical="center" shrinkToFit="1"/>
    </xf>
    <xf numFmtId="0" fontId="10" fillId="0" borderId="47" xfId="0" applyFont="1" applyBorder="1" applyAlignment="1">
      <alignment horizontal="center" vertical="top"/>
    </xf>
    <xf numFmtId="0" fontId="10" fillId="0" borderId="48" xfId="0" applyFont="1" applyBorder="1" applyAlignment="1">
      <alignment horizontal="center" vertical="top"/>
    </xf>
    <xf numFmtId="0" fontId="10" fillId="0" borderId="49" xfId="0" applyFont="1" applyBorder="1" applyAlignment="1">
      <alignment horizontal="center" vertical="top"/>
    </xf>
    <xf numFmtId="0" fontId="10" fillId="0" borderId="50" xfId="0" applyFont="1" applyBorder="1" applyAlignment="1">
      <alignment horizontal="center" vertical="top"/>
    </xf>
    <xf numFmtId="0" fontId="10" fillId="0" borderId="0" xfId="0" applyFont="1" applyAlignment="1">
      <alignment horizontal="center" vertical="top"/>
    </xf>
    <xf numFmtId="0" fontId="10" fillId="0" borderId="51"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22" fillId="0" borderId="48" xfId="0" applyFont="1" applyBorder="1" applyAlignment="1">
      <alignment horizontal="left" vertical="center"/>
    </xf>
    <xf numFmtId="0" fontId="22" fillId="0" borderId="0" xfId="0" applyFont="1" applyAlignment="1">
      <alignment horizontal="left" vertical="center"/>
    </xf>
    <xf numFmtId="0" fontId="25" fillId="0" borderId="0" xfId="0" applyFont="1" applyAlignment="1">
      <alignment horizontal="distributed" vertical="center"/>
    </xf>
    <xf numFmtId="0" fontId="12" fillId="0" borderId="18" xfId="0" applyFont="1" applyBorder="1" applyAlignment="1">
      <alignment horizontal="left" vertical="center" wrapText="1"/>
    </xf>
    <xf numFmtId="0" fontId="10" fillId="0" borderId="22" xfId="0" applyFont="1" applyBorder="1" applyAlignment="1">
      <alignment horizontal="left" vertical="center" wrapText="1"/>
    </xf>
    <xf numFmtId="0" fontId="10" fillId="0" borderId="55" xfId="0" applyFont="1" applyBorder="1" applyAlignment="1">
      <alignment horizontal="left" vertical="center" wrapText="1"/>
    </xf>
    <xf numFmtId="0" fontId="10" fillId="0" borderId="20" xfId="0" applyFont="1" applyBorder="1" applyAlignment="1">
      <alignment horizontal="left" vertical="center" wrapText="1"/>
    </xf>
    <xf numFmtId="0" fontId="12" fillId="0" borderId="0" xfId="0" applyFont="1" applyAlignment="1">
      <alignment horizontal="left" vertical="center"/>
    </xf>
    <xf numFmtId="0" fontId="12" fillId="0" borderId="51" xfId="0" applyFont="1" applyBorder="1" applyAlignment="1">
      <alignment horizontal="left"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0" borderId="48" xfId="0" applyFont="1" applyBorder="1" applyAlignment="1">
      <alignment horizontal="right" vertical="center"/>
    </xf>
    <xf numFmtId="0" fontId="12" fillId="0" borderId="49" xfId="0" applyFont="1" applyBorder="1" applyAlignment="1">
      <alignment horizontal="right" vertical="center"/>
    </xf>
    <xf numFmtId="0" fontId="12" fillId="0" borderId="50" xfId="0" applyFont="1" applyBorder="1" applyAlignment="1">
      <alignment horizontal="right" vertical="center"/>
    </xf>
    <xf numFmtId="0" fontId="12" fillId="0" borderId="0" xfId="0" applyFont="1" applyAlignment="1">
      <alignment horizontal="right" vertical="center"/>
    </xf>
    <xf numFmtId="0" fontId="12" fillId="0" borderId="51" xfId="0" applyFont="1" applyBorder="1" applyAlignment="1">
      <alignment horizontal="right" vertical="center"/>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12" fillId="0" borderId="47"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49" xfId="0" applyFont="1" applyBorder="1" applyAlignment="1">
      <alignment horizontal="left" vertical="center" wrapText="1" indent="1"/>
    </xf>
    <xf numFmtId="0" fontId="12" fillId="0" borderId="5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51" xfId="0" applyFont="1" applyBorder="1" applyAlignment="1">
      <alignment horizontal="left" vertical="center" wrapText="1" indent="1"/>
    </xf>
    <xf numFmtId="0" fontId="12" fillId="0" borderId="44"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0" borderId="46" xfId="0" applyFont="1" applyBorder="1" applyAlignment="1">
      <alignment horizontal="left" vertical="center" wrapText="1" indent="1"/>
    </xf>
    <xf numFmtId="0" fontId="12" fillId="0" borderId="65" xfId="0" applyFont="1" applyBorder="1" applyAlignment="1">
      <alignment horizontal="center" vertical="center"/>
    </xf>
    <xf numFmtId="0" fontId="4" fillId="0" borderId="69" xfId="0" applyFont="1" applyBorder="1" applyAlignment="1">
      <alignment horizontal="left" vertical="center" wrapText="1" indent="1"/>
    </xf>
    <xf numFmtId="0" fontId="12" fillId="7" borderId="2" xfId="0" applyFont="1" applyFill="1" applyBorder="1" applyAlignment="1">
      <alignment horizontal="left" vertical="center" wrapText="1"/>
    </xf>
    <xf numFmtId="0" fontId="16" fillId="6" borderId="0" xfId="0" applyFont="1" applyFill="1" applyAlignment="1">
      <alignment horizontal="center" vertical="center" wrapText="1"/>
    </xf>
    <xf numFmtId="0" fontId="12" fillId="0" borderId="65" xfId="0" applyFont="1" applyBorder="1" applyAlignment="1">
      <alignment horizontal="left" vertical="center" wrapText="1" indent="1"/>
    </xf>
    <xf numFmtId="0" fontId="4" fillId="0" borderId="65" xfId="0" applyFont="1" applyBorder="1" applyAlignment="1">
      <alignment horizontal="left" vertical="center" wrapText="1" inden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0" xfId="0" applyFont="1" applyAlignment="1">
      <alignment horizontal="left" vertical="center" shrinkToFit="1"/>
    </xf>
    <xf numFmtId="0" fontId="31" fillId="0" borderId="0" xfId="0" applyFont="1" applyAlignment="1">
      <alignment horizontal="center" vertical="top"/>
    </xf>
    <xf numFmtId="0" fontId="31" fillId="0" borderId="45" xfId="0" applyFont="1" applyBorder="1" applyAlignment="1">
      <alignment horizontal="center" vertical="top"/>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4" xfId="0" applyFont="1" applyBorder="1" applyAlignment="1">
      <alignment horizontal="center" vertical="center"/>
    </xf>
  </cellXfs>
  <cellStyles count="3">
    <cellStyle name="標準" xfId="0" builtinId="0"/>
    <cellStyle name="標準 2" xfId="1" xr:uid="{550131DD-14CF-4E70-85FF-EE3BA939D311}"/>
    <cellStyle name="標準 3" xfId="2" xr:uid="{1BE6744A-3337-4609-B8E7-878FAB9CFD6F}"/>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2"/>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5" Type="http://schemas.openxmlformats.org/officeDocument/2006/relationships/image" Target="../media/image12.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193430</xdr:colOff>
          <xdr:row>173</xdr:row>
          <xdr:rowOff>0</xdr:rowOff>
        </xdr:from>
        <xdr:to>
          <xdr:col>77</xdr:col>
          <xdr:colOff>76200</xdr:colOff>
          <xdr:row>213</xdr:row>
          <xdr:rowOff>0</xdr:rowOff>
        </xdr:to>
        <mc:AlternateContent>
          <mc:Choice Requires="a14">
            <xdr:pic>
              <xdr:nvPicPr>
                <xdr:cNvPr id="11" name="図 10">
                  <a:extLst>
                    <a:ext uri="{FF2B5EF4-FFF2-40B4-BE49-F238E27FC236}">
                      <a16:creationId xmlns:a16="http://schemas.microsoft.com/office/drawing/2014/main" id="{38D5064F-4BC8-3EF7-9B4F-6CD5A39AEDE7}"/>
                    </a:ext>
                  </a:extLst>
                </xdr:cNvPr>
                <xdr:cNvPicPr>
                  <a:picLocks noChangeAspect="1" noChangeArrowheads="1"/>
                  <a:extLst>
                    <a:ext uri="{84589F7E-364E-4C9E-8A38-B11213B215E9}">
                      <a14:cameraTool cellRange="印刷してくださいA4!$B$45:$AL$91" spid="_x0000_s8518"/>
                    </a:ext>
                  </a:extLst>
                </xdr:cNvPicPr>
              </xdr:nvPicPr>
              <xdr:blipFill>
                <a:blip xmlns:r="http://schemas.openxmlformats.org/officeDocument/2006/relationships" r:embed="rId1"/>
                <a:srcRect/>
                <a:stretch>
                  <a:fillRect/>
                </a:stretch>
              </xdr:blipFill>
              <xdr:spPr bwMode="auto">
                <a:xfrm>
                  <a:off x="7537938" y="39741231"/>
                  <a:ext cx="7233139" cy="9442938"/>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xdr:twoCellAnchor editAs="oneCell">
    <xdr:from>
      <xdr:col>51</xdr:col>
      <xdr:colOff>62945</xdr:colOff>
      <xdr:row>66</xdr:row>
      <xdr:rowOff>73269</xdr:rowOff>
    </xdr:from>
    <xdr:to>
      <xdr:col>78</xdr:col>
      <xdr:colOff>13255</xdr:colOff>
      <xdr:row>73</xdr:row>
      <xdr:rowOff>65630</xdr:rowOff>
    </xdr:to>
    <xdr:pic>
      <xdr:nvPicPr>
        <xdr:cNvPr id="6" name="図 5">
          <a:extLst>
            <a:ext uri="{FF2B5EF4-FFF2-40B4-BE49-F238E27FC236}">
              <a16:creationId xmlns:a16="http://schemas.microsoft.com/office/drawing/2014/main" id="{26008E0F-8202-ED79-B493-C4CED6BD035F}"/>
            </a:ext>
          </a:extLst>
        </xdr:cNvPr>
        <xdr:cNvPicPr>
          <a:picLocks noChangeAspect="1"/>
        </xdr:cNvPicPr>
      </xdr:nvPicPr>
      <xdr:blipFill>
        <a:blip xmlns:r="http://schemas.openxmlformats.org/officeDocument/2006/relationships" r:embed="rId2"/>
        <a:stretch>
          <a:fillRect/>
        </a:stretch>
      </xdr:blipFill>
      <xdr:spPr>
        <a:xfrm>
          <a:off x="8349695" y="14177596"/>
          <a:ext cx="4229233" cy="18533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41</xdr:col>
          <xdr:colOff>19052</xdr:colOff>
          <xdr:row>0</xdr:row>
          <xdr:rowOff>128954</xdr:rowOff>
        </xdr:from>
        <xdr:to>
          <xdr:col>77</xdr:col>
          <xdr:colOff>84994</xdr:colOff>
          <xdr:row>40</xdr:row>
          <xdr:rowOff>271096</xdr:rowOff>
        </xdr:to>
        <xdr:pic>
          <xdr:nvPicPr>
            <xdr:cNvPr id="2" name="図 1">
              <a:extLst>
                <a:ext uri="{FF2B5EF4-FFF2-40B4-BE49-F238E27FC236}">
                  <a16:creationId xmlns:a16="http://schemas.microsoft.com/office/drawing/2014/main" id="{E7454454-94F9-748C-BF6C-D660232DDCF1}"/>
                </a:ext>
              </a:extLst>
            </xdr:cNvPr>
            <xdr:cNvPicPr>
              <a:picLocks noChangeAspect="1" noChangeArrowheads="1"/>
              <a:extLst>
                <a:ext uri="{84589F7E-364E-4C9E-8A38-B11213B215E9}">
                  <a14:cameraTool cellRange="印刷してくださいA4!$C$45:$AL$91" spid="_x0000_s8519"/>
                </a:ext>
              </a:extLst>
            </xdr:cNvPicPr>
          </xdr:nvPicPr>
          <xdr:blipFill>
            <a:blip xmlns:r="http://schemas.openxmlformats.org/officeDocument/2006/relationships" r:embed="rId3"/>
            <a:srcRect/>
            <a:stretch>
              <a:fillRect/>
            </a:stretch>
          </xdr:blipFill>
          <xdr:spPr bwMode="auto">
            <a:xfrm>
              <a:off x="7750421" y="128954"/>
              <a:ext cx="7029450" cy="943854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7329</xdr:colOff>
          <xdr:row>87</xdr:row>
          <xdr:rowOff>0</xdr:rowOff>
        </xdr:from>
        <xdr:to>
          <xdr:col>77</xdr:col>
          <xdr:colOff>83529</xdr:colOff>
          <xdr:row>127</xdr:row>
          <xdr:rowOff>2930</xdr:rowOff>
        </xdr:to>
        <xdr:pic>
          <xdr:nvPicPr>
            <xdr:cNvPr id="5" name="図 4">
              <a:extLst>
                <a:ext uri="{FF2B5EF4-FFF2-40B4-BE49-F238E27FC236}">
                  <a16:creationId xmlns:a16="http://schemas.microsoft.com/office/drawing/2014/main" id="{D8FBA494-5E47-02FC-1170-639AA69C40DD}"/>
                </a:ext>
              </a:extLst>
            </xdr:cNvPr>
            <xdr:cNvPicPr>
              <a:picLocks noChangeAspect="1" noChangeArrowheads="1"/>
              <a:extLst>
                <a:ext uri="{84589F7E-364E-4C9E-8A38-B11213B215E9}">
                  <a14:cameraTool cellRange="印刷してくださいA4!$B$45:$AL$91" spid="_x0000_s8520"/>
                </a:ext>
              </a:extLst>
            </xdr:cNvPicPr>
          </xdr:nvPicPr>
          <xdr:blipFill>
            <a:blip xmlns:r="http://schemas.openxmlformats.org/officeDocument/2006/relationships" r:embed="rId4"/>
            <a:srcRect/>
            <a:stretch>
              <a:fillRect/>
            </a:stretch>
          </xdr:blipFill>
          <xdr:spPr bwMode="auto">
            <a:xfrm>
              <a:off x="6301156" y="20134385"/>
              <a:ext cx="6040315" cy="95396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130</xdr:row>
          <xdr:rowOff>0</xdr:rowOff>
        </xdr:from>
        <xdr:to>
          <xdr:col>77</xdr:col>
          <xdr:colOff>76200</xdr:colOff>
          <xdr:row>170</xdr:row>
          <xdr:rowOff>0</xdr:rowOff>
        </xdr:to>
        <xdr:pic>
          <xdr:nvPicPr>
            <xdr:cNvPr id="10" name="図 9">
              <a:extLst>
                <a:ext uri="{FF2B5EF4-FFF2-40B4-BE49-F238E27FC236}">
                  <a16:creationId xmlns:a16="http://schemas.microsoft.com/office/drawing/2014/main" id="{C9F77878-DE3D-4ED4-02BB-8ED3AD94AA21}"/>
                </a:ext>
              </a:extLst>
            </xdr:cNvPr>
            <xdr:cNvPicPr>
              <a:picLocks noChangeAspect="1" noChangeArrowheads="1"/>
              <a:extLst>
                <a:ext uri="{84589F7E-364E-4C9E-8A38-B11213B215E9}">
                  <a14:cameraTool cellRange="印刷してくださいA4!$B$45:$AL$91" spid="_x0000_s8521"/>
                </a:ext>
              </a:extLst>
            </xdr:cNvPicPr>
          </xdr:nvPicPr>
          <xdr:blipFill>
            <a:blip xmlns:r="http://schemas.openxmlformats.org/officeDocument/2006/relationships" r:embed="rId5"/>
            <a:srcRect/>
            <a:stretch>
              <a:fillRect/>
            </a:stretch>
          </xdr:blipFill>
          <xdr:spPr bwMode="auto">
            <a:xfrm>
              <a:off x="6315075" y="30099000"/>
              <a:ext cx="6067425" cy="9525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xdr:row>
          <xdr:rowOff>0</xdr:rowOff>
        </xdr:from>
        <xdr:to>
          <xdr:col>77</xdr:col>
          <xdr:colOff>76200</xdr:colOff>
          <xdr:row>83</xdr:row>
          <xdr:rowOff>304800</xdr:rowOff>
        </xdr:to>
        <xdr:pic>
          <xdr:nvPicPr>
            <xdr:cNvPr id="12" name="図 11">
              <a:extLst>
                <a:ext uri="{FF2B5EF4-FFF2-40B4-BE49-F238E27FC236}">
                  <a16:creationId xmlns:a16="http://schemas.microsoft.com/office/drawing/2014/main" id="{B4952125-4585-0890-AB3D-03205B45711C}"/>
                </a:ext>
              </a:extLst>
            </xdr:cNvPr>
            <xdr:cNvPicPr>
              <a:picLocks noChangeAspect="1" noChangeArrowheads="1"/>
              <a:extLst>
                <a:ext uri="{84589F7E-364E-4C9E-8A38-B11213B215E9}">
                  <a14:cameraTool cellRange="印刷してくださいA4!$B$138:$AL$183" spid="_x0000_s8522"/>
                </a:ext>
              </a:extLst>
            </xdr:cNvPicPr>
          </xdr:nvPicPr>
          <xdr:blipFill>
            <a:blip xmlns:r="http://schemas.openxmlformats.org/officeDocument/2006/relationships" r:embed="rId6"/>
            <a:srcRect/>
            <a:stretch>
              <a:fillRect/>
            </a:stretch>
          </xdr:blipFill>
          <xdr:spPr bwMode="auto">
            <a:xfrm>
              <a:off x="6315075" y="10144125"/>
              <a:ext cx="6067425" cy="95154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40</xdr:col>
      <xdr:colOff>181708</xdr:colOff>
      <xdr:row>193</xdr:row>
      <xdr:rowOff>76199</xdr:rowOff>
    </xdr:from>
    <xdr:to>
      <xdr:col>77</xdr:col>
      <xdr:colOff>70338</xdr:colOff>
      <xdr:row>196</xdr:row>
      <xdr:rowOff>211015</xdr:rowOff>
    </xdr:to>
    <xdr:sp macro="" textlink="">
      <xdr:nvSpPr>
        <xdr:cNvPr id="4" name="正方形/長方形 3">
          <a:extLst>
            <a:ext uri="{FF2B5EF4-FFF2-40B4-BE49-F238E27FC236}">
              <a16:creationId xmlns:a16="http://schemas.microsoft.com/office/drawing/2014/main" id="{C754692F-0754-34B2-11E2-A9ED14E35C9F}"/>
            </a:ext>
          </a:extLst>
        </xdr:cNvPr>
        <xdr:cNvSpPr/>
      </xdr:nvSpPr>
      <xdr:spPr>
        <a:xfrm>
          <a:off x="7719646" y="43269876"/>
          <a:ext cx="7045569" cy="82647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175847</xdr:colOff>
      <xdr:row>193</xdr:row>
      <xdr:rowOff>111370</xdr:rowOff>
    </xdr:from>
    <xdr:to>
      <xdr:col>77</xdr:col>
      <xdr:colOff>73855</xdr:colOff>
      <xdr:row>196</xdr:row>
      <xdr:rowOff>211603</xdr:rowOff>
    </xdr:to>
    <xdr:pic>
      <xdr:nvPicPr>
        <xdr:cNvPr id="3" name="図 2">
          <a:extLst>
            <a:ext uri="{FF2B5EF4-FFF2-40B4-BE49-F238E27FC236}">
              <a16:creationId xmlns:a16="http://schemas.microsoft.com/office/drawing/2014/main" id="{C4913E6D-AB8D-9146-04C6-9CD1BDF771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3785" y="43305047"/>
          <a:ext cx="7054947" cy="791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23446</xdr:colOff>
      <xdr:row>21</xdr:row>
      <xdr:rowOff>52753</xdr:rowOff>
    </xdr:from>
    <xdr:to>
      <xdr:col>78</xdr:col>
      <xdr:colOff>5862</xdr:colOff>
      <xdr:row>24</xdr:row>
      <xdr:rowOff>152400</xdr:rowOff>
    </xdr:to>
    <xdr:sp macro="" textlink="">
      <xdr:nvSpPr>
        <xdr:cNvPr id="7" name="正方形/長方形 6">
          <a:extLst>
            <a:ext uri="{FF2B5EF4-FFF2-40B4-BE49-F238E27FC236}">
              <a16:creationId xmlns:a16="http://schemas.microsoft.com/office/drawing/2014/main" id="{FB5476EA-5A79-1536-29C5-5A3EDB8AB30D}"/>
            </a:ext>
          </a:extLst>
        </xdr:cNvPr>
        <xdr:cNvSpPr/>
      </xdr:nvSpPr>
      <xdr:spPr>
        <a:xfrm>
          <a:off x="7754815" y="3663461"/>
          <a:ext cx="7045570" cy="791308"/>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187572</xdr:colOff>
      <xdr:row>107</xdr:row>
      <xdr:rowOff>76200</xdr:rowOff>
    </xdr:from>
    <xdr:to>
      <xdr:col>77</xdr:col>
      <xdr:colOff>76203</xdr:colOff>
      <xdr:row>110</xdr:row>
      <xdr:rowOff>193430</xdr:rowOff>
    </xdr:to>
    <xdr:sp macro="" textlink="">
      <xdr:nvSpPr>
        <xdr:cNvPr id="8" name="正方形/長方形 7">
          <a:extLst>
            <a:ext uri="{FF2B5EF4-FFF2-40B4-BE49-F238E27FC236}">
              <a16:creationId xmlns:a16="http://schemas.microsoft.com/office/drawing/2014/main" id="{6F06D8B3-9362-4DCF-8421-DA929E73BEC0}"/>
            </a:ext>
          </a:extLst>
        </xdr:cNvPr>
        <xdr:cNvSpPr/>
      </xdr:nvSpPr>
      <xdr:spPr>
        <a:xfrm>
          <a:off x="7725510" y="23481323"/>
          <a:ext cx="7045570" cy="808892"/>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8059</xdr:colOff>
      <xdr:row>150</xdr:row>
      <xdr:rowOff>76199</xdr:rowOff>
    </xdr:from>
    <xdr:to>
      <xdr:col>77</xdr:col>
      <xdr:colOff>90121</xdr:colOff>
      <xdr:row>153</xdr:row>
      <xdr:rowOff>187566</xdr:rowOff>
    </xdr:to>
    <xdr:sp macro="" textlink="">
      <xdr:nvSpPr>
        <xdr:cNvPr id="9" name="正方形/長方形 8">
          <a:extLst>
            <a:ext uri="{FF2B5EF4-FFF2-40B4-BE49-F238E27FC236}">
              <a16:creationId xmlns:a16="http://schemas.microsoft.com/office/drawing/2014/main" id="{5BF09415-30D8-4178-B12B-0B41B396B6AF}"/>
            </a:ext>
          </a:extLst>
        </xdr:cNvPr>
        <xdr:cNvSpPr/>
      </xdr:nvSpPr>
      <xdr:spPr>
        <a:xfrm>
          <a:off x="7739428" y="33375599"/>
          <a:ext cx="7045570" cy="80302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41</xdr:col>
      <xdr:colOff>8059</xdr:colOff>
      <xdr:row>150</xdr:row>
      <xdr:rowOff>76199</xdr:rowOff>
    </xdr:from>
    <xdr:to>
      <xdr:col>77</xdr:col>
      <xdr:colOff>99498</xdr:colOff>
      <xdr:row>153</xdr:row>
      <xdr:rowOff>176431</xdr:rowOff>
    </xdr:to>
    <xdr:pic>
      <xdr:nvPicPr>
        <xdr:cNvPr id="13" name="図 12">
          <a:extLst>
            <a:ext uri="{FF2B5EF4-FFF2-40B4-BE49-F238E27FC236}">
              <a16:creationId xmlns:a16="http://schemas.microsoft.com/office/drawing/2014/main" id="{08FE15F4-7974-4C57-8026-5B099E1D171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9428" y="33375599"/>
          <a:ext cx="7054947" cy="791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187572</xdr:colOff>
      <xdr:row>107</xdr:row>
      <xdr:rowOff>76200</xdr:rowOff>
    </xdr:from>
    <xdr:to>
      <xdr:col>77</xdr:col>
      <xdr:colOff>85580</xdr:colOff>
      <xdr:row>110</xdr:row>
      <xdr:rowOff>176432</xdr:rowOff>
    </xdr:to>
    <xdr:pic>
      <xdr:nvPicPr>
        <xdr:cNvPr id="14" name="図 13">
          <a:extLst>
            <a:ext uri="{FF2B5EF4-FFF2-40B4-BE49-F238E27FC236}">
              <a16:creationId xmlns:a16="http://schemas.microsoft.com/office/drawing/2014/main" id="{A56D7CC6-8A73-4274-9A2F-00807AE29FF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25510" y="23481323"/>
          <a:ext cx="7054947" cy="791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0</xdr:colOff>
      <xdr:row>21</xdr:row>
      <xdr:rowOff>29308</xdr:rowOff>
    </xdr:from>
    <xdr:to>
      <xdr:col>77</xdr:col>
      <xdr:colOff>91439</xdr:colOff>
      <xdr:row>24</xdr:row>
      <xdr:rowOff>129541</xdr:rowOff>
    </xdr:to>
    <xdr:pic>
      <xdr:nvPicPr>
        <xdr:cNvPr id="15" name="図 14">
          <a:extLst>
            <a:ext uri="{FF2B5EF4-FFF2-40B4-BE49-F238E27FC236}">
              <a16:creationId xmlns:a16="http://schemas.microsoft.com/office/drawing/2014/main" id="{24AF8A24-8F79-4A0E-9A45-E3F61725216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1369" y="3640016"/>
          <a:ext cx="7054947" cy="791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M36"/>
  <sheetViews>
    <sheetView showGridLines="0" showRowColHeaders="0" tabSelected="1" zoomScale="140" zoomScaleNormal="140" workbookViewId="0">
      <selection activeCell="C37" sqref="C37"/>
    </sheetView>
  </sheetViews>
  <sheetFormatPr defaultColWidth="2.77734375" defaultRowHeight="13.2" x14ac:dyDescent="0.25"/>
  <cols>
    <col min="1" max="1" width="1.77734375" customWidth="1"/>
    <col min="3" max="31" width="2.6640625" customWidth="1"/>
    <col min="32" max="38" width="3.33203125" customWidth="1"/>
    <col min="39" max="39" width="1.77734375" customWidth="1"/>
  </cols>
  <sheetData>
    <row r="1" spans="1:39" s="25" customFormat="1"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25" customFormat="1" ht="12.75" customHeight="1" x14ac:dyDescent="0.25">
      <c r="A2" s="29"/>
      <c r="B2" s="29"/>
      <c r="C2" s="45" t="s">
        <v>702</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29"/>
    </row>
    <row r="3" spans="1:39" s="25" customFormat="1" ht="12.75" customHeight="1" thickBo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s="25" customFormat="1" ht="21" customHeight="1" thickBot="1" x14ac:dyDescent="0.3">
      <c r="A4" s="29"/>
      <c r="B4" s="29"/>
      <c r="C4" s="62" t="s">
        <v>563</v>
      </c>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4"/>
      <c r="AM4" s="29"/>
    </row>
    <row r="5" spans="1:39" s="25" customFormat="1" ht="12.75"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5" customFormat="1" ht="101.25" customHeight="1" x14ac:dyDescent="0.25">
      <c r="A6" s="29"/>
      <c r="B6" s="29"/>
      <c r="C6" s="65" t="s">
        <v>564</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29"/>
    </row>
    <row r="7" spans="1:39" s="25" customFormat="1" ht="135" customHeight="1" x14ac:dyDescent="0.25">
      <c r="A7" s="29"/>
      <c r="B7" s="29"/>
      <c r="C7" s="65" t="s">
        <v>565</v>
      </c>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29"/>
    </row>
    <row r="8" spans="1:39" s="25" customFormat="1" ht="57" customHeight="1" x14ac:dyDescent="0.25">
      <c r="A8" s="29"/>
      <c r="B8" s="29"/>
      <c r="C8" s="65" t="s">
        <v>566</v>
      </c>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29"/>
    </row>
    <row r="9" spans="1:39" s="25" customFormat="1" ht="37.5" customHeight="1" x14ac:dyDescent="0.25">
      <c r="A9" s="29"/>
      <c r="B9" s="29"/>
      <c r="C9" s="61" t="s">
        <v>567</v>
      </c>
      <c r="D9" s="61"/>
      <c r="E9" s="61"/>
      <c r="F9" s="61"/>
      <c r="G9" s="61"/>
      <c r="H9" s="61"/>
      <c r="I9" s="61"/>
      <c r="J9" s="61"/>
      <c r="K9" s="61"/>
      <c r="L9" s="61"/>
      <c r="M9" s="61"/>
      <c r="N9" s="61"/>
      <c r="O9" s="61"/>
      <c r="P9" s="61"/>
      <c r="Q9" s="61"/>
      <c r="R9" s="61" t="s">
        <v>568</v>
      </c>
      <c r="S9" s="61"/>
      <c r="T9" s="61"/>
      <c r="U9" s="61"/>
      <c r="V9" s="61"/>
      <c r="W9" s="61"/>
      <c r="X9" s="61"/>
      <c r="Y9" s="61" t="s">
        <v>569</v>
      </c>
      <c r="Z9" s="61"/>
      <c r="AA9" s="61"/>
      <c r="AB9" s="61"/>
      <c r="AC9" s="61"/>
      <c r="AD9" s="61"/>
      <c r="AE9" s="61"/>
      <c r="AF9" s="66" t="s">
        <v>570</v>
      </c>
      <c r="AG9" s="66"/>
      <c r="AH9" s="66"/>
      <c r="AI9" s="66"/>
      <c r="AJ9" s="66"/>
      <c r="AK9" s="66"/>
      <c r="AL9" s="66"/>
      <c r="AM9" s="30"/>
    </row>
    <row r="10" spans="1:39" s="25" customFormat="1" ht="24" customHeight="1" x14ac:dyDescent="0.25">
      <c r="A10" s="29"/>
      <c r="B10" s="29"/>
      <c r="C10" s="61" t="s">
        <v>571</v>
      </c>
      <c r="D10" s="61"/>
      <c r="E10" s="61"/>
      <c r="F10" s="61"/>
      <c r="G10" s="61"/>
      <c r="H10" s="61"/>
      <c r="I10" s="61"/>
      <c r="J10" s="61"/>
      <c r="K10" s="61"/>
      <c r="L10" s="61"/>
      <c r="M10" s="61"/>
      <c r="N10" s="61"/>
      <c r="O10" s="61"/>
      <c r="P10" s="61"/>
      <c r="Q10" s="61"/>
      <c r="R10" s="67" t="s">
        <v>580</v>
      </c>
      <c r="S10" s="68"/>
      <c r="T10" s="68"/>
      <c r="U10" s="68"/>
      <c r="V10" s="68"/>
      <c r="W10" s="68"/>
      <c r="X10" s="68"/>
      <c r="Y10" s="68"/>
      <c r="Z10" s="68"/>
      <c r="AA10" s="68"/>
      <c r="AB10" s="68"/>
      <c r="AC10" s="68"/>
      <c r="AD10" s="68"/>
      <c r="AE10" s="68"/>
      <c r="AF10" s="68"/>
      <c r="AG10" s="68"/>
      <c r="AH10" s="68"/>
      <c r="AI10" s="68"/>
      <c r="AJ10" s="68"/>
      <c r="AK10" s="68"/>
      <c r="AL10" s="69"/>
      <c r="AM10" s="29"/>
    </row>
    <row r="11" spans="1:39" s="25" customFormat="1" ht="36.75" customHeight="1" x14ac:dyDescent="0.25">
      <c r="A11" s="29"/>
      <c r="B11" s="29"/>
      <c r="C11" s="70" t="s">
        <v>777</v>
      </c>
      <c r="D11" s="71"/>
      <c r="E11" s="71"/>
      <c r="F11" s="71"/>
      <c r="G11" s="71"/>
      <c r="H11" s="71"/>
      <c r="I11" s="71"/>
      <c r="J11" s="71"/>
      <c r="K11" s="71"/>
      <c r="L11" s="71"/>
      <c r="M11" s="71"/>
      <c r="N11" s="71"/>
      <c r="O11" s="71"/>
      <c r="P11" s="71"/>
      <c r="Q11" s="71"/>
      <c r="R11" s="61" t="s">
        <v>575</v>
      </c>
      <c r="S11" s="61"/>
      <c r="T11" s="61"/>
      <c r="U11" s="61"/>
      <c r="V11" s="61"/>
      <c r="W11" s="61"/>
      <c r="X11" s="61"/>
      <c r="Y11" s="61" t="s">
        <v>575</v>
      </c>
      <c r="Z11" s="61"/>
      <c r="AA11" s="61"/>
      <c r="AB11" s="61"/>
      <c r="AC11" s="61"/>
      <c r="AD11" s="61"/>
      <c r="AE11" s="61"/>
      <c r="AF11" s="72" t="s">
        <v>581</v>
      </c>
      <c r="AG11" s="73"/>
      <c r="AH11" s="73"/>
      <c r="AI11" s="73"/>
      <c r="AJ11" s="73"/>
      <c r="AK11" s="73"/>
      <c r="AL11" s="74"/>
      <c r="AM11" s="29"/>
    </row>
    <row r="12" spans="1:39" s="25" customFormat="1" ht="36.75" customHeight="1" x14ac:dyDescent="0.25">
      <c r="A12" s="29"/>
      <c r="B12" s="29"/>
      <c r="C12" s="70" t="s">
        <v>778</v>
      </c>
      <c r="D12" s="71"/>
      <c r="E12" s="71"/>
      <c r="F12" s="71"/>
      <c r="G12" s="71"/>
      <c r="H12" s="71"/>
      <c r="I12" s="71"/>
      <c r="J12" s="71"/>
      <c r="K12" s="71"/>
      <c r="L12" s="71"/>
      <c r="M12" s="71"/>
      <c r="N12" s="71"/>
      <c r="O12" s="71"/>
      <c r="P12" s="71"/>
      <c r="Q12" s="71"/>
      <c r="R12" s="61" t="s">
        <v>576</v>
      </c>
      <c r="S12" s="61"/>
      <c r="T12" s="61"/>
      <c r="U12" s="61"/>
      <c r="V12" s="61"/>
      <c r="W12" s="61"/>
      <c r="X12" s="61"/>
      <c r="Y12" s="61" t="s">
        <v>576</v>
      </c>
      <c r="Z12" s="61"/>
      <c r="AA12" s="61"/>
      <c r="AB12" s="61"/>
      <c r="AC12" s="61"/>
      <c r="AD12" s="61"/>
      <c r="AE12" s="61"/>
      <c r="AF12" s="75"/>
      <c r="AG12" s="76"/>
      <c r="AH12" s="76"/>
      <c r="AI12" s="76"/>
      <c r="AJ12" s="76"/>
      <c r="AK12" s="76"/>
      <c r="AL12" s="77"/>
      <c r="AM12" s="29"/>
    </row>
    <row r="13" spans="1:39" s="25" customFormat="1" ht="36.75" customHeight="1" x14ac:dyDescent="0.25">
      <c r="A13" s="29"/>
      <c r="B13" s="29"/>
      <c r="C13" s="70" t="s">
        <v>572</v>
      </c>
      <c r="D13" s="71"/>
      <c r="E13" s="71"/>
      <c r="F13" s="71"/>
      <c r="G13" s="71"/>
      <c r="H13" s="71"/>
      <c r="I13" s="71"/>
      <c r="J13" s="71"/>
      <c r="K13" s="71"/>
      <c r="L13" s="71"/>
      <c r="M13" s="71"/>
      <c r="N13" s="71"/>
      <c r="O13" s="71"/>
      <c r="P13" s="71"/>
      <c r="Q13" s="71"/>
      <c r="R13" s="61" t="s">
        <v>577</v>
      </c>
      <c r="S13" s="61"/>
      <c r="T13" s="61"/>
      <c r="U13" s="61"/>
      <c r="V13" s="61"/>
      <c r="W13" s="61"/>
      <c r="X13" s="61"/>
      <c r="Y13" s="61" t="s">
        <v>576</v>
      </c>
      <c r="Z13" s="61"/>
      <c r="AA13" s="61"/>
      <c r="AB13" s="61"/>
      <c r="AC13" s="61"/>
      <c r="AD13" s="61"/>
      <c r="AE13" s="61"/>
      <c r="AF13" s="75"/>
      <c r="AG13" s="76"/>
      <c r="AH13" s="76"/>
      <c r="AI13" s="76"/>
      <c r="AJ13" s="76"/>
      <c r="AK13" s="76"/>
      <c r="AL13" s="77"/>
      <c r="AM13" s="29"/>
    </row>
    <row r="14" spans="1:39" s="25" customFormat="1" ht="36.75" customHeight="1" x14ac:dyDescent="0.25">
      <c r="A14" s="29"/>
      <c r="B14" s="29"/>
      <c r="C14" s="70" t="s">
        <v>573</v>
      </c>
      <c r="D14" s="71"/>
      <c r="E14" s="71"/>
      <c r="F14" s="71"/>
      <c r="G14" s="71"/>
      <c r="H14" s="71"/>
      <c r="I14" s="71"/>
      <c r="J14" s="71"/>
      <c r="K14" s="71"/>
      <c r="L14" s="71"/>
      <c r="M14" s="71"/>
      <c r="N14" s="71"/>
      <c r="O14" s="71"/>
      <c r="P14" s="71"/>
      <c r="Q14" s="71"/>
      <c r="R14" s="61" t="s">
        <v>578</v>
      </c>
      <c r="S14" s="61"/>
      <c r="T14" s="61"/>
      <c r="U14" s="61"/>
      <c r="V14" s="61"/>
      <c r="W14" s="61"/>
      <c r="X14" s="61"/>
      <c r="Y14" s="61" t="s">
        <v>577</v>
      </c>
      <c r="Z14" s="61"/>
      <c r="AA14" s="61"/>
      <c r="AB14" s="61"/>
      <c r="AC14" s="61"/>
      <c r="AD14" s="61"/>
      <c r="AE14" s="61"/>
      <c r="AF14" s="75"/>
      <c r="AG14" s="76"/>
      <c r="AH14" s="76"/>
      <c r="AI14" s="76"/>
      <c r="AJ14" s="76"/>
      <c r="AK14" s="76"/>
      <c r="AL14" s="77"/>
      <c r="AM14" s="29"/>
    </row>
    <row r="15" spans="1:39" s="25" customFormat="1" ht="36.75" customHeight="1" x14ac:dyDescent="0.25">
      <c r="A15" s="29"/>
      <c r="B15" s="29"/>
      <c r="C15" s="70" t="s">
        <v>574</v>
      </c>
      <c r="D15" s="71"/>
      <c r="E15" s="71"/>
      <c r="F15" s="71"/>
      <c r="G15" s="71"/>
      <c r="H15" s="71"/>
      <c r="I15" s="71"/>
      <c r="J15" s="71"/>
      <c r="K15" s="71"/>
      <c r="L15" s="71"/>
      <c r="M15" s="71"/>
      <c r="N15" s="71"/>
      <c r="O15" s="71"/>
      <c r="P15" s="71"/>
      <c r="Q15" s="71"/>
      <c r="R15" s="61" t="s">
        <v>579</v>
      </c>
      <c r="S15" s="61"/>
      <c r="T15" s="61"/>
      <c r="U15" s="61"/>
      <c r="V15" s="61"/>
      <c r="W15" s="61"/>
      <c r="X15" s="61"/>
      <c r="Y15" s="61" t="s">
        <v>578</v>
      </c>
      <c r="Z15" s="61"/>
      <c r="AA15" s="61"/>
      <c r="AB15" s="61"/>
      <c r="AC15" s="61"/>
      <c r="AD15" s="61"/>
      <c r="AE15" s="61"/>
      <c r="AF15" s="78"/>
      <c r="AG15" s="79"/>
      <c r="AH15" s="79"/>
      <c r="AI15" s="79"/>
      <c r="AJ15" s="79"/>
      <c r="AK15" s="79"/>
      <c r="AL15" s="80"/>
      <c r="AM15" s="29"/>
    </row>
    <row r="16" spans="1:39" s="25" customFormat="1" ht="3.75" customHeight="1" x14ac:dyDescent="0.25">
      <c r="A16" s="29"/>
      <c r="B16" s="29"/>
      <c r="C16" s="42"/>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29"/>
    </row>
    <row r="17" spans="1:39" s="25" customFormat="1" ht="14.25" customHeight="1" x14ac:dyDescent="0.25">
      <c r="A17" s="29"/>
      <c r="B17" s="29"/>
      <c r="C17" s="82" t="s">
        <v>582</v>
      </c>
      <c r="D17" s="82"/>
      <c r="E17" s="81" t="s">
        <v>583</v>
      </c>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29"/>
    </row>
    <row r="18" spans="1:39" s="25" customFormat="1" ht="14.25" customHeight="1" x14ac:dyDescent="0.25">
      <c r="A18" s="29"/>
      <c r="B18" s="29"/>
      <c r="C18" s="82" t="s">
        <v>584</v>
      </c>
      <c r="D18" s="82"/>
      <c r="E18" s="82" t="s">
        <v>585</v>
      </c>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29"/>
    </row>
    <row r="19" spans="1:39" s="25" customFormat="1" ht="33.75" customHeight="1" x14ac:dyDescent="0.25">
      <c r="A19" s="29"/>
      <c r="B19" s="29"/>
      <c r="C19" s="82" t="s">
        <v>586</v>
      </c>
      <c r="D19" s="82"/>
      <c r="E19" s="82" t="s">
        <v>587</v>
      </c>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29"/>
    </row>
    <row r="20" spans="1:39" s="25" customFormat="1" ht="22.5" customHeight="1" x14ac:dyDescent="0.25">
      <c r="A20" s="29"/>
      <c r="B20" s="29"/>
      <c r="C20" s="82" t="s">
        <v>588</v>
      </c>
      <c r="D20" s="82"/>
      <c r="E20" s="82" t="s">
        <v>589</v>
      </c>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29"/>
    </row>
    <row r="21" spans="1:39" s="25" customFormat="1" ht="31.5" customHeight="1" x14ac:dyDescent="0.25"/>
    <row r="22" spans="1:39" s="25" customFormat="1" ht="12.75" customHeight="1" x14ac:dyDescent="0.25"/>
    <row r="23" spans="1:39" s="29" customFormat="1" ht="12.75" customHeight="1" thickBot="1" x14ac:dyDescent="0.3"/>
    <row r="24" spans="1:39" s="29" customFormat="1" ht="21.75" customHeight="1" thickBot="1" x14ac:dyDescent="0.3">
      <c r="C24" s="62" t="s">
        <v>590</v>
      </c>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4"/>
    </row>
    <row r="25" spans="1:39" s="29" customFormat="1" ht="12.75" customHeight="1" x14ac:dyDescent="0.25"/>
    <row r="26" spans="1:39" s="29" customFormat="1" ht="87.75" customHeight="1" x14ac:dyDescent="0.25">
      <c r="C26" s="65" t="s">
        <v>591</v>
      </c>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row>
    <row r="27" spans="1:39" s="29" customFormat="1" ht="116.25" customHeight="1" x14ac:dyDescent="0.25">
      <c r="C27" s="65" t="s">
        <v>594</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row>
    <row r="28" spans="1:39" s="29" customFormat="1" ht="93.75" customHeight="1" x14ac:dyDescent="0.25">
      <c r="C28" s="65" t="s">
        <v>592</v>
      </c>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row>
    <row r="29" spans="1:39" s="29" customFormat="1" ht="12.75" customHeight="1" x14ac:dyDescent="0.25">
      <c r="C29" s="29" t="s">
        <v>593</v>
      </c>
    </row>
    <row r="30" spans="1:39" ht="31.5" customHeight="1" thickBot="1" x14ac:dyDescent="0.3"/>
    <row r="31" spans="1:39" ht="24" customHeight="1" thickBot="1" x14ac:dyDescent="0.3">
      <c r="C31" s="83" t="s">
        <v>749</v>
      </c>
      <c r="D31" s="84"/>
      <c r="E31" s="84"/>
      <c r="F31" s="84"/>
      <c r="G31" s="84"/>
      <c r="H31" s="84"/>
      <c r="I31" s="84"/>
      <c r="J31" s="84"/>
      <c r="K31" s="84"/>
      <c r="L31" s="84"/>
      <c r="M31" s="84"/>
      <c r="N31" s="84"/>
      <c r="O31" s="84"/>
      <c r="P31" s="84"/>
      <c r="Q31" s="84"/>
      <c r="R31" s="84"/>
      <c r="S31" s="84"/>
      <c r="T31" s="84"/>
      <c r="U31" s="84"/>
      <c r="V31" s="84"/>
      <c r="W31" s="84"/>
      <c r="X31" s="84"/>
      <c r="Y31" s="84"/>
      <c r="Z31" s="84"/>
      <c r="AA31" s="85"/>
    </row>
    <row r="33" spans="3:38" ht="54.75" customHeight="1" x14ac:dyDescent="0.25">
      <c r="C33" s="82" t="s">
        <v>750</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row>
    <row r="34" spans="3:38" ht="62.25" customHeight="1" x14ac:dyDescent="0.25">
      <c r="C34" s="82" t="s">
        <v>751</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row>
    <row r="35" spans="3:38" ht="36.75" customHeight="1" x14ac:dyDescent="0.25">
      <c r="C35" s="82" t="s">
        <v>752</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row>
    <row r="36" spans="3:38" ht="74.25" customHeight="1" x14ac:dyDescent="0.25">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row>
  </sheetData>
  <sheetProtection algorithmName="SHA-512" hashValue="nN3qsKS2zTJq0KMGc5an9g8tCq+Jm2ogxUMdB2RIPiRzrCPv2jljuOzRQNGFm0F91VWhX13ZUT4oNF+CPDnfSw==" saltValue="Koln3L+i3gTI52t4eGLIig==" spinCount="100000" sheet="1" objects="1" scenarios="1" selectLockedCells="1"/>
  <mergeCells count="43">
    <mergeCell ref="C31:AA31"/>
    <mergeCell ref="C33:AL33"/>
    <mergeCell ref="C34:AL34"/>
    <mergeCell ref="C35:AL35"/>
    <mergeCell ref="C36:AL36"/>
    <mergeCell ref="R15:X15"/>
    <mergeCell ref="Y15:AE15"/>
    <mergeCell ref="C28:AM28"/>
    <mergeCell ref="E17:AL17"/>
    <mergeCell ref="C17:D17"/>
    <mergeCell ref="C18:D18"/>
    <mergeCell ref="E18:AL18"/>
    <mergeCell ref="E19:AL19"/>
    <mergeCell ref="C19:D19"/>
    <mergeCell ref="E20:AL20"/>
    <mergeCell ref="C20:D20"/>
    <mergeCell ref="C27:AM27"/>
    <mergeCell ref="C11:Q11"/>
    <mergeCell ref="R11:X11"/>
    <mergeCell ref="Y11:AE11"/>
    <mergeCell ref="C24:AF24"/>
    <mergeCell ref="C26:AM26"/>
    <mergeCell ref="AF11:AL15"/>
    <mergeCell ref="C14:Q14"/>
    <mergeCell ref="R14:X14"/>
    <mergeCell ref="Y14:AE14"/>
    <mergeCell ref="C12:Q12"/>
    <mergeCell ref="R12:X12"/>
    <mergeCell ref="Y12:AE12"/>
    <mergeCell ref="C13:Q13"/>
    <mergeCell ref="R13:X13"/>
    <mergeCell ref="Y13:AE13"/>
    <mergeCell ref="C15:Q15"/>
    <mergeCell ref="Y9:AE9"/>
    <mergeCell ref="R9:X9"/>
    <mergeCell ref="C9:Q9"/>
    <mergeCell ref="C10:Q10"/>
    <mergeCell ref="C4:AL4"/>
    <mergeCell ref="C6:AL6"/>
    <mergeCell ref="C7:AL7"/>
    <mergeCell ref="C8:AL8"/>
    <mergeCell ref="AF9:AL9"/>
    <mergeCell ref="R10:AL10"/>
  </mergeCells>
  <phoneticPr fontId="2"/>
  <pageMargins left="0.31496062992125984" right="0.31496062992125984" top="0.74803149606299213" bottom="0.74803149606299213" header="0.31496062992125984" footer="0.31496062992125984"/>
  <pageSetup paperSize="9" fitToHeight="0" orientation="portrait" verticalDpi="0"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R112"/>
  <sheetViews>
    <sheetView showGridLines="0" topLeftCell="A97" zoomScale="120" zoomScaleNormal="120" workbookViewId="0">
      <selection activeCell="P14" sqref="P14:U14"/>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1" width="4" style="3"/>
    <col min="32" max="32" width="11.77734375" style="3" customWidth="1"/>
    <col min="33" max="39" width="4" style="3"/>
    <col min="40" max="46" width="4" style="28"/>
    <col min="47" max="66" width="4" style="15"/>
    <col min="67" max="70" width="4" style="28"/>
    <col min="71" max="16384" width="4" style="3"/>
  </cols>
  <sheetData>
    <row r="1" spans="1:57" ht="18.75" customHeight="1" x14ac:dyDescent="0.25">
      <c r="B1" s="38" t="s">
        <v>748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57" ht="7.5" customHeight="1" thickBot="1" x14ac:dyDescent="0.3"/>
    <row r="3" spans="1:57" ht="18.75" customHeight="1" thickTop="1" x14ac:dyDescent="0.25">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9"/>
    </row>
    <row r="4" spans="1:57" ht="18.75" customHeight="1" x14ac:dyDescent="0.25">
      <c r="B4" s="20" t="s">
        <v>700</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21"/>
    </row>
    <row r="5" spans="1:57" ht="18.75" customHeight="1" x14ac:dyDescent="0.25">
      <c r="B5" s="20" t="s">
        <v>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21"/>
    </row>
    <row r="6" spans="1:57" ht="18.75" customHeight="1" thickBot="1" x14ac:dyDescent="0.3">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57" ht="18.75" customHeight="1" thickTop="1" x14ac:dyDescent="0.25"/>
    <row r="8" spans="1:57" ht="18.75" customHeight="1" x14ac:dyDescent="0.25">
      <c r="B8" s="153" t="s">
        <v>457</v>
      </c>
      <c r="C8" s="153"/>
      <c r="D8" s="153"/>
      <c r="E8" s="153"/>
      <c r="F8" s="153"/>
      <c r="G8" s="203"/>
      <c r="H8" s="203"/>
      <c r="I8" s="203"/>
      <c r="J8" s="203"/>
      <c r="K8" s="203"/>
      <c r="L8" s="203"/>
      <c r="V8" s="3" t="s">
        <v>595</v>
      </c>
    </row>
    <row r="9" spans="1:57" ht="18.75" customHeight="1" x14ac:dyDescent="0.25">
      <c r="B9" s="111" t="s">
        <v>758</v>
      </c>
      <c r="C9" s="111"/>
      <c r="D9" s="111"/>
      <c r="E9" s="111"/>
      <c r="F9" s="111"/>
      <c r="G9" s="111"/>
      <c r="H9" s="111"/>
      <c r="I9" s="111"/>
      <c r="J9" s="111"/>
      <c r="K9" s="111"/>
      <c r="L9" s="111"/>
      <c r="M9" s="111"/>
      <c r="N9" s="111"/>
      <c r="O9" s="211"/>
      <c r="P9" s="212"/>
      <c r="Q9" s="212"/>
      <c r="R9" s="212"/>
      <c r="S9" s="212"/>
      <c r="T9" s="212"/>
      <c r="U9" s="213"/>
      <c r="V9" s="3" t="s">
        <v>764</v>
      </c>
      <c r="AU9" s="15" t="s">
        <v>759</v>
      </c>
      <c r="AV9" s="15" t="s">
        <v>760</v>
      </c>
    </row>
    <row r="11" spans="1:57" ht="18.75" customHeight="1" thickBot="1" x14ac:dyDescent="0.3">
      <c r="A11" s="9" t="s">
        <v>398</v>
      </c>
      <c r="B11" s="6"/>
      <c r="C11" s="6"/>
      <c r="D11" s="6"/>
      <c r="E11" s="6"/>
      <c r="F11" s="6"/>
      <c r="G11" s="6"/>
      <c r="H11" s="6"/>
      <c r="I11" s="6"/>
      <c r="J11" s="6"/>
      <c r="K11" s="6"/>
    </row>
    <row r="12" spans="1:57" ht="9" customHeight="1" thickTop="1" thickBot="1" x14ac:dyDescent="0.3"/>
    <row r="13" spans="1:57" ht="18.75" customHeight="1" x14ac:dyDescent="0.25">
      <c r="B13" s="108" t="s">
        <v>389</v>
      </c>
      <c r="C13" s="111" t="s">
        <v>779</v>
      </c>
      <c r="D13" s="111"/>
      <c r="E13" s="111"/>
      <c r="F13" s="111"/>
      <c r="G13" s="86"/>
      <c r="H13" s="87"/>
      <c r="I13" s="87"/>
      <c r="J13" s="87"/>
      <c r="K13" s="87"/>
      <c r="L13" s="88"/>
      <c r="M13" s="89" t="s">
        <v>780</v>
      </c>
      <c r="N13" s="90"/>
      <c r="O13" s="91"/>
      <c r="P13" s="86"/>
      <c r="Q13" s="87"/>
      <c r="R13" s="87"/>
      <c r="S13" s="87"/>
      <c r="T13" s="87"/>
      <c r="U13" s="88"/>
    </row>
    <row r="14" spans="1:57" ht="18.75" customHeight="1" x14ac:dyDescent="0.25">
      <c r="B14" s="109"/>
      <c r="C14" s="111" t="s">
        <v>781</v>
      </c>
      <c r="D14" s="111"/>
      <c r="E14" s="111"/>
      <c r="F14" s="111"/>
      <c r="G14" s="86"/>
      <c r="H14" s="87"/>
      <c r="I14" s="87"/>
      <c r="J14" s="87"/>
      <c r="K14" s="87"/>
      <c r="L14" s="88"/>
      <c r="M14" s="89" t="s">
        <v>782</v>
      </c>
      <c r="N14" s="90"/>
      <c r="O14" s="91"/>
      <c r="P14" s="86"/>
      <c r="Q14" s="87"/>
      <c r="R14" s="87"/>
      <c r="S14" s="87"/>
      <c r="T14" s="87"/>
      <c r="U14" s="88"/>
    </row>
    <row r="15" spans="1:57" ht="18.75" customHeight="1" x14ac:dyDescent="0.25">
      <c r="B15" s="109"/>
      <c r="C15" s="111" t="s">
        <v>765</v>
      </c>
      <c r="D15" s="111"/>
      <c r="E15" s="111"/>
      <c r="F15" s="111"/>
      <c r="G15" s="177"/>
      <c r="H15" s="177"/>
      <c r="I15" s="177"/>
      <c r="J15" s="177"/>
      <c r="K15" s="177"/>
      <c r="L15" s="177"/>
      <c r="M15" s="177"/>
      <c r="N15" s="177"/>
      <c r="O15" s="177"/>
      <c r="P15" s="177"/>
      <c r="Q15" s="177"/>
      <c r="R15" s="177"/>
      <c r="S15" s="177"/>
      <c r="T15" s="177"/>
      <c r="U15" s="178"/>
      <c r="V15" s="3" t="s">
        <v>768</v>
      </c>
      <c r="AU15" s="15" t="s">
        <v>766</v>
      </c>
      <c r="AV15" s="15" t="s">
        <v>767</v>
      </c>
    </row>
    <row r="16" spans="1:57" ht="18.75" customHeight="1" x14ac:dyDescent="0.25">
      <c r="B16" s="109"/>
      <c r="C16" s="111" t="s">
        <v>3</v>
      </c>
      <c r="D16" s="111"/>
      <c r="E16" s="111"/>
      <c r="F16" s="111"/>
      <c r="G16" s="99" t="s">
        <v>4</v>
      </c>
      <c r="H16" s="99"/>
      <c r="I16" s="99"/>
      <c r="J16" s="99"/>
      <c r="K16" s="99"/>
      <c r="L16" s="111" t="s">
        <v>5</v>
      </c>
      <c r="M16" s="111"/>
      <c r="N16" s="99"/>
      <c r="O16" s="99"/>
      <c r="P16" s="111" t="s">
        <v>6</v>
      </c>
      <c r="Q16" s="111"/>
      <c r="R16" s="99"/>
      <c r="S16" s="99"/>
      <c r="T16" s="111" t="s">
        <v>7</v>
      </c>
      <c r="U16" s="204"/>
      <c r="V16" s="3" t="s">
        <v>8</v>
      </c>
      <c r="AU16" s="15" t="s">
        <v>365</v>
      </c>
      <c r="AV16" s="15" t="s">
        <v>366</v>
      </c>
      <c r="AX16" s="15" t="s">
        <v>367</v>
      </c>
      <c r="BD16" s="15" t="s">
        <v>368</v>
      </c>
      <c r="BE16" s="15" t="s">
        <v>369</v>
      </c>
    </row>
    <row r="17" spans="2:56" ht="18.75" customHeight="1" x14ac:dyDescent="0.25">
      <c r="B17" s="109"/>
      <c r="C17" s="111" t="s">
        <v>9</v>
      </c>
      <c r="D17" s="111"/>
      <c r="E17" s="111"/>
      <c r="F17" s="111"/>
      <c r="G17" s="99"/>
      <c r="H17" s="99"/>
      <c r="I17" s="99"/>
      <c r="J17" s="99"/>
      <c r="K17" s="99"/>
      <c r="L17" s="99"/>
      <c r="M17" s="99"/>
      <c r="N17" s="99"/>
      <c r="O17" s="99"/>
      <c r="P17" s="99"/>
      <c r="Q17" s="99"/>
      <c r="R17" s="99"/>
      <c r="S17" s="99"/>
      <c r="T17" s="99"/>
      <c r="U17" s="100"/>
      <c r="V17" s="3" t="s">
        <v>769</v>
      </c>
    </row>
    <row r="18" spans="2:56" ht="18.75" customHeight="1" x14ac:dyDescent="0.25">
      <c r="B18" s="109"/>
      <c r="C18" s="111" t="s">
        <v>364</v>
      </c>
      <c r="D18" s="111"/>
      <c r="E18" s="111"/>
      <c r="F18" s="111"/>
      <c r="G18" s="171" t="str">
        <f>_xlfn.IFNA(VLOOKUP(G17,郵便番号,2,TRUE),"東京都")</f>
        <v>東京都</v>
      </c>
      <c r="H18" s="172"/>
      <c r="I18" s="173"/>
      <c r="J18" s="105"/>
      <c r="K18" s="106"/>
      <c r="L18" s="106"/>
      <c r="M18" s="106"/>
      <c r="N18" s="106"/>
      <c r="O18" s="106"/>
      <c r="P18" s="106"/>
      <c r="Q18" s="106"/>
      <c r="R18" s="106"/>
      <c r="S18" s="106"/>
      <c r="T18" s="106"/>
      <c r="U18" s="107"/>
    </row>
    <row r="19" spans="2:56" ht="18.75" customHeight="1" x14ac:dyDescent="0.25">
      <c r="B19" s="109"/>
      <c r="C19" s="111"/>
      <c r="D19" s="111"/>
      <c r="E19" s="111"/>
      <c r="F19" s="111"/>
      <c r="G19" s="179" t="s">
        <v>377</v>
      </c>
      <c r="H19" s="179"/>
      <c r="I19" s="179"/>
      <c r="J19" s="167"/>
      <c r="K19" s="167"/>
      <c r="L19" s="167"/>
      <c r="M19" s="167"/>
      <c r="N19" s="167"/>
      <c r="O19" s="167"/>
      <c r="P19" s="167"/>
      <c r="Q19" s="167"/>
      <c r="R19" s="167"/>
      <c r="S19" s="167"/>
      <c r="T19" s="167"/>
      <c r="U19" s="168"/>
    </row>
    <row r="20" spans="2:56" ht="18.75" customHeight="1" thickBot="1" x14ac:dyDescent="0.3">
      <c r="B20" s="110"/>
      <c r="C20" s="116" t="s">
        <v>10</v>
      </c>
      <c r="D20" s="116"/>
      <c r="E20" s="116"/>
      <c r="F20" s="116"/>
      <c r="G20" s="123"/>
      <c r="H20" s="123"/>
      <c r="I20" s="123"/>
      <c r="J20" s="123"/>
      <c r="K20" s="123"/>
      <c r="L20" s="123"/>
      <c r="M20" s="123"/>
      <c r="N20" s="123"/>
      <c r="O20" s="123"/>
      <c r="P20" s="123"/>
      <c r="Q20" s="123"/>
      <c r="R20" s="123"/>
      <c r="S20" s="123"/>
      <c r="T20" s="123"/>
      <c r="U20" s="124"/>
      <c r="V20" s="3" t="s">
        <v>769</v>
      </c>
    </row>
    <row r="21" spans="2:56" ht="18.75" customHeight="1" x14ac:dyDescent="0.25">
      <c r="B21" s="195" t="s">
        <v>359</v>
      </c>
      <c r="C21" s="180" t="s">
        <v>360</v>
      </c>
      <c r="D21" s="180"/>
      <c r="E21" s="180"/>
      <c r="F21" s="180"/>
      <c r="G21" s="181"/>
      <c r="H21" s="181"/>
      <c r="I21" s="181"/>
      <c r="J21" s="181"/>
      <c r="K21" s="181"/>
      <c r="L21" s="181"/>
      <c r="M21" s="181"/>
      <c r="N21" s="180" t="s">
        <v>14</v>
      </c>
      <c r="O21" s="180"/>
      <c r="P21" s="180"/>
      <c r="Q21" s="180"/>
      <c r="R21" s="180"/>
      <c r="S21" s="180"/>
      <c r="T21" s="181"/>
      <c r="U21" s="182"/>
      <c r="V21" s="3" t="s">
        <v>770</v>
      </c>
      <c r="AU21" s="15" t="s">
        <v>370</v>
      </c>
      <c r="AV21" s="15" t="s">
        <v>371</v>
      </c>
      <c r="AW21" s="15" t="s">
        <v>372</v>
      </c>
      <c r="AX21" s="15" t="s">
        <v>771</v>
      </c>
      <c r="AY21" s="15" t="s">
        <v>772</v>
      </c>
      <c r="AZ21" s="15" t="s">
        <v>773</v>
      </c>
      <c r="BA21" s="15" t="s">
        <v>373</v>
      </c>
      <c r="BB21" s="15" t="s">
        <v>774</v>
      </c>
      <c r="BC21" s="15" t="s">
        <v>374</v>
      </c>
      <c r="BD21" s="15" t="s">
        <v>375</v>
      </c>
    </row>
    <row r="22" spans="2:56" ht="18.75" customHeight="1" x14ac:dyDescent="0.25">
      <c r="B22" s="109"/>
      <c r="C22" s="111" t="s">
        <v>11</v>
      </c>
      <c r="D22" s="111"/>
      <c r="E22" s="111"/>
      <c r="F22" s="111"/>
      <c r="G22" s="99"/>
      <c r="H22" s="99"/>
      <c r="I22" s="99"/>
      <c r="J22" s="99"/>
      <c r="K22" s="99"/>
      <c r="L22" s="99"/>
      <c r="M22" s="99"/>
      <c r="N22" s="99"/>
      <c r="O22" s="99"/>
      <c r="P22" s="99"/>
      <c r="Q22" s="99"/>
      <c r="R22" s="99"/>
      <c r="S22" s="99"/>
      <c r="T22" s="99"/>
      <c r="U22" s="100"/>
      <c r="AU22" s="15" t="s">
        <v>15</v>
      </c>
      <c r="AV22" s="15" t="s">
        <v>376</v>
      </c>
    </row>
    <row r="23" spans="2:56" ht="18.75" customHeight="1" x14ac:dyDescent="0.25">
      <c r="B23" s="109"/>
      <c r="C23" s="111" t="s">
        <v>361</v>
      </c>
      <c r="D23" s="111"/>
      <c r="E23" s="111"/>
      <c r="F23" s="111"/>
      <c r="G23" s="99"/>
      <c r="H23" s="99"/>
      <c r="I23" s="99"/>
      <c r="J23" s="99"/>
      <c r="K23" s="111" t="s">
        <v>362</v>
      </c>
      <c r="L23" s="111"/>
      <c r="M23" s="111"/>
      <c r="N23" s="99"/>
      <c r="O23" s="99"/>
      <c r="P23" s="99"/>
      <c r="Q23" s="111" t="s">
        <v>363</v>
      </c>
      <c r="R23" s="111"/>
      <c r="S23" s="111"/>
      <c r="T23" s="99"/>
      <c r="U23" s="100"/>
    </row>
    <row r="24" spans="2:56" ht="18.75" customHeight="1" x14ac:dyDescent="0.25">
      <c r="B24" s="109"/>
      <c r="C24" s="111" t="s">
        <v>12</v>
      </c>
      <c r="D24" s="111"/>
      <c r="E24" s="111"/>
      <c r="F24" s="111"/>
      <c r="G24" s="99"/>
      <c r="H24" s="99"/>
      <c r="I24" s="99"/>
      <c r="J24" s="99"/>
      <c r="K24" s="99"/>
      <c r="L24" s="99"/>
      <c r="M24" s="99"/>
      <c r="N24" s="99"/>
      <c r="O24" s="99"/>
      <c r="P24" s="99"/>
      <c r="Q24" s="99"/>
      <c r="R24" s="99"/>
      <c r="S24" s="99"/>
      <c r="T24" s="99"/>
      <c r="U24" s="100"/>
    </row>
    <row r="25" spans="2:56" ht="18.75" customHeight="1" x14ac:dyDescent="0.25">
      <c r="B25" s="109"/>
      <c r="C25" s="111" t="s">
        <v>13</v>
      </c>
      <c r="D25" s="111"/>
      <c r="E25" s="111"/>
      <c r="F25" s="111"/>
      <c r="G25" s="99"/>
      <c r="H25" s="99"/>
      <c r="I25" s="99"/>
      <c r="J25" s="99"/>
      <c r="K25" s="99"/>
      <c r="L25" s="99"/>
      <c r="M25" s="99"/>
      <c r="N25" s="99"/>
      <c r="O25" s="99"/>
      <c r="P25" s="99"/>
      <c r="Q25" s="99"/>
      <c r="R25" s="99"/>
      <c r="S25" s="99"/>
      <c r="T25" s="99"/>
      <c r="U25" s="100"/>
    </row>
    <row r="26" spans="2:56" ht="18.75" customHeight="1" thickBot="1" x14ac:dyDescent="0.3">
      <c r="B26" s="196"/>
      <c r="C26" s="183" t="s">
        <v>800</v>
      </c>
      <c r="D26" s="183"/>
      <c r="E26" s="183"/>
      <c r="F26" s="183"/>
      <c r="G26" s="183"/>
      <c r="H26" s="183"/>
      <c r="I26" s="183"/>
      <c r="J26" s="183"/>
      <c r="K26" s="183"/>
      <c r="L26" s="183"/>
      <c r="M26" s="183"/>
      <c r="N26" s="183"/>
      <c r="O26" s="183"/>
      <c r="P26" s="183"/>
      <c r="Q26" s="101"/>
      <c r="R26" s="101"/>
      <c r="S26" s="101"/>
      <c r="T26" s="101"/>
      <c r="U26" s="102"/>
      <c r="V26" s="3" t="s">
        <v>801</v>
      </c>
      <c r="AU26" s="15" t="s">
        <v>378</v>
      </c>
      <c r="AV26" s="15" t="s">
        <v>379</v>
      </c>
      <c r="AX26" s="15" t="s">
        <v>380</v>
      </c>
    </row>
    <row r="27" spans="2:56" ht="18.75" customHeight="1" x14ac:dyDescent="0.25">
      <c r="B27" s="108" t="s">
        <v>383</v>
      </c>
      <c r="C27" s="186" t="s">
        <v>384</v>
      </c>
      <c r="D27" s="187"/>
      <c r="E27" s="187"/>
      <c r="F27" s="188"/>
      <c r="G27" s="7" t="s">
        <v>356</v>
      </c>
      <c r="H27" s="220"/>
      <c r="I27" s="220"/>
      <c r="J27" s="220"/>
      <c r="K27" s="220"/>
      <c r="L27" s="220"/>
      <c r="M27" s="220"/>
      <c r="N27" s="220"/>
      <c r="O27" s="220"/>
      <c r="P27" s="220"/>
      <c r="Q27" s="220"/>
      <c r="R27" s="220"/>
      <c r="S27" s="220"/>
      <c r="T27" s="220"/>
      <c r="U27" s="221"/>
      <c r="V27" s="3" t="s">
        <v>474</v>
      </c>
    </row>
    <row r="28" spans="2:56" ht="18.75" customHeight="1" x14ac:dyDescent="0.25">
      <c r="B28" s="109"/>
      <c r="C28" s="189"/>
      <c r="D28" s="190"/>
      <c r="E28" s="190"/>
      <c r="F28" s="191"/>
      <c r="G28" s="8" t="s">
        <v>357</v>
      </c>
      <c r="H28" s="169"/>
      <c r="I28" s="169"/>
      <c r="J28" s="169"/>
      <c r="K28" s="169"/>
      <c r="L28" s="169"/>
      <c r="M28" s="169"/>
      <c r="N28" s="169"/>
      <c r="O28" s="169"/>
      <c r="P28" s="169"/>
      <c r="Q28" s="169"/>
      <c r="R28" s="169"/>
      <c r="S28" s="169"/>
      <c r="T28" s="169"/>
      <c r="U28" s="170"/>
      <c r="V28" s="3" t="s">
        <v>475</v>
      </c>
    </row>
    <row r="29" spans="2:56" ht="18.75" customHeight="1" x14ac:dyDescent="0.25">
      <c r="B29" s="109"/>
      <c r="C29" s="189"/>
      <c r="D29" s="190"/>
      <c r="E29" s="190"/>
      <c r="F29" s="191"/>
      <c r="G29" s="8" t="s">
        <v>358</v>
      </c>
      <c r="H29" s="184"/>
      <c r="I29" s="184"/>
      <c r="J29" s="184"/>
      <c r="K29" s="184"/>
      <c r="L29" s="184"/>
      <c r="M29" s="184"/>
      <c r="N29" s="184"/>
      <c r="O29" s="184"/>
      <c r="P29" s="184"/>
      <c r="Q29" s="184"/>
      <c r="R29" s="184"/>
      <c r="S29" s="184"/>
      <c r="T29" s="184"/>
      <c r="U29" s="185"/>
    </row>
    <row r="30" spans="2:56" ht="18.75" customHeight="1" x14ac:dyDescent="0.25">
      <c r="B30" s="109"/>
      <c r="C30" s="189"/>
      <c r="D30" s="190"/>
      <c r="E30" s="190"/>
      <c r="F30" s="191"/>
      <c r="G30" s="8" t="s">
        <v>730</v>
      </c>
      <c r="H30" s="184"/>
      <c r="I30" s="184"/>
      <c r="J30" s="184"/>
      <c r="K30" s="184"/>
      <c r="L30" s="184"/>
      <c r="M30" s="184"/>
      <c r="N30" s="184"/>
      <c r="O30" s="184"/>
      <c r="P30" s="184"/>
      <c r="Q30" s="184"/>
      <c r="R30" s="184"/>
      <c r="S30" s="184"/>
      <c r="T30" s="184"/>
      <c r="U30" s="185"/>
    </row>
    <row r="31" spans="2:56" ht="18.75" customHeight="1" x14ac:dyDescent="0.25">
      <c r="B31" s="109"/>
      <c r="C31" s="189"/>
      <c r="D31" s="190"/>
      <c r="E31" s="190"/>
      <c r="F31" s="191"/>
      <c r="G31" s="8" t="s">
        <v>731</v>
      </c>
      <c r="H31" s="184"/>
      <c r="I31" s="184"/>
      <c r="J31" s="184"/>
      <c r="K31" s="184"/>
      <c r="L31" s="184"/>
      <c r="M31" s="184"/>
      <c r="N31" s="184"/>
      <c r="O31" s="184"/>
      <c r="P31" s="184"/>
      <c r="Q31" s="184"/>
      <c r="R31" s="184"/>
      <c r="S31" s="184"/>
      <c r="T31" s="184"/>
      <c r="U31" s="185"/>
    </row>
    <row r="32" spans="2:56" ht="18.75" customHeight="1" x14ac:dyDescent="0.25">
      <c r="B32" s="109"/>
      <c r="C32" s="192"/>
      <c r="D32" s="193"/>
      <c r="E32" s="193"/>
      <c r="F32" s="194"/>
      <c r="G32" s="8" t="s">
        <v>732</v>
      </c>
      <c r="H32" s="169"/>
      <c r="I32" s="169"/>
      <c r="J32" s="169"/>
      <c r="K32" s="169"/>
      <c r="L32" s="169"/>
      <c r="M32" s="169"/>
      <c r="N32" s="169"/>
      <c r="O32" s="169"/>
      <c r="P32" s="169"/>
      <c r="Q32" s="169"/>
      <c r="R32" s="169"/>
      <c r="S32" s="169"/>
      <c r="T32" s="169"/>
      <c r="U32" s="170"/>
    </row>
    <row r="33" spans="1:58" ht="18.75" customHeight="1" x14ac:dyDescent="0.25">
      <c r="B33" s="109"/>
      <c r="C33" s="197" t="s">
        <v>802</v>
      </c>
      <c r="D33" s="198"/>
      <c r="E33" s="198"/>
      <c r="F33" s="198"/>
      <c r="G33" s="198"/>
      <c r="H33" s="198"/>
      <c r="I33" s="198"/>
      <c r="J33" s="198"/>
      <c r="K33" s="198"/>
      <c r="L33" s="198"/>
      <c r="M33" s="198"/>
      <c r="N33" s="198"/>
      <c r="O33" s="198"/>
      <c r="P33" s="199"/>
      <c r="Q33" s="99"/>
      <c r="R33" s="99"/>
      <c r="S33" s="99"/>
      <c r="T33" s="99"/>
      <c r="U33" s="100"/>
      <c r="V33" s="3" t="s">
        <v>803</v>
      </c>
      <c r="AU33" s="15" t="s">
        <v>381</v>
      </c>
      <c r="AV33" s="15" t="s">
        <v>382</v>
      </c>
    </row>
    <row r="34" spans="1:58" ht="18.75" customHeight="1" x14ac:dyDescent="0.25">
      <c r="B34" s="109"/>
      <c r="C34" s="197" t="s">
        <v>393</v>
      </c>
      <c r="D34" s="198"/>
      <c r="E34" s="198"/>
      <c r="F34" s="198"/>
      <c r="G34" s="198"/>
      <c r="H34" s="198"/>
      <c r="I34" s="198"/>
      <c r="J34" s="198"/>
      <c r="K34" s="198"/>
      <c r="L34" s="198"/>
      <c r="M34" s="198"/>
      <c r="N34" s="198"/>
      <c r="O34" s="198"/>
      <c r="P34" s="199"/>
      <c r="Q34" s="99"/>
      <c r="R34" s="99"/>
      <c r="S34" s="99"/>
      <c r="T34" s="99"/>
      <c r="U34" s="100"/>
      <c r="W34" s="4"/>
      <c r="AU34" s="15" t="s">
        <v>385</v>
      </c>
      <c r="AV34" s="15" t="s">
        <v>386</v>
      </c>
    </row>
    <row r="35" spans="1:58" ht="18.75" customHeight="1" x14ac:dyDescent="0.25">
      <c r="B35" s="109"/>
      <c r="C35" s="197" t="s">
        <v>390</v>
      </c>
      <c r="D35" s="198"/>
      <c r="E35" s="198"/>
      <c r="F35" s="198"/>
      <c r="G35" s="198"/>
      <c r="H35" s="198"/>
      <c r="I35" s="198"/>
      <c r="J35" s="198"/>
      <c r="K35" s="198"/>
      <c r="L35" s="198"/>
      <c r="M35" s="198"/>
      <c r="N35" s="198"/>
      <c r="O35" s="198"/>
      <c r="P35" s="199"/>
      <c r="Q35" s="99"/>
      <c r="R35" s="99"/>
      <c r="S35" s="99"/>
      <c r="T35" s="99"/>
      <c r="U35" s="100"/>
    </row>
    <row r="36" spans="1:58" ht="18.75" customHeight="1" x14ac:dyDescent="0.25">
      <c r="B36" s="109"/>
      <c r="C36" s="197" t="s">
        <v>391</v>
      </c>
      <c r="D36" s="198"/>
      <c r="E36" s="198"/>
      <c r="F36" s="198"/>
      <c r="G36" s="198"/>
      <c r="H36" s="198"/>
      <c r="I36" s="198"/>
      <c r="J36" s="198"/>
      <c r="K36" s="198"/>
      <c r="L36" s="198"/>
      <c r="M36" s="198"/>
      <c r="N36" s="198"/>
      <c r="O36" s="198"/>
      <c r="P36" s="199"/>
      <c r="Q36" s="99"/>
      <c r="R36" s="99"/>
      <c r="S36" s="99"/>
      <c r="T36" s="99"/>
      <c r="U36" s="100"/>
      <c r="AU36" s="15" t="s">
        <v>387</v>
      </c>
      <c r="AV36" s="15" t="s">
        <v>388</v>
      </c>
    </row>
    <row r="37" spans="1:58" ht="18.75" customHeight="1" thickBot="1" x14ac:dyDescent="0.3">
      <c r="B37" s="110"/>
      <c r="C37" s="200" t="s">
        <v>392</v>
      </c>
      <c r="D37" s="201"/>
      <c r="E37" s="201"/>
      <c r="F37" s="201"/>
      <c r="G37" s="201"/>
      <c r="H37" s="201"/>
      <c r="I37" s="201"/>
      <c r="J37" s="201"/>
      <c r="K37" s="201"/>
      <c r="L37" s="201"/>
      <c r="M37" s="201"/>
      <c r="N37" s="201"/>
      <c r="O37" s="201"/>
      <c r="P37" s="202"/>
      <c r="Q37" s="123"/>
      <c r="R37" s="123"/>
      <c r="S37" s="123"/>
      <c r="T37" s="123"/>
      <c r="U37" s="124"/>
    </row>
    <row r="39" spans="1:58" ht="18.75" customHeight="1" thickBot="1" x14ac:dyDescent="0.3">
      <c r="A39" s="9" t="s">
        <v>753</v>
      </c>
      <c r="B39" s="6"/>
      <c r="C39" s="6"/>
      <c r="D39" s="6"/>
      <c r="E39" s="6"/>
      <c r="F39" s="6"/>
      <c r="G39" s="6"/>
      <c r="H39" s="6"/>
      <c r="I39" s="6"/>
      <c r="J39" s="6"/>
      <c r="K39" s="6"/>
      <c r="L39" s="9"/>
      <c r="M39" s="6"/>
      <c r="N39" s="6"/>
      <c r="O39"/>
    </row>
    <row r="40" spans="1:58" ht="18.75" customHeight="1" thickTop="1" thickBot="1" x14ac:dyDescent="0.3">
      <c r="A40" s="3" t="s">
        <v>754</v>
      </c>
    </row>
    <row r="41" spans="1:58" ht="18.75" customHeight="1" x14ac:dyDescent="0.25">
      <c r="B41" s="205" t="s">
        <v>755</v>
      </c>
      <c r="C41" s="208" t="s">
        <v>756</v>
      </c>
      <c r="D41" s="209"/>
      <c r="E41" s="209"/>
      <c r="F41" s="209"/>
      <c r="G41" s="209"/>
      <c r="H41" s="209"/>
      <c r="I41" s="209"/>
      <c r="J41" s="209"/>
      <c r="K41" s="209"/>
      <c r="L41" s="209"/>
      <c r="M41" s="209"/>
      <c r="N41" s="209"/>
      <c r="O41" s="209"/>
      <c r="P41" s="210"/>
      <c r="Q41" s="103"/>
      <c r="R41" s="103"/>
      <c r="S41" s="103"/>
      <c r="T41" s="103"/>
      <c r="U41" s="104"/>
      <c r="AU41" s="15" t="s">
        <v>394</v>
      </c>
      <c r="AV41" s="15" t="s">
        <v>395</v>
      </c>
    </row>
    <row r="42" spans="1:58" ht="18.75" customHeight="1" x14ac:dyDescent="0.25">
      <c r="B42" s="206"/>
      <c r="C42" s="197" t="s">
        <v>757</v>
      </c>
      <c r="D42" s="198"/>
      <c r="E42" s="198"/>
      <c r="F42" s="198"/>
      <c r="G42" s="198"/>
      <c r="H42" s="198"/>
      <c r="I42" s="198"/>
      <c r="J42" s="198"/>
      <c r="K42" s="198"/>
      <c r="L42" s="198"/>
      <c r="M42" s="198"/>
      <c r="N42" s="198"/>
      <c r="O42" s="198"/>
      <c r="P42" s="199"/>
      <c r="Q42" s="99"/>
      <c r="R42" s="99"/>
      <c r="S42" s="99"/>
      <c r="T42" s="99"/>
      <c r="U42" s="100"/>
    </row>
    <row r="43" spans="1:58" ht="18.75" customHeight="1" x14ac:dyDescent="0.25">
      <c r="B43" s="206"/>
      <c r="C43" s="111" t="s">
        <v>779</v>
      </c>
      <c r="D43" s="111"/>
      <c r="E43" s="111"/>
      <c r="F43" s="111"/>
      <c r="G43" s="92"/>
      <c r="H43" s="93"/>
      <c r="I43" s="93"/>
      <c r="J43" s="93"/>
      <c r="K43" s="93"/>
      <c r="L43" s="94"/>
      <c r="M43" s="95" t="s">
        <v>780</v>
      </c>
      <c r="N43" s="96"/>
      <c r="O43" s="97"/>
      <c r="P43" s="92"/>
      <c r="Q43" s="93"/>
      <c r="R43" s="93"/>
      <c r="S43" s="93"/>
      <c r="T43" s="93"/>
      <c r="U43" s="98"/>
    </row>
    <row r="44" spans="1:58" ht="18.75" customHeight="1" x14ac:dyDescent="0.25">
      <c r="B44" s="206"/>
      <c r="C44" s="111" t="s">
        <v>781</v>
      </c>
      <c r="D44" s="111"/>
      <c r="E44" s="111"/>
      <c r="F44" s="111"/>
      <c r="G44" s="92"/>
      <c r="H44" s="93"/>
      <c r="I44" s="93"/>
      <c r="J44" s="93"/>
      <c r="K44" s="93"/>
      <c r="L44" s="94"/>
      <c r="M44" s="95" t="s">
        <v>782</v>
      </c>
      <c r="N44" s="96"/>
      <c r="O44" s="97"/>
      <c r="P44" s="92"/>
      <c r="Q44" s="93"/>
      <c r="R44" s="93"/>
      <c r="S44" s="93"/>
      <c r="T44" s="93"/>
      <c r="U44" s="98"/>
    </row>
    <row r="45" spans="1:58" ht="18.75" customHeight="1" x14ac:dyDescent="0.25">
      <c r="B45" s="206"/>
      <c r="C45" s="111" t="s">
        <v>396</v>
      </c>
      <c r="D45" s="111"/>
      <c r="E45" s="111"/>
      <c r="F45" s="111"/>
      <c r="G45" s="92"/>
      <c r="H45" s="93"/>
      <c r="I45" s="93"/>
      <c r="J45" s="93"/>
      <c r="K45" s="94"/>
      <c r="L45" s="171" t="s">
        <v>397</v>
      </c>
      <c r="M45" s="172"/>
      <c r="N45" s="172"/>
      <c r="O45" s="172"/>
      <c r="P45" s="173"/>
      <c r="Q45" s="92"/>
      <c r="R45" s="93"/>
      <c r="S45" s="93"/>
      <c r="T45" s="93"/>
      <c r="U45" s="98"/>
      <c r="V45" s="3" t="s">
        <v>16</v>
      </c>
      <c r="AU45" s="15" t="s">
        <v>399</v>
      </c>
      <c r="AV45" s="15" t="s">
        <v>400</v>
      </c>
      <c r="AX45" s="15" t="s">
        <v>401</v>
      </c>
      <c r="BD45" s="15" t="s">
        <v>402</v>
      </c>
      <c r="BE45" s="15" t="s">
        <v>403</v>
      </c>
      <c r="BF45" s="15" t="s">
        <v>404</v>
      </c>
    </row>
    <row r="46" spans="1:58" ht="18.75" customHeight="1" x14ac:dyDescent="0.25">
      <c r="B46" s="206"/>
      <c r="C46" s="111" t="s">
        <v>9</v>
      </c>
      <c r="D46" s="111"/>
      <c r="E46" s="111"/>
      <c r="F46" s="111"/>
      <c r="G46" s="112"/>
      <c r="H46" s="112"/>
      <c r="I46" s="112"/>
      <c r="J46" s="112"/>
      <c r="K46" s="112"/>
      <c r="L46" s="112"/>
      <c r="M46" s="112"/>
      <c r="N46" s="112"/>
      <c r="O46" s="112"/>
      <c r="P46" s="112"/>
      <c r="Q46" s="112"/>
      <c r="R46" s="112"/>
      <c r="S46" s="112"/>
      <c r="T46" s="112"/>
      <c r="U46" s="113"/>
      <c r="V46" s="3" t="s">
        <v>769</v>
      </c>
    </row>
    <row r="47" spans="1:58" ht="18.75" customHeight="1" x14ac:dyDescent="0.25">
      <c r="B47" s="206"/>
      <c r="C47" s="111" t="s">
        <v>364</v>
      </c>
      <c r="D47" s="111"/>
      <c r="E47" s="111"/>
      <c r="F47" s="111"/>
      <c r="G47" s="164" t="str">
        <f>_xlfn.IFNA(VLOOKUP(G46,郵便番号,2,TRUE),"東京都")</f>
        <v>東京都</v>
      </c>
      <c r="H47" s="165"/>
      <c r="I47" s="166"/>
      <c r="J47" s="174"/>
      <c r="K47" s="175"/>
      <c r="L47" s="175"/>
      <c r="M47" s="175"/>
      <c r="N47" s="175"/>
      <c r="O47" s="175"/>
      <c r="P47" s="175"/>
      <c r="Q47" s="175"/>
      <c r="R47" s="175"/>
      <c r="S47" s="175"/>
      <c r="T47" s="175"/>
      <c r="U47" s="176"/>
    </row>
    <row r="48" spans="1:58" ht="18.75" customHeight="1" x14ac:dyDescent="0.25">
      <c r="B48" s="206"/>
      <c r="C48" s="111"/>
      <c r="D48" s="111"/>
      <c r="E48" s="111"/>
      <c r="F48" s="111"/>
      <c r="G48" s="179" t="s">
        <v>377</v>
      </c>
      <c r="H48" s="179"/>
      <c r="I48" s="179"/>
      <c r="J48" s="222"/>
      <c r="K48" s="222"/>
      <c r="L48" s="222"/>
      <c r="M48" s="222"/>
      <c r="N48" s="222"/>
      <c r="O48" s="222"/>
      <c r="P48" s="222"/>
      <c r="Q48" s="222"/>
      <c r="R48" s="222"/>
      <c r="S48" s="222"/>
      <c r="T48" s="222"/>
      <c r="U48" s="223"/>
    </row>
    <row r="49" spans="1:22" ht="18.75" customHeight="1" thickBot="1" x14ac:dyDescent="0.3">
      <c r="B49" s="207"/>
      <c r="C49" s="116" t="s">
        <v>10</v>
      </c>
      <c r="D49" s="116"/>
      <c r="E49" s="116"/>
      <c r="F49" s="116"/>
      <c r="G49" s="117"/>
      <c r="H49" s="117"/>
      <c r="I49" s="117"/>
      <c r="J49" s="117"/>
      <c r="K49" s="117"/>
      <c r="L49" s="117"/>
      <c r="M49" s="117"/>
      <c r="N49" s="117"/>
      <c r="O49" s="117"/>
      <c r="P49" s="117"/>
      <c r="Q49" s="117"/>
      <c r="R49" s="117"/>
      <c r="S49" s="117"/>
      <c r="T49" s="117"/>
      <c r="U49" s="118"/>
      <c r="V49" s="3" t="s">
        <v>769</v>
      </c>
    </row>
    <row r="51" spans="1:22" ht="18.75" customHeight="1" thickBot="1" x14ac:dyDescent="0.3">
      <c r="A51" s="9" t="s">
        <v>454</v>
      </c>
      <c r="B51" s="6"/>
      <c r="C51" s="6"/>
      <c r="D51" s="6"/>
      <c r="E51" s="6"/>
      <c r="F51" s="6"/>
      <c r="G51" s="6"/>
      <c r="H51" s="6"/>
      <c r="I51" s="6"/>
      <c r="J51" s="6"/>
      <c r="K51" s="6"/>
    </row>
    <row r="52" spans="1:22" ht="18.75" customHeight="1" thickTop="1" x14ac:dyDescent="0.25">
      <c r="B52" s="3" t="str">
        <f>"患者と同じ医療保険に加入している" &amp; IF(LEN($G$21)=2,CHAR(13)&amp;"被保険者のみを","者全員") &amp; "記載してください"</f>
        <v>患者と同じ医療保険に加入している者全員記載してください</v>
      </c>
    </row>
    <row r="53" spans="1:22" ht="5.25" customHeight="1" thickBot="1" x14ac:dyDescent="0.3">
      <c r="G53" s="11" t="str">
        <f>G13 &amp; ""</f>
        <v/>
      </c>
    </row>
    <row r="54" spans="1:22" ht="18.75" customHeight="1" x14ac:dyDescent="0.25">
      <c r="B54" s="108" t="s">
        <v>459</v>
      </c>
      <c r="C54" s="224" t="str">
        <f>"患者と同じ医療保険に加入している者" &amp; IF(LEN($G$21)=2,CHAR(13)&amp;"※被保険者のみ","")</f>
        <v>患者と同じ医療保険に加入している者</v>
      </c>
      <c r="D54" s="224"/>
      <c r="E54" s="142" t="s">
        <v>1</v>
      </c>
      <c r="F54" s="142"/>
      <c r="G54" s="103"/>
      <c r="H54" s="103"/>
      <c r="I54" s="103"/>
      <c r="J54" s="103"/>
      <c r="K54" s="103"/>
      <c r="L54" s="103"/>
      <c r="M54" s="103"/>
      <c r="N54" s="142" t="s">
        <v>396</v>
      </c>
      <c r="O54" s="142"/>
      <c r="P54" s="142"/>
      <c r="Q54" s="142"/>
      <c r="R54" s="103"/>
      <c r="S54" s="103"/>
      <c r="T54" s="103"/>
      <c r="U54" s="104"/>
    </row>
    <row r="55" spans="1:22" ht="18.75" customHeight="1" x14ac:dyDescent="0.25">
      <c r="B55" s="109"/>
      <c r="C55" s="225"/>
      <c r="D55" s="225"/>
      <c r="E55" s="111" t="s">
        <v>1</v>
      </c>
      <c r="F55" s="111"/>
      <c r="G55" s="99"/>
      <c r="H55" s="99"/>
      <c r="I55" s="99"/>
      <c r="J55" s="99"/>
      <c r="K55" s="99"/>
      <c r="L55" s="99"/>
      <c r="M55" s="99"/>
      <c r="N55" s="111" t="s">
        <v>396</v>
      </c>
      <c r="O55" s="111"/>
      <c r="P55" s="111"/>
      <c r="Q55" s="111"/>
      <c r="R55" s="99"/>
      <c r="S55" s="99"/>
      <c r="T55" s="99"/>
      <c r="U55" s="100"/>
    </row>
    <row r="56" spans="1:22" ht="18.75" customHeight="1" x14ac:dyDescent="0.25">
      <c r="B56" s="109"/>
      <c r="C56" s="225"/>
      <c r="D56" s="225"/>
      <c r="E56" s="111" t="s">
        <v>1</v>
      </c>
      <c r="F56" s="111"/>
      <c r="G56" s="99"/>
      <c r="H56" s="99"/>
      <c r="I56" s="99"/>
      <c r="J56" s="99"/>
      <c r="K56" s="99"/>
      <c r="L56" s="99"/>
      <c r="M56" s="99"/>
      <c r="N56" s="111" t="s">
        <v>396</v>
      </c>
      <c r="O56" s="111"/>
      <c r="P56" s="111"/>
      <c r="Q56" s="111"/>
      <c r="R56" s="99"/>
      <c r="S56" s="99"/>
      <c r="T56" s="99"/>
      <c r="U56" s="100"/>
    </row>
    <row r="57" spans="1:22" ht="18.75" customHeight="1" x14ac:dyDescent="0.25">
      <c r="B57" s="109"/>
      <c r="C57" s="225"/>
      <c r="D57" s="225"/>
      <c r="E57" s="111" t="s">
        <v>1</v>
      </c>
      <c r="F57" s="111"/>
      <c r="G57" s="99"/>
      <c r="H57" s="99"/>
      <c r="I57" s="99"/>
      <c r="J57" s="99"/>
      <c r="K57" s="99"/>
      <c r="L57" s="99"/>
      <c r="M57" s="99"/>
      <c r="N57" s="111" t="s">
        <v>396</v>
      </c>
      <c r="O57" s="111"/>
      <c r="P57" s="111"/>
      <c r="Q57" s="111"/>
      <c r="R57" s="99"/>
      <c r="S57" s="99"/>
      <c r="T57" s="99"/>
      <c r="U57" s="100"/>
    </row>
    <row r="58" spans="1:22" ht="18.75" customHeight="1" x14ac:dyDescent="0.25">
      <c r="B58" s="109"/>
      <c r="C58" s="225"/>
      <c r="D58" s="225"/>
      <c r="E58" s="111" t="s">
        <v>1</v>
      </c>
      <c r="F58" s="111"/>
      <c r="G58" s="99"/>
      <c r="H58" s="99"/>
      <c r="I58" s="99"/>
      <c r="J58" s="99"/>
      <c r="K58" s="99"/>
      <c r="L58" s="99"/>
      <c r="M58" s="99"/>
      <c r="N58" s="111" t="s">
        <v>396</v>
      </c>
      <c r="O58" s="111"/>
      <c r="P58" s="111"/>
      <c r="Q58" s="111"/>
      <c r="R58" s="99"/>
      <c r="S58" s="99"/>
      <c r="T58" s="99"/>
      <c r="U58" s="100"/>
    </row>
    <row r="59" spans="1:22" ht="18.75" customHeight="1" x14ac:dyDescent="0.25">
      <c r="B59" s="109"/>
      <c r="C59" s="225"/>
      <c r="D59" s="225"/>
      <c r="E59" s="111" t="s">
        <v>1</v>
      </c>
      <c r="F59" s="111"/>
      <c r="G59" s="99"/>
      <c r="H59" s="99"/>
      <c r="I59" s="99"/>
      <c r="J59" s="99"/>
      <c r="K59" s="99"/>
      <c r="L59" s="99"/>
      <c r="M59" s="99"/>
      <c r="N59" s="111" t="s">
        <v>396</v>
      </c>
      <c r="O59" s="111"/>
      <c r="P59" s="111"/>
      <c r="Q59" s="111"/>
      <c r="R59" s="99"/>
      <c r="S59" s="99"/>
      <c r="T59" s="99"/>
      <c r="U59" s="100"/>
    </row>
    <row r="60" spans="1:22" ht="18.75" customHeight="1" x14ac:dyDescent="0.25">
      <c r="B60" s="109"/>
      <c r="C60" s="114" t="s">
        <v>455</v>
      </c>
      <c r="D60" s="114"/>
      <c r="E60" s="114"/>
      <c r="F60" s="114"/>
      <c r="G60" s="111" t="s">
        <v>1</v>
      </c>
      <c r="H60" s="111"/>
      <c r="I60" s="111"/>
      <c r="J60" s="111"/>
      <c r="K60" s="112"/>
      <c r="L60" s="112"/>
      <c r="M60" s="112"/>
      <c r="N60" s="112"/>
      <c r="O60" s="112"/>
      <c r="P60" s="112"/>
      <c r="Q60" s="112"/>
      <c r="R60" s="112"/>
      <c r="S60" s="112"/>
      <c r="T60" s="112"/>
      <c r="U60" s="113"/>
      <c r="V60" s="3" t="s">
        <v>469</v>
      </c>
    </row>
    <row r="61" spans="1:22" ht="18.75" customHeight="1" x14ac:dyDescent="0.25">
      <c r="B61" s="109"/>
      <c r="C61" s="114"/>
      <c r="D61" s="114"/>
      <c r="E61" s="114"/>
      <c r="F61" s="114"/>
      <c r="G61" s="111" t="s">
        <v>2</v>
      </c>
      <c r="H61" s="111"/>
      <c r="I61" s="111"/>
      <c r="J61" s="111"/>
      <c r="K61" s="112"/>
      <c r="L61" s="112"/>
      <c r="M61" s="112"/>
      <c r="N61" s="112"/>
      <c r="O61" s="112"/>
      <c r="P61" s="112"/>
      <c r="Q61" s="112"/>
      <c r="R61" s="112"/>
      <c r="S61" s="112"/>
      <c r="T61" s="112"/>
      <c r="U61" s="113"/>
      <c r="V61" s="3" t="s">
        <v>470</v>
      </c>
    </row>
    <row r="62" spans="1:22" ht="18.75" customHeight="1" x14ac:dyDescent="0.25">
      <c r="B62" s="109"/>
      <c r="C62" s="114"/>
      <c r="D62" s="114"/>
      <c r="E62" s="114"/>
      <c r="F62" s="114"/>
      <c r="G62" s="111" t="s">
        <v>456</v>
      </c>
      <c r="H62" s="111"/>
      <c r="I62" s="111"/>
      <c r="J62" s="111"/>
      <c r="K62" s="112" t="s">
        <v>367</v>
      </c>
      <c r="L62" s="112"/>
      <c r="M62" s="112"/>
      <c r="N62" s="112"/>
      <c r="O62" s="8" t="s">
        <v>5</v>
      </c>
      <c r="P62" s="112"/>
      <c r="Q62" s="112"/>
      <c r="R62" s="8" t="s">
        <v>6</v>
      </c>
      <c r="S62" s="112"/>
      <c r="T62" s="112"/>
      <c r="U62" s="14" t="s">
        <v>7</v>
      </c>
    </row>
    <row r="63" spans="1:22" ht="18.75" customHeight="1" x14ac:dyDescent="0.25">
      <c r="B63" s="109"/>
      <c r="C63" s="114"/>
      <c r="D63" s="114"/>
      <c r="E63" s="114"/>
      <c r="F63" s="114"/>
      <c r="G63" s="111" t="s">
        <v>457</v>
      </c>
      <c r="H63" s="111"/>
      <c r="I63" s="111"/>
      <c r="J63" s="111"/>
      <c r="K63" s="112"/>
      <c r="L63" s="112"/>
      <c r="M63" s="112"/>
      <c r="N63" s="112"/>
      <c r="O63" s="112"/>
      <c r="P63" s="112"/>
      <c r="Q63" s="112"/>
      <c r="R63" s="112"/>
      <c r="S63" s="112"/>
      <c r="T63" s="112"/>
      <c r="U63" s="113"/>
    </row>
    <row r="64" spans="1:22" ht="18.75" customHeight="1" x14ac:dyDescent="0.25">
      <c r="B64" s="109"/>
      <c r="C64" s="114"/>
      <c r="D64" s="114"/>
      <c r="E64" s="114"/>
      <c r="F64" s="114"/>
      <c r="G64" s="111" t="s">
        <v>1</v>
      </c>
      <c r="H64" s="111"/>
      <c r="I64" s="111"/>
      <c r="J64" s="111"/>
      <c r="K64" s="112"/>
      <c r="L64" s="112"/>
      <c r="M64" s="112"/>
      <c r="N64" s="112"/>
      <c r="O64" s="112"/>
      <c r="P64" s="112"/>
      <c r="Q64" s="112"/>
      <c r="R64" s="112"/>
      <c r="S64" s="112"/>
      <c r="T64" s="112"/>
      <c r="U64" s="113"/>
    </row>
    <row r="65" spans="1:57" ht="18.75" customHeight="1" x14ac:dyDescent="0.25">
      <c r="B65" s="109"/>
      <c r="C65" s="114"/>
      <c r="D65" s="114"/>
      <c r="E65" s="114"/>
      <c r="F65" s="114"/>
      <c r="G65" s="111" t="s">
        <v>2</v>
      </c>
      <c r="H65" s="111"/>
      <c r="I65" s="111"/>
      <c r="J65" s="111"/>
      <c r="K65" s="112"/>
      <c r="L65" s="112"/>
      <c r="M65" s="112"/>
      <c r="N65" s="112"/>
      <c r="O65" s="112"/>
      <c r="P65" s="112"/>
      <c r="Q65" s="112"/>
      <c r="R65" s="112"/>
      <c r="S65" s="112"/>
      <c r="T65" s="112"/>
      <c r="U65" s="113"/>
    </row>
    <row r="66" spans="1:57" ht="18.75" customHeight="1" x14ac:dyDescent="0.25">
      <c r="B66" s="109"/>
      <c r="C66" s="114"/>
      <c r="D66" s="114"/>
      <c r="E66" s="114"/>
      <c r="F66" s="114"/>
      <c r="G66" s="111" t="s">
        <v>456</v>
      </c>
      <c r="H66" s="111"/>
      <c r="I66" s="111"/>
      <c r="J66" s="111"/>
      <c r="K66" s="112" t="s">
        <v>4</v>
      </c>
      <c r="L66" s="112"/>
      <c r="M66" s="112"/>
      <c r="N66" s="112"/>
      <c r="O66" s="8" t="s">
        <v>5</v>
      </c>
      <c r="P66" s="112"/>
      <c r="Q66" s="112"/>
      <c r="R66" s="8" t="s">
        <v>6</v>
      </c>
      <c r="S66" s="112"/>
      <c r="T66" s="112"/>
      <c r="U66" s="14" t="s">
        <v>7</v>
      </c>
    </row>
    <row r="67" spans="1:57" ht="18.75" customHeight="1" x14ac:dyDescent="0.25">
      <c r="B67" s="109"/>
      <c r="C67" s="114"/>
      <c r="D67" s="114"/>
      <c r="E67" s="114"/>
      <c r="F67" s="114"/>
      <c r="G67" s="111" t="s">
        <v>457</v>
      </c>
      <c r="H67" s="111"/>
      <c r="I67" s="111"/>
      <c r="J67" s="111"/>
      <c r="K67" s="112"/>
      <c r="L67" s="112"/>
      <c r="M67" s="112"/>
      <c r="N67" s="112"/>
      <c r="O67" s="112"/>
      <c r="P67" s="112"/>
      <c r="Q67" s="112"/>
      <c r="R67" s="112"/>
      <c r="S67" s="112"/>
      <c r="T67" s="112"/>
      <c r="U67" s="113"/>
    </row>
    <row r="68" spans="1:57" ht="18.75" customHeight="1" x14ac:dyDescent="0.25">
      <c r="B68" s="109"/>
      <c r="C68" s="114" t="s">
        <v>458</v>
      </c>
      <c r="D68" s="114"/>
      <c r="E68" s="114"/>
      <c r="F68" s="114"/>
      <c r="G68" s="111" t="s">
        <v>1</v>
      </c>
      <c r="H68" s="111"/>
      <c r="I68" s="111"/>
      <c r="J68" s="111"/>
      <c r="K68" s="112"/>
      <c r="L68" s="112"/>
      <c r="M68" s="112"/>
      <c r="N68" s="112"/>
      <c r="O68" s="112"/>
      <c r="P68" s="112"/>
      <c r="Q68" s="112"/>
      <c r="R68" s="112"/>
      <c r="S68" s="112"/>
      <c r="T68" s="112"/>
      <c r="U68" s="113"/>
      <c r="V68" s="3" t="s">
        <v>469</v>
      </c>
    </row>
    <row r="69" spans="1:57" ht="18.75" customHeight="1" x14ac:dyDescent="0.25">
      <c r="B69" s="109"/>
      <c r="C69" s="114"/>
      <c r="D69" s="114"/>
      <c r="E69" s="114"/>
      <c r="F69" s="114"/>
      <c r="G69" s="111" t="s">
        <v>2</v>
      </c>
      <c r="H69" s="111"/>
      <c r="I69" s="111"/>
      <c r="J69" s="111"/>
      <c r="K69" s="112"/>
      <c r="L69" s="112"/>
      <c r="M69" s="112"/>
      <c r="N69" s="112"/>
      <c r="O69" s="112"/>
      <c r="P69" s="112"/>
      <c r="Q69" s="112"/>
      <c r="R69" s="112"/>
      <c r="S69" s="112"/>
      <c r="T69" s="112"/>
      <c r="U69" s="113"/>
      <c r="V69" s="3" t="s">
        <v>470</v>
      </c>
    </row>
    <row r="70" spans="1:57" ht="18.75" customHeight="1" x14ac:dyDescent="0.25">
      <c r="B70" s="109"/>
      <c r="C70" s="114"/>
      <c r="D70" s="114"/>
      <c r="E70" s="114"/>
      <c r="F70" s="114"/>
      <c r="G70" s="111" t="s">
        <v>456</v>
      </c>
      <c r="H70" s="111"/>
      <c r="I70" s="111"/>
      <c r="J70" s="111"/>
      <c r="K70" s="112" t="s">
        <v>4</v>
      </c>
      <c r="L70" s="112"/>
      <c r="M70" s="112"/>
      <c r="N70" s="112"/>
      <c r="O70" s="8" t="s">
        <v>5</v>
      </c>
      <c r="P70" s="112"/>
      <c r="Q70" s="112"/>
      <c r="R70" s="8" t="s">
        <v>6</v>
      </c>
      <c r="S70" s="112"/>
      <c r="T70" s="112"/>
      <c r="U70" s="14" t="s">
        <v>7</v>
      </c>
    </row>
    <row r="71" spans="1:57" ht="18.75" customHeight="1" x14ac:dyDescent="0.25">
      <c r="B71" s="109"/>
      <c r="C71" s="114"/>
      <c r="D71" s="114"/>
      <c r="E71" s="114"/>
      <c r="F71" s="114"/>
      <c r="G71" s="111" t="s">
        <v>457</v>
      </c>
      <c r="H71" s="111"/>
      <c r="I71" s="111"/>
      <c r="J71" s="111"/>
      <c r="K71" s="112"/>
      <c r="L71" s="112"/>
      <c r="M71" s="112"/>
      <c r="N71" s="112"/>
      <c r="O71" s="112"/>
      <c r="P71" s="112"/>
      <c r="Q71" s="112"/>
      <c r="R71" s="112"/>
      <c r="S71" s="112"/>
      <c r="T71" s="112"/>
      <c r="U71" s="113"/>
    </row>
    <row r="72" spans="1:57" ht="18.75" customHeight="1" x14ac:dyDescent="0.25">
      <c r="B72" s="109"/>
      <c r="C72" s="114"/>
      <c r="D72" s="114"/>
      <c r="E72" s="114"/>
      <c r="F72" s="114"/>
      <c r="G72" s="111" t="s">
        <v>1</v>
      </c>
      <c r="H72" s="111"/>
      <c r="I72" s="111"/>
      <c r="J72" s="111"/>
      <c r="K72" s="112"/>
      <c r="L72" s="112"/>
      <c r="M72" s="112"/>
      <c r="N72" s="112"/>
      <c r="O72" s="112"/>
      <c r="P72" s="112"/>
      <c r="Q72" s="112"/>
      <c r="R72" s="112"/>
      <c r="S72" s="112"/>
      <c r="T72" s="112"/>
      <c r="U72" s="113"/>
    </row>
    <row r="73" spans="1:57" ht="18.75" customHeight="1" x14ac:dyDescent="0.25">
      <c r="B73" s="109"/>
      <c r="C73" s="114"/>
      <c r="D73" s="114"/>
      <c r="E73" s="114"/>
      <c r="F73" s="114"/>
      <c r="G73" s="111" t="s">
        <v>2</v>
      </c>
      <c r="H73" s="111"/>
      <c r="I73" s="111"/>
      <c r="J73" s="111"/>
      <c r="K73" s="112"/>
      <c r="L73" s="112"/>
      <c r="M73" s="112"/>
      <c r="N73" s="112"/>
      <c r="O73" s="112"/>
      <c r="P73" s="112"/>
      <c r="Q73" s="112"/>
      <c r="R73" s="112"/>
      <c r="S73" s="112"/>
      <c r="T73" s="112"/>
      <c r="U73" s="113"/>
    </row>
    <row r="74" spans="1:57" ht="18.75" customHeight="1" x14ac:dyDescent="0.25">
      <c r="B74" s="109"/>
      <c r="C74" s="114"/>
      <c r="D74" s="114"/>
      <c r="E74" s="114"/>
      <c r="F74" s="114"/>
      <c r="G74" s="111" t="s">
        <v>456</v>
      </c>
      <c r="H74" s="111"/>
      <c r="I74" s="111"/>
      <c r="J74" s="111"/>
      <c r="K74" s="112" t="s">
        <v>4</v>
      </c>
      <c r="L74" s="112"/>
      <c r="M74" s="112"/>
      <c r="N74" s="112"/>
      <c r="O74" s="8" t="s">
        <v>5</v>
      </c>
      <c r="P74" s="112"/>
      <c r="Q74" s="112"/>
      <c r="R74" s="8" t="s">
        <v>6</v>
      </c>
      <c r="S74" s="112"/>
      <c r="T74" s="112"/>
      <c r="U74" s="14" t="s">
        <v>7</v>
      </c>
    </row>
    <row r="75" spans="1:57" ht="18.75" customHeight="1" thickBot="1" x14ac:dyDescent="0.3">
      <c r="B75" s="110"/>
      <c r="C75" s="115"/>
      <c r="D75" s="115"/>
      <c r="E75" s="115"/>
      <c r="F75" s="115"/>
      <c r="G75" s="116" t="s">
        <v>457</v>
      </c>
      <c r="H75" s="116"/>
      <c r="I75" s="116"/>
      <c r="J75" s="116"/>
      <c r="K75" s="117"/>
      <c r="L75" s="117"/>
      <c r="M75" s="117"/>
      <c r="N75" s="117"/>
      <c r="O75" s="117"/>
      <c r="P75" s="117"/>
      <c r="Q75" s="117"/>
      <c r="R75" s="117"/>
      <c r="S75" s="117"/>
      <c r="T75" s="117"/>
      <c r="U75" s="118"/>
    </row>
    <row r="76" spans="1:57" ht="18.75" customHeight="1" x14ac:dyDescent="0.25">
      <c r="C76" s="10"/>
      <c r="D76" s="10"/>
      <c r="E76" s="10"/>
      <c r="F76" s="10"/>
      <c r="G76" s="5"/>
      <c r="H76" s="5"/>
      <c r="I76" s="5"/>
      <c r="J76" s="5"/>
      <c r="K76" s="5"/>
      <c r="L76" s="5"/>
      <c r="M76" s="5"/>
      <c r="N76" s="5"/>
      <c r="O76" s="5"/>
      <c r="P76" s="5"/>
      <c r="Q76" s="5"/>
      <c r="R76" s="5"/>
      <c r="S76" s="5"/>
      <c r="T76" s="5"/>
      <c r="U76" s="5"/>
    </row>
    <row r="77" spans="1:57" ht="18.75" customHeight="1" thickBot="1" x14ac:dyDescent="0.3">
      <c r="A77" s="9" t="s">
        <v>462</v>
      </c>
      <c r="B77" s="6"/>
      <c r="C77" s="6"/>
      <c r="D77" s="6"/>
      <c r="E77" s="6"/>
      <c r="F77" s="6"/>
      <c r="G77" s="6"/>
      <c r="H77" s="6"/>
      <c r="I77" s="6"/>
      <c r="J77" s="6"/>
      <c r="K77" s="6"/>
      <c r="L77" s="9"/>
      <c r="M77" s="6"/>
      <c r="N77" s="6"/>
      <c r="O77" s="6"/>
      <c r="P77" s="5"/>
      <c r="Q77" s="5"/>
      <c r="R77" s="5"/>
      <c r="S77" s="5"/>
      <c r="T77" s="5"/>
      <c r="U77" s="5"/>
    </row>
    <row r="78" spans="1:57" ht="10.5" customHeight="1" thickTop="1" thickBot="1" x14ac:dyDescent="0.3">
      <c r="A78" s="12"/>
      <c r="L78" s="12"/>
      <c r="P78" s="5"/>
      <c r="Q78" s="5"/>
      <c r="R78" s="5"/>
      <c r="S78" s="5"/>
      <c r="T78" s="5"/>
      <c r="U78" s="5"/>
    </row>
    <row r="79" spans="1:57" ht="18.75" customHeight="1" x14ac:dyDescent="0.25">
      <c r="B79" s="141" t="s">
        <v>460</v>
      </c>
      <c r="C79" s="142"/>
      <c r="D79" s="142"/>
      <c r="E79" s="142"/>
      <c r="F79" s="142"/>
      <c r="G79" s="143" t="str">
        <f>IF(J79="","令和又は西暦",IF(J79&lt;20,"令和","西暦"))</f>
        <v>令和又は西暦</v>
      </c>
      <c r="H79" s="144"/>
      <c r="I79" s="145"/>
      <c r="J79" s="146"/>
      <c r="K79" s="147"/>
      <c r="L79" s="142" t="s">
        <v>5</v>
      </c>
      <c r="M79" s="142"/>
      <c r="N79" s="103"/>
      <c r="O79" s="103"/>
      <c r="P79" s="142" t="s">
        <v>6</v>
      </c>
      <c r="Q79" s="142"/>
      <c r="R79" s="103"/>
      <c r="S79" s="103"/>
      <c r="T79" s="142" t="s">
        <v>7</v>
      </c>
      <c r="U79" s="163"/>
      <c r="V79" s="3" t="s">
        <v>695</v>
      </c>
    </row>
    <row r="80" spans="1:57" ht="31.5" customHeight="1" x14ac:dyDescent="0.25">
      <c r="B80" s="156" t="s">
        <v>461</v>
      </c>
      <c r="C80" s="151"/>
      <c r="D80" s="151"/>
      <c r="E80" s="151"/>
      <c r="F80" s="151"/>
      <c r="G80" s="159"/>
      <c r="H80" s="159"/>
      <c r="I80" s="159"/>
      <c r="J80" s="159"/>
      <c r="K80" s="159"/>
      <c r="L80" s="159"/>
      <c r="M80" s="159"/>
      <c r="N80" s="159"/>
      <c r="O80" s="159"/>
      <c r="P80" s="159"/>
      <c r="Q80" s="159"/>
      <c r="R80" s="159"/>
      <c r="S80" s="159"/>
      <c r="T80" s="159"/>
      <c r="U80" s="160"/>
      <c r="V80" s="3" t="s">
        <v>471</v>
      </c>
      <c r="AU80" s="15" t="s">
        <v>463</v>
      </c>
      <c r="AV80" s="15" t="s">
        <v>464</v>
      </c>
      <c r="AX80" s="15" t="s">
        <v>465</v>
      </c>
      <c r="BD80" s="15" t="s">
        <v>404</v>
      </c>
      <c r="BE80" s="15" t="s">
        <v>466</v>
      </c>
    </row>
    <row r="81" spans="1:60" ht="31.5" customHeight="1" thickBot="1" x14ac:dyDescent="0.3">
      <c r="B81" s="157"/>
      <c r="C81" s="158"/>
      <c r="D81" s="158"/>
      <c r="E81" s="158"/>
      <c r="F81" s="158"/>
      <c r="G81" s="116" t="s">
        <v>404</v>
      </c>
      <c r="H81" s="116"/>
      <c r="I81" s="116"/>
      <c r="J81" s="161"/>
      <c r="K81" s="161"/>
      <c r="L81" s="161"/>
      <c r="M81" s="161"/>
      <c r="N81" s="161"/>
      <c r="O81" s="161"/>
      <c r="P81" s="161"/>
      <c r="Q81" s="161"/>
      <c r="R81" s="161"/>
      <c r="S81" s="161"/>
      <c r="T81" s="161"/>
      <c r="U81" s="162"/>
      <c r="V81" s="3" t="str">
        <f>IF(LEFT(G80,2)="その","　※その他の理由を入力してください。","")</f>
        <v/>
      </c>
    </row>
    <row r="83" spans="1:60" ht="18.75" customHeight="1" thickBot="1" x14ac:dyDescent="0.3">
      <c r="A83" s="9" t="s">
        <v>522</v>
      </c>
      <c r="B83" s="6"/>
      <c r="C83" s="6"/>
      <c r="D83" s="6"/>
      <c r="E83" s="6"/>
      <c r="F83" s="6"/>
      <c r="G83" s="6"/>
      <c r="H83" s="6"/>
      <c r="I83" s="6"/>
      <c r="J83" s="6"/>
      <c r="K83" s="6"/>
      <c r="L83" s="9"/>
      <c r="M83"/>
      <c r="N83"/>
      <c r="O83"/>
      <c r="P83" s="5"/>
      <c r="Q83" s="5"/>
      <c r="R83" s="5"/>
      <c r="S83" s="5"/>
      <c r="T83" s="5"/>
      <c r="U83" s="5"/>
    </row>
    <row r="84" spans="1:60" ht="10.5" customHeight="1" thickTop="1" thickBot="1" x14ac:dyDescent="0.3">
      <c r="A84" s="12"/>
      <c r="L84" s="12"/>
      <c r="P84" s="5"/>
      <c r="Q84" s="5"/>
      <c r="R84" s="5"/>
      <c r="S84" s="5"/>
      <c r="T84" s="5"/>
      <c r="U84" s="5"/>
    </row>
    <row r="85" spans="1:60" ht="19.5" customHeight="1" x14ac:dyDescent="0.25">
      <c r="B85" s="148" t="s">
        <v>404</v>
      </c>
      <c r="C85" s="142" t="s">
        <v>523</v>
      </c>
      <c r="D85" s="142"/>
      <c r="E85" s="142"/>
      <c r="F85" s="142"/>
      <c r="G85" s="142"/>
      <c r="H85" s="103"/>
      <c r="I85" s="103"/>
      <c r="J85" s="103"/>
      <c r="K85" s="103"/>
      <c r="L85" s="103"/>
      <c r="M85" s="103"/>
      <c r="N85" s="103"/>
      <c r="O85" s="103"/>
      <c r="P85" s="103"/>
      <c r="Q85" s="103"/>
      <c r="R85" s="103"/>
      <c r="S85" s="103"/>
      <c r="T85" s="103"/>
      <c r="U85" s="104"/>
      <c r="V85" s="3" t="s">
        <v>555</v>
      </c>
      <c r="AU85" s="15" t="s">
        <v>527</v>
      </c>
      <c r="AV85" s="15" t="s">
        <v>528</v>
      </c>
      <c r="AX85" s="15" t="s">
        <v>529</v>
      </c>
      <c r="BD85" s="15" t="s">
        <v>530</v>
      </c>
      <c r="BE85" s="15" t="s">
        <v>531</v>
      </c>
      <c r="BF85" s="15" t="s">
        <v>532</v>
      </c>
      <c r="BG85" s="15" t="s">
        <v>533</v>
      </c>
      <c r="BH85" s="15" t="s">
        <v>534</v>
      </c>
    </row>
    <row r="86" spans="1:60" ht="19.5" customHeight="1" x14ac:dyDescent="0.25">
      <c r="B86" s="149"/>
      <c r="C86" s="151" t="s">
        <v>524</v>
      </c>
      <c r="D86" s="151"/>
      <c r="E86" s="151"/>
      <c r="F86" s="151"/>
      <c r="G86" s="151"/>
      <c r="H86" s="129"/>
      <c r="I86" s="130"/>
      <c r="J86" s="130"/>
      <c r="K86" s="130"/>
      <c r="L86" s="130"/>
      <c r="M86" s="130"/>
      <c r="N86" s="130"/>
      <c r="O86" s="130"/>
      <c r="P86" s="130"/>
      <c r="Q86" s="130"/>
      <c r="R86" s="130"/>
      <c r="S86" s="130"/>
      <c r="T86" s="130"/>
      <c r="U86" s="131"/>
      <c r="V86" s="3" t="s">
        <v>555</v>
      </c>
      <c r="AU86" s="15" t="s">
        <v>535</v>
      </c>
      <c r="AV86" s="15" t="s">
        <v>536</v>
      </c>
      <c r="AX86" s="15" t="s">
        <v>537</v>
      </c>
      <c r="BD86" s="15" t="s">
        <v>538</v>
      </c>
      <c r="BE86" s="15" t="s">
        <v>539</v>
      </c>
      <c r="BF86" s="15" t="s">
        <v>540</v>
      </c>
      <c r="BG86" s="15" t="s">
        <v>541</v>
      </c>
      <c r="BH86" s="15" t="s">
        <v>542</v>
      </c>
    </row>
    <row r="87" spans="1:60" ht="19.5" customHeight="1" x14ac:dyDescent="0.25">
      <c r="B87" s="149"/>
      <c r="C87" s="151" t="s">
        <v>525</v>
      </c>
      <c r="D87" s="151"/>
      <c r="E87" s="151"/>
      <c r="F87" s="151"/>
      <c r="G87" s="151"/>
      <c r="H87" s="129"/>
      <c r="I87" s="130"/>
      <c r="J87" s="130"/>
      <c r="K87" s="130"/>
      <c r="L87" s="130"/>
      <c r="M87" s="130"/>
      <c r="N87" s="130"/>
      <c r="O87" s="130"/>
      <c r="P87" s="130"/>
      <c r="Q87" s="130"/>
      <c r="R87" s="130"/>
      <c r="S87" s="130"/>
      <c r="T87" s="130"/>
      <c r="U87" s="131"/>
      <c r="V87" s="3" t="s">
        <v>555</v>
      </c>
      <c r="AU87" s="15" t="s">
        <v>527</v>
      </c>
      <c r="AV87" s="15" t="s">
        <v>543</v>
      </c>
      <c r="AX87" s="15" t="s">
        <v>544</v>
      </c>
      <c r="BD87" s="15" t="s">
        <v>545</v>
      </c>
      <c r="BE87" s="15" t="s">
        <v>546</v>
      </c>
      <c r="BF87" s="15" t="s">
        <v>547</v>
      </c>
      <c r="BG87" s="15" t="s">
        <v>548</v>
      </c>
    </row>
    <row r="88" spans="1:60" ht="19.5" customHeight="1" x14ac:dyDescent="0.25">
      <c r="B88" s="149"/>
      <c r="C88" s="152" t="s">
        <v>526</v>
      </c>
      <c r="D88" s="153"/>
      <c r="E88" s="153"/>
      <c r="F88" s="153"/>
      <c r="G88" s="153"/>
      <c r="H88" s="132"/>
      <c r="I88" s="133"/>
      <c r="J88" s="133"/>
      <c r="K88" s="133"/>
      <c r="L88" s="133"/>
      <c r="M88" s="133"/>
      <c r="N88" s="133"/>
      <c r="O88" s="133"/>
      <c r="P88" s="133"/>
      <c r="Q88" s="133"/>
      <c r="R88" s="133"/>
      <c r="S88" s="133"/>
      <c r="T88" s="133"/>
      <c r="U88" s="134"/>
      <c r="V88" s="3" t="s">
        <v>555</v>
      </c>
      <c r="AU88" s="15" t="s">
        <v>556</v>
      </c>
      <c r="AV88" s="15" t="s">
        <v>557</v>
      </c>
      <c r="AX88" s="15" t="s">
        <v>549</v>
      </c>
    </row>
    <row r="89" spans="1:60" ht="19.5" customHeight="1" x14ac:dyDescent="0.25">
      <c r="B89" s="149"/>
      <c r="C89" s="154"/>
      <c r="D89" s="154"/>
      <c r="E89" s="154"/>
      <c r="F89" s="154"/>
      <c r="G89" s="154"/>
      <c r="H89" s="132"/>
      <c r="I89" s="133"/>
      <c r="J89" s="133"/>
      <c r="K89" s="133"/>
      <c r="L89" s="133"/>
      <c r="M89" s="133"/>
      <c r="N89" s="133"/>
      <c r="O89" s="133"/>
      <c r="P89" s="133"/>
      <c r="Q89" s="133"/>
      <c r="R89" s="133"/>
      <c r="S89" s="133"/>
      <c r="T89" s="133"/>
      <c r="U89" s="134"/>
      <c r="V89" s="3" t="s">
        <v>555</v>
      </c>
      <c r="AU89" s="15" t="s">
        <v>550</v>
      </c>
      <c r="AV89" s="15" t="s">
        <v>551</v>
      </c>
      <c r="AX89" s="15" t="s">
        <v>552</v>
      </c>
      <c r="BD89" s="15" t="s">
        <v>553</v>
      </c>
      <c r="BE89" s="15" t="s">
        <v>554</v>
      </c>
    </row>
    <row r="90" spans="1:60" ht="19.5" customHeight="1" thickBot="1" x14ac:dyDescent="0.3">
      <c r="B90" s="150"/>
      <c r="C90" s="155"/>
      <c r="D90" s="155"/>
      <c r="E90" s="155"/>
      <c r="F90" s="155"/>
      <c r="G90" s="155"/>
      <c r="H90" s="135" t="str">
        <f>IF(H89=BD89,"医療機関名","施設名")</f>
        <v>施設名</v>
      </c>
      <c r="I90" s="136"/>
      <c r="J90" s="137"/>
      <c r="K90" s="138"/>
      <c r="L90" s="139"/>
      <c r="M90" s="139"/>
      <c r="N90" s="139"/>
      <c r="O90" s="139"/>
      <c r="P90" s="139"/>
      <c r="Q90" s="139"/>
      <c r="R90" s="139"/>
      <c r="S90" s="139"/>
      <c r="T90" s="139"/>
      <c r="U90" s="140"/>
      <c r="V90" s="3" t="str">
        <f xml:space="preserve"> "　※" &amp; IF(H89=BD89,"医療機関名","施設名") &amp; "を入力してください。"</f>
        <v>　※施設名を入力してください。</v>
      </c>
    </row>
    <row r="92" spans="1:60" ht="18.75" customHeight="1" thickBot="1" x14ac:dyDescent="0.3">
      <c r="A92" s="9" t="s">
        <v>722</v>
      </c>
      <c r="B92" s="6"/>
      <c r="C92" s="6"/>
      <c r="D92" s="6"/>
      <c r="E92" s="6"/>
      <c r="F92" s="6"/>
      <c r="G92" s="6"/>
      <c r="H92" s="6"/>
      <c r="I92" s="6"/>
      <c r="J92" s="6"/>
      <c r="K92" s="6"/>
      <c r="L92" s="9"/>
      <c r="M92"/>
      <c r="N92"/>
      <c r="O92"/>
      <c r="P92" s="5"/>
      <c r="Q92" s="5"/>
      <c r="R92" s="5"/>
      <c r="S92" s="5"/>
      <c r="T92" s="5"/>
      <c r="U92" s="5"/>
    </row>
    <row r="93" spans="1:60" ht="10.5" customHeight="1" thickTop="1" thickBot="1" x14ac:dyDescent="0.3">
      <c r="A93" s="12"/>
      <c r="L93" s="12"/>
      <c r="P93" s="5"/>
      <c r="Q93" s="5"/>
      <c r="R93" s="5"/>
      <c r="S93" s="5"/>
      <c r="T93" s="5"/>
      <c r="U93" s="5"/>
    </row>
    <row r="94" spans="1:60" ht="19.5" customHeight="1" thickBot="1" x14ac:dyDescent="0.3">
      <c r="B94" s="127" t="s">
        <v>723</v>
      </c>
      <c r="C94" s="128"/>
      <c r="D94" s="128"/>
      <c r="E94" s="128"/>
      <c r="F94" s="128"/>
      <c r="G94" s="128"/>
      <c r="H94" s="125"/>
      <c r="I94" s="125"/>
      <c r="J94" s="125"/>
      <c r="K94" s="125"/>
      <c r="L94" s="125"/>
      <c r="M94" s="125"/>
      <c r="N94" s="125"/>
      <c r="O94" s="125"/>
      <c r="P94" s="125"/>
      <c r="Q94" s="125"/>
      <c r="R94" s="125"/>
      <c r="S94" s="125"/>
      <c r="T94" s="125"/>
      <c r="U94" s="126"/>
      <c r="V94" s="3" t="s">
        <v>727</v>
      </c>
      <c r="AU94" s="15" t="s">
        <v>724</v>
      </c>
      <c r="AV94" s="15" t="s">
        <v>725</v>
      </c>
      <c r="AX94" s="15" t="s">
        <v>726</v>
      </c>
      <c r="BD94" s="15" t="s">
        <v>530</v>
      </c>
      <c r="BE94" s="15" t="s">
        <v>531</v>
      </c>
      <c r="BF94" s="15" t="s">
        <v>532</v>
      </c>
      <c r="BG94" s="15" t="s">
        <v>533</v>
      </c>
      <c r="BH94" s="15" t="s">
        <v>534</v>
      </c>
    </row>
    <row r="95" spans="1:60" ht="63.75" customHeight="1" x14ac:dyDescent="0.25">
      <c r="B95" s="65" t="s">
        <v>762</v>
      </c>
      <c r="C95" s="65"/>
      <c r="D95" s="65"/>
      <c r="E95" s="65"/>
      <c r="F95" s="65"/>
      <c r="G95" s="65"/>
      <c r="H95" s="65"/>
      <c r="I95" s="65"/>
      <c r="J95" s="65"/>
      <c r="K95" s="65"/>
      <c r="L95" s="65"/>
      <c r="M95" s="65"/>
      <c r="N95" s="65"/>
      <c r="O95" s="65"/>
      <c r="P95" s="65"/>
      <c r="Q95" s="65"/>
      <c r="R95" s="65"/>
      <c r="S95" s="65"/>
      <c r="T95" s="65"/>
      <c r="U95" s="65"/>
    </row>
    <row r="96" spans="1:60" ht="19.5" customHeight="1" x14ac:dyDescent="0.25">
      <c r="C96" s="5"/>
      <c r="D96" s="5"/>
      <c r="E96" s="5"/>
      <c r="F96" s="5"/>
      <c r="G96" s="5"/>
      <c r="H96"/>
      <c r="I96"/>
      <c r="J96"/>
      <c r="K96"/>
      <c r="L96"/>
      <c r="M96"/>
      <c r="N96"/>
      <c r="O96"/>
      <c r="P96"/>
      <c r="Q96"/>
      <c r="R96"/>
      <c r="S96"/>
      <c r="T96"/>
      <c r="U96"/>
    </row>
    <row r="97" spans="1:50" ht="18.75" customHeight="1" thickBot="1" x14ac:dyDescent="0.3">
      <c r="A97" s="9" t="s">
        <v>467</v>
      </c>
      <c r="B97" s="6"/>
      <c r="C97" s="6"/>
      <c r="D97" s="6"/>
      <c r="E97" s="6"/>
      <c r="F97" s="6"/>
      <c r="G97" s="6"/>
      <c r="H97" s="6"/>
      <c r="I97" s="6"/>
      <c r="J97" s="6"/>
      <c r="K97" s="6"/>
      <c r="L97" s="9"/>
      <c r="AC97" s="13"/>
    </row>
    <row r="98" spans="1:50" ht="8.25" customHeight="1" thickTop="1" thickBot="1" x14ac:dyDescent="0.3"/>
    <row r="99" spans="1:50" ht="111" customHeight="1" x14ac:dyDescent="0.25">
      <c r="B99" s="119" t="s">
        <v>714</v>
      </c>
      <c r="C99" s="120"/>
      <c r="D99" s="120"/>
      <c r="E99" s="120"/>
      <c r="F99" s="120"/>
      <c r="G99" s="120"/>
      <c r="H99" s="120"/>
      <c r="I99" s="120"/>
      <c r="J99" s="120"/>
      <c r="K99" s="120"/>
      <c r="L99" s="120"/>
      <c r="M99" s="120"/>
      <c r="N99" s="120"/>
      <c r="O99" s="120"/>
      <c r="P99" s="120"/>
      <c r="Q99" s="120"/>
      <c r="R99" s="120"/>
      <c r="S99" s="120"/>
      <c r="T99" s="120"/>
      <c r="U99" s="121"/>
      <c r="V99" s="226" t="s">
        <v>715</v>
      </c>
      <c r="W99" s="227"/>
      <c r="X99" s="227"/>
      <c r="Y99" s="227"/>
      <c r="Z99" s="227"/>
      <c r="AA99" s="227"/>
      <c r="AB99" s="227"/>
      <c r="AC99" s="227"/>
      <c r="AD99" s="227"/>
      <c r="AE99" s="227"/>
      <c r="AF99" s="227"/>
      <c r="AG99" s="227"/>
      <c r="AH99" s="227"/>
      <c r="AI99" s="227"/>
      <c r="AJ99" s="227"/>
      <c r="AK99" s="227"/>
      <c r="AL99" s="227"/>
      <c r="AM99" s="227"/>
      <c r="AN99" s="227"/>
      <c r="AO99" s="227"/>
    </row>
    <row r="100" spans="1:50" ht="18.75" customHeight="1" thickBot="1" x14ac:dyDescent="0.3">
      <c r="B100" s="214" t="s">
        <v>561</v>
      </c>
      <c r="C100" s="215"/>
      <c r="D100" s="215"/>
      <c r="E100" s="215"/>
      <c r="F100" s="215"/>
      <c r="G100" s="215"/>
      <c r="H100" s="215"/>
      <c r="I100" s="215"/>
      <c r="J100" s="216"/>
      <c r="K100" s="217"/>
      <c r="L100" s="218"/>
      <c r="M100" s="218"/>
      <c r="N100" s="218"/>
      <c r="O100" s="218"/>
      <c r="P100" s="218"/>
      <c r="Q100" s="218"/>
      <c r="R100" s="218"/>
      <c r="S100" s="218"/>
      <c r="T100" s="218"/>
      <c r="U100" s="219"/>
      <c r="V100" s="3" t="s">
        <v>716</v>
      </c>
      <c r="AU100" s="15" t="s">
        <v>559</v>
      </c>
      <c r="AV100" s="15" t="s">
        <v>717</v>
      </c>
      <c r="AX100" s="15" t="s">
        <v>560</v>
      </c>
    </row>
    <row r="101" spans="1:50" ht="18.75" customHeight="1" x14ac:dyDescent="0.25">
      <c r="B101" s="141" t="s">
        <v>468</v>
      </c>
      <c r="C101" s="142"/>
      <c r="D101" s="142"/>
      <c r="E101" s="142"/>
      <c r="F101" s="142"/>
      <c r="G101" s="143" t="str">
        <f>IF(J101="","令和又は西暦",IF(J101&lt;20,"令和","西暦"))</f>
        <v>令和又は西暦</v>
      </c>
      <c r="H101" s="144"/>
      <c r="I101" s="145"/>
      <c r="J101" s="146"/>
      <c r="K101" s="147"/>
      <c r="L101" s="142" t="s">
        <v>5</v>
      </c>
      <c r="M101" s="142"/>
      <c r="N101" s="103"/>
      <c r="O101" s="103"/>
      <c r="P101" s="142" t="s">
        <v>6</v>
      </c>
      <c r="Q101" s="142"/>
      <c r="R101" s="103"/>
      <c r="S101" s="103"/>
      <c r="T101" s="142" t="s">
        <v>7</v>
      </c>
      <c r="U101" s="163"/>
      <c r="V101" s="3" t="s">
        <v>472</v>
      </c>
    </row>
    <row r="102" spans="1:50" ht="18.75" customHeight="1" thickBot="1" x14ac:dyDescent="0.3">
      <c r="B102" s="122" t="str">
        <f>IF(LEFT(K100,2)="本人","代理人","患者")&amp;"署名"</f>
        <v>患者署名</v>
      </c>
      <c r="C102" s="116"/>
      <c r="D102" s="116"/>
      <c r="E102" s="116"/>
      <c r="F102" s="116"/>
      <c r="G102" s="123"/>
      <c r="H102" s="123"/>
      <c r="I102" s="123"/>
      <c r="J102" s="123"/>
      <c r="K102" s="123"/>
      <c r="L102" s="123"/>
      <c r="M102" s="123"/>
      <c r="N102" s="123"/>
      <c r="O102" s="123"/>
      <c r="P102" s="123"/>
      <c r="Q102" s="123"/>
      <c r="R102" s="123"/>
      <c r="S102" s="123"/>
      <c r="T102" s="123"/>
      <c r="U102" s="124"/>
      <c r="V102" s="3" t="str">
        <f>"　※"&amp;IF(LEFT(K100,2)="本人","代理人","患者")&amp;"氏名を入力してください。"</f>
        <v>　※患者氏名を入力してください。</v>
      </c>
    </row>
    <row r="104" spans="1:50" ht="18.75" customHeight="1" thickBot="1" x14ac:dyDescent="0.3"/>
    <row r="105" spans="1:50" ht="18.75" customHeight="1" thickTop="1" x14ac:dyDescent="0.25">
      <c r="B105" s="17"/>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9"/>
    </row>
    <row r="106" spans="1:50" ht="18.75" customHeight="1" x14ac:dyDescent="0.25">
      <c r="B106" s="20" t="s">
        <v>473</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1"/>
    </row>
    <row r="107" spans="1:50" ht="18.75" customHeight="1" x14ac:dyDescent="0.25">
      <c r="B107" s="20" t="s">
        <v>775</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1"/>
    </row>
    <row r="108" spans="1:50" ht="18.75" customHeight="1" x14ac:dyDescent="0.25">
      <c r="B108" s="20" t="s">
        <v>701</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1"/>
    </row>
    <row r="109" spans="1:50" ht="18.75" customHeight="1" x14ac:dyDescent="0.25">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1"/>
    </row>
    <row r="110" spans="1:50" ht="18.75" customHeight="1" x14ac:dyDescent="0.25">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1"/>
    </row>
    <row r="111" spans="1:50" ht="18.75" customHeight="1" thickBot="1" x14ac:dyDescent="0.3">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4"/>
    </row>
    <row r="112" spans="1:50" ht="18.75" customHeight="1" thickTop="1" x14ac:dyDescent="0.25"/>
  </sheetData>
  <sheetProtection algorithmName="SHA-512" hashValue="nxlPgBYzeW+Ap7zAse85CrOuCfw44jWCGnGRl2QdIP6Z4VTVIfo9rCrXDDnPZOavlU2DI1fO6i9cv2vLWfhKjQ==" saltValue="bzB2c/AVHKhvbhF6XhYGfg==" spinCount="100000" sheet="1" selectLockedCells="1"/>
  <mergeCells count="208">
    <mergeCell ref="V99:AO99"/>
    <mergeCell ref="G57:M57"/>
    <mergeCell ref="N57:Q57"/>
    <mergeCell ref="R57:U57"/>
    <mergeCell ref="E54:F54"/>
    <mergeCell ref="G54:M54"/>
    <mergeCell ref="E55:F55"/>
    <mergeCell ref="G55:M55"/>
    <mergeCell ref="N55:Q55"/>
    <mergeCell ref="R55:U55"/>
    <mergeCell ref="R54:U54"/>
    <mergeCell ref="N54:Q54"/>
    <mergeCell ref="E58:F58"/>
    <mergeCell ref="G58:M58"/>
    <mergeCell ref="N58:Q58"/>
    <mergeCell ref="R58:U58"/>
    <mergeCell ref="G64:J64"/>
    <mergeCell ref="K64:U64"/>
    <mergeCell ref="S62:T62"/>
    <mergeCell ref="G60:J60"/>
    <mergeCell ref="G61:J61"/>
    <mergeCell ref="G72:J72"/>
    <mergeCell ref="K72:U72"/>
    <mergeCell ref="E59:F59"/>
    <mergeCell ref="B100:J100"/>
    <mergeCell ref="K100:U100"/>
    <mergeCell ref="K23:M23"/>
    <mergeCell ref="G23:J23"/>
    <mergeCell ref="Q23:S23"/>
    <mergeCell ref="N23:P23"/>
    <mergeCell ref="T23:U23"/>
    <mergeCell ref="C24:F24"/>
    <mergeCell ref="H27:U27"/>
    <mergeCell ref="G48:I48"/>
    <mergeCell ref="J48:U48"/>
    <mergeCell ref="G49:U49"/>
    <mergeCell ref="C43:F43"/>
    <mergeCell ref="C44:F44"/>
    <mergeCell ref="C45:F45"/>
    <mergeCell ref="C49:F49"/>
    <mergeCell ref="C54:D59"/>
    <mergeCell ref="E56:F56"/>
    <mergeCell ref="G56:M56"/>
    <mergeCell ref="N56:Q56"/>
    <mergeCell ref="R56:U56"/>
    <mergeCell ref="E57:F57"/>
    <mergeCell ref="C46:F46"/>
    <mergeCell ref="C47:F48"/>
    <mergeCell ref="R101:S101"/>
    <mergeCell ref="T101:U101"/>
    <mergeCell ref="B8:F8"/>
    <mergeCell ref="G8:L8"/>
    <mergeCell ref="H28:U28"/>
    <mergeCell ref="H29:U29"/>
    <mergeCell ref="G16:H16"/>
    <mergeCell ref="C21:F21"/>
    <mergeCell ref="C22:F22"/>
    <mergeCell ref="C23:F23"/>
    <mergeCell ref="I16:K16"/>
    <mergeCell ref="N16:O16"/>
    <mergeCell ref="R16:S16"/>
    <mergeCell ref="L16:M16"/>
    <mergeCell ref="P16:Q16"/>
    <mergeCell ref="T16:U16"/>
    <mergeCell ref="G25:U25"/>
    <mergeCell ref="G24:U24"/>
    <mergeCell ref="B41:B49"/>
    <mergeCell ref="C41:P41"/>
    <mergeCell ref="C42:P42"/>
    <mergeCell ref="G46:U46"/>
    <mergeCell ref="B9:N9"/>
    <mergeCell ref="O9:U9"/>
    <mergeCell ref="B13:B20"/>
    <mergeCell ref="C13:F13"/>
    <mergeCell ref="C14:F14"/>
    <mergeCell ref="C16:F16"/>
    <mergeCell ref="C17:F17"/>
    <mergeCell ref="C18:F19"/>
    <mergeCell ref="C20:F20"/>
    <mergeCell ref="H30:U30"/>
    <mergeCell ref="H31:U31"/>
    <mergeCell ref="C27:F32"/>
    <mergeCell ref="B27:B37"/>
    <mergeCell ref="G20:U20"/>
    <mergeCell ref="Q33:U33"/>
    <mergeCell ref="Q34:U34"/>
    <mergeCell ref="Q35:U35"/>
    <mergeCell ref="Q36:U36"/>
    <mergeCell ref="Q37:U37"/>
    <mergeCell ref="G22:U22"/>
    <mergeCell ref="B21:B26"/>
    <mergeCell ref="C33:P33"/>
    <mergeCell ref="C34:P34"/>
    <mergeCell ref="C35:P35"/>
    <mergeCell ref="C36:P36"/>
    <mergeCell ref="C37:P37"/>
    <mergeCell ref="C15:F15"/>
    <mergeCell ref="G15:U15"/>
    <mergeCell ref="G18:I18"/>
    <mergeCell ref="G19:I19"/>
    <mergeCell ref="C25:F25"/>
    <mergeCell ref="N21:S21"/>
    <mergeCell ref="T21:U21"/>
    <mergeCell ref="G21:M21"/>
    <mergeCell ref="C26:P26"/>
    <mergeCell ref="G47:I47"/>
    <mergeCell ref="J19:U19"/>
    <mergeCell ref="H32:U32"/>
    <mergeCell ref="G62:J62"/>
    <mergeCell ref="K62:L62"/>
    <mergeCell ref="P62:Q62"/>
    <mergeCell ref="G44:L44"/>
    <mergeCell ref="M44:O44"/>
    <mergeCell ref="P44:U44"/>
    <mergeCell ref="Q45:U45"/>
    <mergeCell ref="L45:P45"/>
    <mergeCell ref="G45:K45"/>
    <mergeCell ref="J47:U47"/>
    <mergeCell ref="K71:U71"/>
    <mergeCell ref="G67:J67"/>
    <mergeCell ref="K67:U67"/>
    <mergeCell ref="G59:M59"/>
    <mergeCell ref="N59:Q59"/>
    <mergeCell ref="R59:U59"/>
    <mergeCell ref="M62:N62"/>
    <mergeCell ref="K69:U69"/>
    <mergeCell ref="G70:J70"/>
    <mergeCell ref="K70:L70"/>
    <mergeCell ref="G65:J65"/>
    <mergeCell ref="K65:U65"/>
    <mergeCell ref="G66:J66"/>
    <mergeCell ref="K66:L66"/>
    <mergeCell ref="M66:N66"/>
    <mergeCell ref="P66:Q66"/>
    <mergeCell ref="B80:F81"/>
    <mergeCell ref="G80:U80"/>
    <mergeCell ref="G81:I81"/>
    <mergeCell ref="J81:U81"/>
    <mergeCell ref="L79:M79"/>
    <mergeCell ref="N79:O79"/>
    <mergeCell ref="P79:Q79"/>
    <mergeCell ref="R79:S79"/>
    <mergeCell ref="J79:K79"/>
    <mergeCell ref="G79:I79"/>
    <mergeCell ref="T79:U79"/>
    <mergeCell ref="B79:F79"/>
    <mergeCell ref="B99:U99"/>
    <mergeCell ref="B102:F102"/>
    <mergeCell ref="G102:U102"/>
    <mergeCell ref="H94:U94"/>
    <mergeCell ref="B94:G94"/>
    <mergeCell ref="B95:U95"/>
    <mergeCell ref="H86:U86"/>
    <mergeCell ref="H87:U87"/>
    <mergeCell ref="H88:U88"/>
    <mergeCell ref="H89:U89"/>
    <mergeCell ref="H90:J90"/>
    <mergeCell ref="K90:U90"/>
    <mergeCell ref="B101:F101"/>
    <mergeCell ref="G101:I101"/>
    <mergeCell ref="J101:K101"/>
    <mergeCell ref="L101:M101"/>
    <mergeCell ref="N101:O101"/>
    <mergeCell ref="P101:Q101"/>
    <mergeCell ref="B85:B90"/>
    <mergeCell ref="C85:G85"/>
    <mergeCell ref="C86:G86"/>
    <mergeCell ref="C87:G87"/>
    <mergeCell ref="C88:G90"/>
    <mergeCell ref="H85:U85"/>
    <mergeCell ref="B54:B75"/>
    <mergeCell ref="G73:J73"/>
    <mergeCell ref="K73:U73"/>
    <mergeCell ref="G74:J74"/>
    <mergeCell ref="S70:T70"/>
    <mergeCell ref="G71:J71"/>
    <mergeCell ref="M70:N70"/>
    <mergeCell ref="P70:Q70"/>
    <mergeCell ref="C60:F67"/>
    <mergeCell ref="C68:F75"/>
    <mergeCell ref="G68:J68"/>
    <mergeCell ref="K68:U68"/>
    <mergeCell ref="G69:J69"/>
    <mergeCell ref="G75:J75"/>
    <mergeCell ref="K75:U75"/>
    <mergeCell ref="S66:T66"/>
    <mergeCell ref="G63:J63"/>
    <mergeCell ref="K60:U60"/>
    <mergeCell ref="K61:U61"/>
    <mergeCell ref="K63:U63"/>
    <mergeCell ref="K74:L74"/>
    <mergeCell ref="M74:N74"/>
    <mergeCell ref="P74:Q74"/>
    <mergeCell ref="S74:T74"/>
    <mergeCell ref="G13:L13"/>
    <mergeCell ref="M13:O13"/>
    <mergeCell ref="P13:U13"/>
    <mergeCell ref="G14:L14"/>
    <mergeCell ref="M14:O14"/>
    <mergeCell ref="P14:U14"/>
    <mergeCell ref="G43:L43"/>
    <mergeCell ref="M43:O43"/>
    <mergeCell ref="P43:U43"/>
    <mergeCell ref="G17:U17"/>
    <mergeCell ref="Q26:U26"/>
    <mergeCell ref="Q41:U41"/>
    <mergeCell ref="Q42:U42"/>
    <mergeCell ref="J18:U18"/>
  </mergeCells>
  <phoneticPr fontId="2"/>
  <conditionalFormatting sqref="G43:G44 M43:M44 P43:P44">
    <cfRule type="expression" dxfId="15" priority="1">
      <formula>$Q$41="異なる"</formula>
    </cfRule>
  </conditionalFormatting>
  <conditionalFormatting sqref="G45:K45">
    <cfRule type="expression" dxfId="14" priority="19">
      <formula>$Q$41="異なる"</formula>
    </cfRule>
  </conditionalFormatting>
  <conditionalFormatting sqref="G55:M59 R55:U59">
    <cfRule type="expression" dxfId="13" priority="12">
      <formula>LEN($G$21)=2</formula>
    </cfRule>
  </conditionalFormatting>
  <conditionalFormatting sqref="G46:U46 J47:U48 G49:U49">
    <cfRule type="expression" dxfId="12" priority="17">
      <formula>$Q$42="異なる"</formula>
    </cfRule>
  </conditionalFormatting>
  <conditionalFormatting sqref="G80:U80">
    <cfRule type="expression" dxfId="11" priority="9">
      <formula>DATEVALUE(IF($J$79&lt;10,"R","") &amp; $J$79 &amp; "/" &amp; $N$79 &amp; "/" &amp; $R$79)&lt;NOW()-31</formula>
    </cfRule>
  </conditionalFormatting>
  <conditionalFormatting sqref="H86:H89">
    <cfRule type="expression" dxfId="10" priority="4">
      <formula>DATEVALUE("R"&amp;$I$79 &amp; "/" &amp; $N$79 &amp; "/" &amp; $R$79)&lt;NOW()-31</formula>
    </cfRule>
  </conditionalFormatting>
  <conditionalFormatting sqref="J81:U81">
    <cfRule type="expression" dxfId="9" priority="8">
      <formula>$G$80="その他"</formula>
    </cfRule>
  </conditionalFormatting>
  <conditionalFormatting sqref="K90">
    <cfRule type="expression" dxfId="8" priority="5">
      <formula>$G$80="その他"</formula>
    </cfRule>
  </conditionalFormatting>
  <conditionalFormatting sqref="K60:U60">
    <cfRule type="expression" dxfId="7" priority="16">
      <formula>COUNTA($G$54:$M$59)&gt;=1</formula>
    </cfRule>
  </conditionalFormatting>
  <conditionalFormatting sqref="K64:U64">
    <cfRule type="expression" dxfId="6" priority="14">
      <formula>COUNTA($G$54:$G$59)&gt;=2</formula>
    </cfRule>
  </conditionalFormatting>
  <conditionalFormatting sqref="K68:U68">
    <cfRule type="expression" dxfId="5" priority="15">
      <formula>COUNTA($G$13)+COUNTA($G$54:$G$59)&gt;=1</formula>
    </cfRule>
  </conditionalFormatting>
  <conditionalFormatting sqref="K71:U71">
    <cfRule type="expression" dxfId="4" priority="11">
      <formula>$K$68&lt;&gt;""</formula>
    </cfRule>
  </conditionalFormatting>
  <conditionalFormatting sqref="K72:U72">
    <cfRule type="expression" dxfId="3" priority="13">
      <formula>COUNTA($G$13)+COUNTA($G$54:$G$59)&gt;=2</formula>
    </cfRule>
  </conditionalFormatting>
  <conditionalFormatting sqref="K90:U90">
    <cfRule type="expression" dxfId="2" priority="3">
      <formula>LEFT($H$89,1)&gt;="エ"</formula>
    </cfRule>
  </conditionalFormatting>
  <conditionalFormatting sqref="Q26:U26">
    <cfRule type="expression" dxfId="1" priority="7">
      <formula>$G$21="後期高齢"</formula>
    </cfRule>
  </conditionalFormatting>
  <conditionalFormatting sqref="Q45:U45">
    <cfRule type="expression" dxfId="0" priority="18">
      <formula>$G$45="その他"</formula>
    </cfRule>
  </conditionalFormatting>
  <dataValidations count="29">
    <dataValidation type="list" allowBlank="1" showInputMessage="1" showErrorMessage="1" sqref="G16:H16 K74 K70 K66 K62" xr:uid="{9BF2A488-6DFE-43B4-AC6E-96D36CD8A6FF}">
      <formula1>$AU$16:$BE$16</formula1>
    </dataValidation>
    <dataValidation type="list" allowBlank="1" showInputMessage="1" showErrorMessage="1" sqref="Q26:U26" xr:uid="{9B14BFE8-06F7-4C28-9922-720541FA6F69}">
      <formula1>$AU$26:$AX$26</formula1>
    </dataValidation>
    <dataValidation type="list" allowBlank="1" showInputMessage="1" showErrorMessage="1" sqref="Q33:U33 Q37:U37" xr:uid="{C40B3C52-93BB-4E40-8C13-0FA31EDDD6B6}">
      <formula1>$AU$33:$AV$33</formula1>
    </dataValidation>
    <dataValidation type="list" allowBlank="1" showInputMessage="1" showErrorMessage="1" sqref="Q34:U35" xr:uid="{D07CFCE9-2E56-45D0-B2A6-06131D388F4F}">
      <formula1>$AU$34:$AV$34</formula1>
    </dataValidation>
    <dataValidation type="list" allowBlank="1" showInputMessage="1" showErrorMessage="1" sqref="Q36:U36" xr:uid="{FCE35195-A734-41D4-BC6C-D69F01A20D4E}">
      <formula1>$AU$36:$AV$36</formula1>
    </dataValidation>
    <dataValidation type="list" allowBlank="1" showInputMessage="1" showErrorMessage="1" sqref="Q41:U42" xr:uid="{6C51A01D-93C5-4D5C-83F5-693DD2D3D4AB}">
      <formula1>$AU$41:$AV$41</formula1>
    </dataValidation>
    <dataValidation type="list" allowBlank="1" showInputMessage="1" showErrorMessage="1" sqref="G45:K45" xr:uid="{D2C18CFC-3203-460E-93B8-5BEC46C4CC2F}">
      <formula1>$AU$45:$BF$45</formula1>
    </dataValidation>
    <dataValidation type="list" allowBlank="1" showInputMessage="1" showErrorMessage="1" sqref="K60:U60 K64:U64" xr:uid="{B3A3842B-E582-4205-82A1-4BC67BB9BDBB}">
      <formula1>$G$54:$G$59</formula1>
    </dataValidation>
    <dataValidation type="list" allowBlank="1" showInputMessage="1" showErrorMessage="1" sqref="K68:U68 K72:U72" xr:uid="{BDD1A8E0-3962-4A55-8191-86639491DBAB}">
      <formula1>$G$53:$G$59</formula1>
    </dataValidation>
    <dataValidation type="list" allowBlank="1" showInputMessage="1" showErrorMessage="1" sqref="G80:U80" xr:uid="{14E97659-6360-410F-B565-022A05BA18ED}">
      <formula1>$AU$80:$BE$80</formula1>
    </dataValidation>
    <dataValidation type="whole" imeMode="disabled" allowBlank="1" showInputMessage="1" showErrorMessage="1" sqref="N79:O79 N16:O16 P62:Q62 P66:Q66 P70:Q70 P74:Q74 N101:O101" xr:uid="{77219F7C-E093-4014-8F87-4EA68C9CD965}">
      <formula1>1</formula1>
      <formula2>12</formula2>
    </dataValidation>
    <dataValidation type="whole" imeMode="disabled" allowBlank="1" showInputMessage="1" showErrorMessage="1" sqref="R79:S79 R16:S16 S62:T62 S66:T66 S70:T70 S74:T74 R101:S101" xr:uid="{13F5891C-EF0A-4D5C-BE34-5947856A07CA}">
      <formula1>1</formula1>
      <formula2>31</formula2>
    </dataValidation>
    <dataValidation type="list" allowBlank="1" showInputMessage="1" showErrorMessage="1" sqref="T21:U21" xr:uid="{DC7E3883-C65B-4ED5-8D91-2010A3212C86}">
      <formula1>$AU$22:$AV$22</formula1>
    </dataValidation>
    <dataValidation type="textLength" imeMode="disabled" allowBlank="1" showInputMessage="1" showErrorMessage="1" sqref="G20:U20 G49:U49" xr:uid="{A72D8F81-8816-4F71-97E8-3BC89879ED50}">
      <formula1>8</formula1>
      <formula2>20</formula2>
    </dataValidation>
    <dataValidation imeMode="fullKatakana" allowBlank="1" showInputMessage="1" showErrorMessage="1" sqref="G14 K61:U61 K65:U65 K69:U69 K73:U73 M14 P14" xr:uid="{2751B625-07FB-4433-B44D-CB5B507093E5}"/>
    <dataValidation type="textLength" imeMode="disabled" allowBlank="1" showInputMessage="1" showErrorMessage="1" sqref="G17:U17 G46:U46" xr:uid="{7B87B327-484E-462E-99C1-F7EB2A5F8628}">
      <formula1>8</formula1>
      <formula2>8</formula2>
    </dataValidation>
    <dataValidation type="whole" imeMode="disabled" allowBlank="1" showInputMessage="1" showErrorMessage="1" sqref="I16:K16 M62:N62 M66:N66 M70:N70 M74:N74" xr:uid="{7C531B2F-D172-4CAC-827E-DBD0219B2331}">
      <formula1>1</formula1>
      <formula2>64</formula2>
    </dataValidation>
    <dataValidation type="list" allowBlank="1" showInputMessage="1" showErrorMessage="1" sqref="H85:U85" xr:uid="{2CB7797A-FF3F-46AB-B76B-68CC2B0772B6}">
      <formula1>$AU$85:$BH$85</formula1>
    </dataValidation>
    <dataValidation type="list" allowBlank="1" showInputMessage="1" showErrorMessage="1" sqref="H86:U86" xr:uid="{369DA77D-3584-4E14-B58E-AE3A98BCD97B}">
      <formula1>$AU$86:$BH$86</formula1>
    </dataValidation>
    <dataValidation type="list" allowBlank="1" showInputMessage="1" showErrorMessage="1" sqref="H87:U87" xr:uid="{81892174-2B29-45B8-9D5D-9132A3BA00E7}">
      <formula1>$AU$87:$BG$87</formula1>
    </dataValidation>
    <dataValidation type="list" allowBlank="1" showInputMessage="1" showErrorMessage="1" sqref="H88:U88" xr:uid="{FA19BD5D-F0AE-465A-ADC6-021D6EA7AB46}">
      <formula1>$AU$88:$AX$88</formula1>
    </dataValidation>
    <dataValidation type="list" allowBlank="1" showInputMessage="1" showErrorMessage="1" sqref="H89:U89" xr:uid="{D61F18ED-BA9C-4FE0-8DD3-6217F7C05A6C}">
      <formula1>$AU$89:$BE$89</formula1>
    </dataValidation>
    <dataValidation type="whole" imeMode="disabled" operator="notBetween" allowBlank="1" showInputMessage="1" showErrorMessage="1" sqref="J79:K79 J101:K101" xr:uid="{61E595CF-0479-4E13-8994-EF78C5B73A13}">
      <formula1>20</formula1>
      <formula2>2020</formula2>
    </dataValidation>
    <dataValidation type="list" allowBlank="1" showInputMessage="1" showErrorMessage="1" sqref="K100:U100" xr:uid="{918B6915-4EE0-488F-86E4-A49689B5103A}">
      <formula1>$AU$100:$AX$100</formula1>
    </dataValidation>
    <dataValidation type="list" allowBlank="1" showInputMessage="1" showErrorMessage="1" sqref="H94:U94" xr:uid="{648B1E45-2D50-48A7-808E-99050E45F95E}">
      <formula1>$AU$94:$AX$94</formula1>
    </dataValidation>
    <dataValidation type="textLength" imeMode="disabled" operator="equal" allowBlank="1" showInputMessage="1" showErrorMessage="1" sqref="G8:L8" xr:uid="{75B5067A-B9EE-4E4F-891C-705FDA270097}">
      <formula1>7</formula1>
    </dataValidation>
    <dataValidation type="list" allowBlank="1" showInputMessage="1" showErrorMessage="1" sqref="O9:U9" xr:uid="{C0F555E1-D242-4E00-9F5E-1BC3E43DB6BE}">
      <formula1>$AU$9:$AV$9</formula1>
    </dataValidation>
    <dataValidation type="list" imeMode="fullKatakana" allowBlank="1" showInputMessage="1" showErrorMessage="1" sqref="G15:U15" xr:uid="{962ABE88-25A9-4D1F-A9BB-86F8810D2714}">
      <formula1>$AU$15:$AV$15</formula1>
    </dataValidation>
    <dataValidation type="list" allowBlank="1" showInputMessage="1" showErrorMessage="1" sqref="G21:M21" xr:uid="{485E0AB1-A3D5-45A2-9A83-3681328D607B}">
      <formula1>$AU$21:$BE$21</formula1>
    </dataValidation>
  </dataValidations>
  <pageMargins left="0.7" right="0.7" top="0.75" bottom="0.75" header="0.3" footer="0.3"/>
  <pageSetup paperSize="9" scale="72" fitToHeight="0" orientation="portrait"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r:uid="{3A10681D-F44D-40EB-B158-0A6EBEA7687E}">
          <x14:formula1>
            <xm:f>指定難病一覧!$A$1:$A$356</xm:f>
          </x14:formula1>
          <xm:sqref>H27:U32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C4CC-A62A-4C3C-98DD-25F38E2D0B93}">
  <sheetPr>
    <tabColor rgb="FFFFFF00"/>
    <pageSetUpPr fitToPage="1"/>
  </sheetPr>
  <dimension ref="A1:BZ215"/>
  <sheetViews>
    <sheetView showGridLines="0" view="pageBreakPreview" zoomScale="130" zoomScaleNormal="120" zoomScaleSheetLayoutView="130" workbookViewId="0">
      <selection activeCell="AO27" sqref="AO27"/>
    </sheetView>
  </sheetViews>
  <sheetFormatPr defaultColWidth="2.77734375" defaultRowHeight="12.75" customHeight="1" x14ac:dyDescent="0.25"/>
  <cols>
    <col min="1" max="2" width="0.77734375" style="25" customWidth="1"/>
    <col min="3" max="24" width="2.77734375" style="25"/>
    <col min="25" max="25" width="4" style="25" bestFit="1" customWidth="1"/>
    <col min="26" max="38" width="2.77734375" style="25"/>
    <col min="39" max="39" width="2.77734375" style="25" customWidth="1"/>
    <col min="40" max="77" width="2.77734375" style="25"/>
    <col min="78" max="78" width="1.44140625" style="25" customWidth="1"/>
    <col min="79" max="79" width="0.44140625" style="25" customWidth="1"/>
    <col min="80" max="16384" width="2.77734375" style="25"/>
  </cols>
  <sheetData>
    <row r="1" spans="1:78"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78" ht="12.75" customHeight="1" x14ac:dyDescent="0.25">
      <c r="B2" s="29"/>
      <c r="C2" s="25" t="s">
        <v>707</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BZ2" s="41" t="s">
        <v>697</v>
      </c>
    </row>
    <row r="3" spans="1:78"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BA3" s="314" t="str">
        <f>IF(入力してください!O9="新規申請","〇","")</f>
        <v/>
      </c>
      <c r="BB3" s="314"/>
      <c r="BC3" s="314"/>
      <c r="BE3" s="315" t="str">
        <f>IF(入力してください!O9="更新申請","〇","")</f>
        <v/>
      </c>
      <c r="BF3" s="315"/>
      <c r="BG3" s="315"/>
    </row>
    <row r="4" spans="1:78" ht="11.25" customHeight="1" x14ac:dyDescent="0.25">
      <c r="A4" s="29"/>
      <c r="B4" s="29"/>
      <c r="C4" s="251" t="s">
        <v>706</v>
      </c>
      <c r="D4" s="252"/>
      <c r="E4" s="252"/>
      <c r="F4" s="252"/>
      <c r="G4" s="252"/>
      <c r="H4" s="252"/>
      <c r="I4" s="252"/>
      <c r="J4" s="252"/>
      <c r="K4" s="253"/>
      <c r="L4"/>
      <c r="M4" s="29"/>
      <c r="N4" s="50" t="s">
        <v>704</v>
      </c>
      <c r="O4" s="51"/>
      <c r="P4" s="51"/>
      <c r="Q4" s="51"/>
      <c r="R4" s="51"/>
      <c r="S4" s="52"/>
      <c r="T4" s="50" t="s">
        <v>483</v>
      </c>
      <c r="U4" s="51"/>
      <c r="V4" s="51"/>
      <c r="W4" s="51"/>
      <c r="X4" s="51"/>
      <c r="Y4" s="52"/>
      <c r="Z4" s="313" t="s">
        <v>745</v>
      </c>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4"/>
      <c r="BB4" s="314"/>
      <c r="BC4" s="314"/>
      <c r="BD4" s="60"/>
      <c r="BE4" s="315"/>
      <c r="BF4" s="315"/>
      <c r="BG4" s="315"/>
    </row>
    <row r="5" spans="1:78" ht="3.75" customHeight="1" x14ac:dyDescent="0.25">
      <c r="A5" s="29"/>
      <c r="B5" s="29"/>
      <c r="C5" s="254"/>
      <c r="D5" s="255"/>
      <c r="E5" s="255"/>
      <c r="F5" s="255"/>
      <c r="G5" s="255"/>
      <c r="H5" s="255"/>
      <c r="I5" s="255"/>
      <c r="J5" s="255"/>
      <c r="K5" s="256"/>
      <c r="L5"/>
      <c r="M5" s="29"/>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4"/>
      <c r="BB5" s="314"/>
      <c r="BC5" s="314"/>
      <c r="BD5" s="60"/>
      <c r="BE5" s="315"/>
      <c r="BF5" s="315"/>
      <c r="BG5" s="315"/>
    </row>
    <row r="6" spans="1:78" ht="11.25" customHeight="1" x14ac:dyDescent="0.25">
      <c r="A6" s="29"/>
      <c r="B6" s="29"/>
      <c r="C6" s="254"/>
      <c r="D6" s="255"/>
      <c r="E6" s="255"/>
      <c r="F6" s="255"/>
      <c r="G6" s="255"/>
      <c r="H6" s="255"/>
      <c r="I6" s="255"/>
      <c r="J6" s="255"/>
      <c r="K6" s="256"/>
      <c r="L6"/>
      <c r="M6" s="29"/>
      <c r="N6" s="50" t="s">
        <v>705</v>
      </c>
      <c r="O6" s="51"/>
      <c r="P6" s="51"/>
      <c r="Q6" s="51"/>
      <c r="R6" s="51"/>
      <c r="S6" s="52"/>
      <c r="T6" s="50" t="s">
        <v>484</v>
      </c>
      <c r="U6" s="51"/>
      <c r="V6" s="51"/>
      <c r="W6" s="51"/>
      <c r="X6" s="51"/>
      <c r="Y6" s="52"/>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4"/>
      <c r="BB6" s="314"/>
      <c r="BC6" s="314"/>
      <c r="BD6" s="60"/>
      <c r="BE6" s="315"/>
      <c r="BF6" s="315"/>
      <c r="BG6" s="315"/>
    </row>
    <row r="7" spans="1:78" ht="9" customHeight="1" x14ac:dyDescent="0.25">
      <c r="C7" s="257"/>
      <c r="D7" s="258"/>
      <c r="E7" s="258"/>
      <c r="F7" s="258"/>
      <c r="G7" s="258"/>
      <c r="H7" s="258"/>
      <c r="I7" s="258"/>
      <c r="J7" s="258"/>
      <c r="K7" s="259"/>
      <c r="L7"/>
      <c r="N7" s="54" t="s">
        <v>708</v>
      </c>
    </row>
    <row r="8" spans="1:78" ht="3.75" customHeight="1" x14ac:dyDescent="0.25"/>
    <row r="9" spans="1:78" ht="19.5" customHeight="1" x14ac:dyDescent="0.15">
      <c r="A9" s="29"/>
      <c r="B9" s="29"/>
      <c r="C9" s="285" t="s">
        <v>389</v>
      </c>
      <c r="D9" s="285"/>
      <c r="E9" s="285"/>
      <c r="F9" s="228" t="s">
        <v>2</v>
      </c>
      <c r="G9" s="228"/>
      <c r="H9" s="228"/>
      <c r="I9" s="228"/>
      <c r="J9" s="171" t="str">
        <f>入力してください!G14 &amp; ""</f>
        <v/>
      </c>
      <c r="K9" s="172"/>
      <c r="L9" s="172"/>
      <c r="M9" s="172"/>
      <c r="N9" s="172"/>
      <c r="O9" s="172"/>
      <c r="P9" s="173"/>
      <c r="Q9" s="172" t="str">
        <f>入力してください!P14 &amp; ""</f>
        <v/>
      </c>
      <c r="R9" s="172"/>
      <c r="S9" s="172"/>
      <c r="T9" s="172"/>
      <c r="U9" s="172"/>
      <c r="V9" s="173"/>
      <c r="W9" s="238" t="s">
        <v>765</v>
      </c>
      <c r="X9" s="239"/>
      <c r="Y9" s="240"/>
      <c r="Z9" s="244" t="str">
        <f>入力してください!G15 &amp;""</f>
        <v/>
      </c>
      <c r="AA9" s="245"/>
      <c r="AB9" s="246"/>
      <c r="AC9" s="290" t="s">
        <v>456</v>
      </c>
      <c r="AD9" s="290"/>
      <c r="AE9" s="290"/>
      <c r="AF9" s="291" t="str">
        <f>IF(入力してください!I16&lt;&gt;"",入力してください!G16 &amp; 入力してください!I16 &amp; "年" &amp; 入力してください!N16 &amp; "月" &amp; 入力してください!R16 &amp; "日","年　　月　　日")</f>
        <v>年　　月　　日</v>
      </c>
      <c r="AG9" s="291"/>
      <c r="AH9" s="291"/>
      <c r="AI9" s="291"/>
      <c r="AJ9" s="291"/>
      <c r="AK9" s="291"/>
      <c r="AL9" s="291"/>
      <c r="AM9" s="29"/>
    </row>
    <row r="10" spans="1:78" ht="23.25" customHeight="1" x14ac:dyDescent="0.25">
      <c r="A10" s="29"/>
      <c r="B10" s="29"/>
      <c r="C10" s="285"/>
      <c r="D10" s="285"/>
      <c r="E10" s="285"/>
      <c r="F10" s="228" t="s">
        <v>1</v>
      </c>
      <c r="G10" s="228"/>
      <c r="H10" s="228"/>
      <c r="I10" s="228"/>
      <c r="J10" s="171" t="str">
        <f>入力してください!G13 &amp; ""</f>
        <v/>
      </c>
      <c r="K10" s="172"/>
      <c r="L10" s="172"/>
      <c r="M10" s="172"/>
      <c r="N10" s="172"/>
      <c r="O10" s="172"/>
      <c r="P10" s="173"/>
      <c r="Q10" s="172" t="str">
        <f>入力してください!P13 &amp; ""</f>
        <v/>
      </c>
      <c r="R10" s="172"/>
      <c r="S10" s="172"/>
      <c r="T10" s="172"/>
      <c r="U10" s="172"/>
      <c r="V10" s="173"/>
      <c r="W10" s="241"/>
      <c r="X10" s="242"/>
      <c r="Y10" s="243"/>
      <c r="Z10" s="192"/>
      <c r="AA10" s="193"/>
      <c r="AB10" s="194"/>
      <c r="AC10" s="292" t="s">
        <v>477</v>
      </c>
      <c r="AD10" s="292"/>
      <c r="AE10" s="292"/>
      <c r="AF10" s="293" t="str">
        <f ca="1" xml:space="preserve"> IFERROR(INT(_xlfn.DAYS(NOW(),DATEVALUE(AF9))/365.25),"")</f>
        <v/>
      </c>
      <c r="AG10" s="293"/>
      <c r="AH10" s="293"/>
      <c r="AI10" s="293"/>
      <c r="AJ10" s="293"/>
      <c r="AK10" s="293"/>
      <c r="AL10" s="293"/>
      <c r="AM10" s="29"/>
    </row>
    <row r="11" spans="1:78" ht="23.25" customHeight="1" x14ac:dyDescent="0.25">
      <c r="A11" s="29"/>
      <c r="B11" s="29"/>
      <c r="C11" s="285"/>
      <c r="D11" s="285"/>
      <c r="E11" s="285"/>
      <c r="F11" s="228" t="s">
        <v>476</v>
      </c>
      <c r="G11" s="228"/>
      <c r="H11" s="228"/>
      <c r="I11" s="228"/>
      <c r="J11" s="111" t="str">
        <f>入力してください!G17 &amp; ""</f>
        <v/>
      </c>
      <c r="K11" s="111"/>
      <c r="L11" s="111"/>
      <c r="M11" s="111"/>
      <c r="N11" s="111"/>
      <c r="O11" s="111"/>
      <c r="P11" s="111"/>
      <c r="Q11" s="111"/>
      <c r="R11" s="111"/>
      <c r="S11" s="111"/>
      <c r="T11" s="111"/>
      <c r="U11" s="111"/>
      <c r="V11" s="111"/>
      <c r="W11" s="228" t="s">
        <v>480</v>
      </c>
      <c r="X11" s="228"/>
      <c r="Y11" s="228"/>
      <c r="Z11" s="228"/>
      <c r="AA11" s="228"/>
      <c r="AB11" s="228"/>
      <c r="AC11" s="111" t="str">
        <f>入力してください!G20 &amp; ""</f>
        <v/>
      </c>
      <c r="AD11" s="111"/>
      <c r="AE11" s="111"/>
      <c r="AF11" s="111"/>
      <c r="AG11" s="111"/>
      <c r="AH11" s="111"/>
      <c r="AI11" s="111"/>
      <c r="AJ11" s="111"/>
      <c r="AK11" s="111"/>
      <c r="AL11" s="111"/>
      <c r="AM11" s="29"/>
    </row>
    <row r="12" spans="1:78" ht="23.25" customHeight="1" x14ac:dyDescent="0.25">
      <c r="A12" s="29"/>
      <c r="B12" s="29"/>
      <c r="C12" s="285"/>
      <c r="D12" s="285"/>
      <c r="E12" s="285"/>
      <c r="F12" s="228" t="s">
        <v>364</v>
      </c>
      <c r="G12" s="228"/>
      <c r="H12" s="228"/>
      <c r="I12" s="228"/>
      <c r="J12" s="229" t="str">
        <f>入力してください!G18 &amp;入力してください!J18&amp;""</f>
        <v>東京都</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1"/>
      <c r="AM12" s="29"/>
    </row>
    <row r="13" spans="1:78" ht="23.25" customHeight="1" x14ac:dyDescent="0.25">
      <c r="A13" s="29"/>
      <c r="B13" s="29"/>
      <c r="C13" s="285"/>
      <c r="D13" s="285"/>
      <c r="E13" s="285"/>
      <c r="F13" s="228"/>
      <c r="G13" s="228"/>
      <c r="H13" s="228"/>
      <c r="I13" s="228"/>
      <c r="J13" s="247" t="s">
        <v>481</v>
      </c>
      <c r="K13" s="248"/>
      <c r="L13" s="248"/>
      <c r="M13" s="248"/>
      <c r="N13" s="248"/>
      <c r="O13" s="248"/>
      <c r="P13" s="249" t="str">
        <f>入力してください!J19 &amp; ""</f>
        <v/>
      </c>
      <c r="Q13" s="249"/>
      <c r="R13" s="249"/>
      <c r="S13" s="249"/>
      <c r="T13" s="249"/>
      <c r="U13" s="249"/>
      <c r="V13" s="249"/>
      <c r="W13" s="249"/>
      <c r="X13" s="249"/>
      <c r="Y13" s="249"/>
      <c r="Z13" s="249"/>
      <c r="AA13" s="249"/>
      <c r="AB13" s="249"/>
      <c r="AC13" s="249"/>
      <c r="AD13" s="249"/>
      <c r="AE13" s="249"/>
      <c r="AF13" s="249"/>
      <c r="AG13" s="249"/>
      <c r="AH13" s="249"/>
      <c r="AI13" s="249"/>
      <c r="AJ13" s="249"/>
      <c r="AK13" s="249"/>
      <c r="AL13" s="250"/>
      <c r="AM13" s="29"/>
    </row>
    <row r="14" spans="1:78" ht="15" customHeight="1" x14ac:dyDescent="0.25">
      <c r="A14" s="29"/>
      <c r="B14" s="29"/>
      <c r="C14" s="285"/>
      <c r="D14" s="285"/>
      <c r="E14" s="285"/>
      <c r="F14" s="294" t="s">
        <v>478</v>
      </c>
      <c r="G14" s="228"/>
      <c r="H14" s="228"/>
      <c r="I14" s="228"/>
      <c r="J14" s="228" t="s">
        <v>360</v>
      </c>
      <c r="K14" s="228"/>
      <c r="L14" s="228"/>
      <c r="M14" s="171" t="str">
        <f>入力してください!G21 &amp; ""</f>
        <v/>
      </c>
      <c r="N14" s="172"/>
      <c r="O14" s="172"/>
      <c r="P14" s="172"/>
      <c r="Q14" s="172"/>
      <c r="R14" s="172"/>
      <c r="S14" s="172"/>
      <c r="T14" s="172"/>
      <c r="U14" s="172"/>
      <c r="V14" s="172"/>
      <c r="W14" s="172"/>
      <c r="X14" s="172"/>
      <c r="Y14" s="172"/>
      <c r="Z14" s="172"/>
      <c r="AA14" s="172"/>
      <c r="AB14" s="172"/>
      <c r="AC14" s="172"/>
      <c r="AD14" s="172"/>
      <c r="AE14" s="172"/>
      <c r="AF14" s="172"/>
      <c r="AG14" s="173"/>
      <c r="AH14" s="171" t="str">
        <f>入力してください!T21 &amp; ""</f>
        <v/>
      </c>
      <c r="AI14" s="172"/>
      <c r="AJ14" s="172"/>
      <c r="AK14" s="172"/>
      <c r="AL14" s="173"/>
      <c r="AM14" s="29"/>
    </row>
    <row r="15" spans="1:78" ht="15" customHeight="1" x14ac:dyDescent="0.25">
      <c r="A15" s="29"/>
      <c r="B15" s="29"/>
      <c r="C15" s="285"/>
      <c r="D15" s="285"/>
      <c r="E15" s="285"/>
      <c r="F15" s="228"/>
      <c r="G15" s="228"/>
      <c r="H15" s="228"/>
      <c r="I15" s="228"/>
      <c r="J15" s="272" t="s">
        <v>729</v>
      </c>
      <c r="K15" s="273"/>
      <c r="L15" s="274"/>
      <c r="M15" s="278" t="str">
        <f>入力してください!G22 &amp; ""</f>
        <v/>
      </c>
      <c r="N15" s="279"/>
      <c r="O15" s="279"/>
      <c r="P15" s="279"/>
      <c r="Q15" s="279"/>
      <c r="R15" s="279"/>
      <c r="S15" s="279"/>
      <c r="T15" s="279"/>
      <c r="U15" s="279"/>
      <c r="V15" s="280"/>
      <c r="W15" s="228" t="s">
        <v>361</v>
      </c>
      <c r="X15" s="228"/>
      <c r="Y15" s="228"/>
      <c r="Z15" s="111" t="str">
        <f>入力してください!G23 &amp; ""</f>
        <v/>
      </c>
      <c r="AA15" s="111"/>
      <c r="AB15" s="111"/>
      <c r="AC15" s="228" t="s">
        <v>362</v>
      </c>
      <c r="AD15" s="228"/>
      <c r="AE15" s="228"/>
      <c r="AF15" s="111" t="str">
        <f>入力してください!N23 &amp; ""</f>
        <v/>
      </c>
      <c r="AG15" s="111"/>
      <c r="AH15" s="111"/>
      <c r="AI15" s="228" t="s">
        <v>363</v>
      </c>
      <c r="AJ15" s="228"/>
      <c r="AK15" s="111" t="str">
        <f>入力してください!T23 &amp; ""</f>
        <v/>
      </c>
      <c r="AL15" s="111"/>
      <c r="AM15" s="29"/>
    </row>
    <row r="16" spans="1:78" ht="15" customHeight="1" x14ac:dyDescent="0.25">
      <c r="A16" s="29"/>
      <c r="B16" s="29"/>
      <c r="C16" s="285"/>
      <c r="D16" s="285"/>
      <c r="E16" s="285"/>
      <c r="F16" s="228"/>
      <c r="G16" s="228"/>
      <c r="H16" s="228"/>
      <c r="I16" s="228"/>
      <c r="J16" s="275"/>
      <c r="K16" s="276"/>
      <c r="L16" s="277"/>
      <c r="M16" s="281"/>
      <c r="N16" s="282"/>
      <c r="O16" s="282"/>
      <c r="P16" s="282"/>
      <c r="Q16" s="282"/>
      <c r="R16" s="282"/>
      <c r="S16" s="282"/>
      <c r="T16" s="282"/>
      <c r="U16" s="282"/>
      <c r="V16" s="283"/>
      <c r="W16" s="228" t="s">
        <v>479</v>
      </c>
      <c r="X16" s="228"/>
      <c r="Y16" s="228"/>
      <c r="Z16" s="228"/>
      <c r="AA16" s="111" t="str">
        <f>入力してください!G24 &amp; ""</f>
        <v/>
      </c>
      <c r="AB16" s="111"/>
      <c r="AC16" s="111"/>
      <c r="AD16" s="111"/>
      <c r="AE16" s="111"/>
      <c r="AF16" s="111"/>
      <c r="AG16" s="111"/>
      <c r="AH16" s="111"/>
      <c r="AI16" s="111"/>
      <c r="AJ16" s="111"/>
      <c r="AK16" s="111"/>
      <c r="AL16" s="111"/>
      <c r="AM16" s="29"/>
    </row>
    <row r="17" spans="1:39" ht="15" customHeight="1" x14ac:dyDescent="0.25">
      <c r="A17" s="29"/>
      <c r="B17" s="29"/>
      <c r="C17" s="285"/>
      <c r="D17" s="285"/>
      <c r="E17" s="285"/>
      <c r="F17" s="228"/>
      <c r="G17" s="228"/>
      <c r="H17" s="228"/>
      <c r="I17" s="228"/>
      <c r="J17" s="287" t="s">
        <v>482</v>
      </c>
      <c r="K17" s="287"/>
      <c r="L17" s="287"/>
      <c r="M17" s="287"/>
      <c r="N17" s="287"/>
      <c r="O17" s="287"/>
      <c r="P17" s="287"/>
      <c r="Q17" s="287"/>
      <c r="R17" s="287"/>
      <c r="S17" s="287"/>
      <c r="T17" s="287"/>
      <c r="U17" s="287"/>
      <c r="V17" s="287"/>
      <c r="W17" s="287"/>
      <c r="X17" s="287"/>
      <c r="Y17" s="287"/>
      <c r="Z17" s="287"/>
      <c r="AA17" s="287"/>
      <c r="AB17" s="287"/>
      <c r="AC17" s="287"/>
      <c r="AD17" s="287"/>
      <c r="AE17" s="287"/>
      <c r="AF17" s="111" t="str">
        <f>入力してください!Q26 &amp; ""</f>
        <v/>
      </c>
      <c r="AG17" s="111"/>
      <c r="AH17" s="111"/>
      <c r="AI17" s="111"/>
      <c r="AJ17" s="111"/>
      <c r="AK17" s="111"/>
      <c r="AL17" s="111"/>
      <c r="AM17" s="29"/>
    </row>
    <row r="18" spans="1:39" ht="12.75" customHeight="1" x14ac:dyDescent="0.25">
      <c r="C18" s="25" t="s">
        <v>485</v>
      </c>
    </row>
    <row r="19" spans="1:39" ht="18" customHeight="1" x14ac:dyDescent="0.25">
      <c r="A19" s="29"/>
      <c r="B19" s="29"/>
      <c r="C19" s="284" t="s">
        <v>490</v>
      </c>
      <c r="D19" s="285"/>
      <c r="E19" s="285"/>
      <c r="F19" s="286" t="s">
        <v>486</v>
      </c>
      <c r="G19" s="236"/>
      <c r="H19" s="236"/>
      <c r="I19" s="236"/>
      <c r="J19" s="236"/>
      <c r="K19" s="236"/>
      <c r="L19" s="236"/>
      <c r="M19" s="236"/>
      <c r="N19" s="236"/>
      <c r="O19" s="236"/>
      <c r="P19" s="236"/>
      <c r="Q19" s="236"/>
      <c r="R19" s="236"/>
      <c r="S19" s="236"/>
      <c r="T19" s="236"/>
      <c r="U19" s="236"/>
      <c r="V19" s="237"/>
      <c r="W19" s="228" t="s">
        <v>2</v>
      </c>
      <c r="X19" s="228"/>
      <c r="Y19" s="228"/>
      <c r="Z19" s="228"/>
      <c r="AA19" s="244" t="str">
        <f>IF(入力してください!Q41="同じ",入力してください!G14,入力してください!G44) &amp; ""</f>
        <v/>
      </c>
      <c r="AB19" s="245"/>
      <c r="AC19" s="245"/>
      <c r="AD19" s="245"/>
      <c r="AE19" s="245"/>
      <c r="AF19" s="246"/>
      <c r="AG19" s="244" t="str">
        <f>IF(入力してください!Q41="同じ",入力してください!P14,入力してください!P44) &amp; ""</f>
        <v/>
      </c>
      <c r="AH19" s="245"/>
      <c r="AI19" s="245"/>
      <c r="AJ19" s="245"/>
      <c r="AK19" s="245"/>
      <c r="AL19" s="246"/>
      <c r="AM19" s="29"/>
    </row>
    <row r="20" spans="1:39" ht="9" customHeight="1" x14ac:dyDescent="0.25">
      <c r="A20" s="29"/>
      <c r="B20" s="29"/>
      <c r="C20" s="285"/>
      <c r="D20" s="285"/>
      <c r="E20" s="285"/>
      <c r="F20" s="288" t="str">
        <f>IF(入力してください!Q41="同じ","☑","□")</f>
        <v>□</v>
      </c>
      <c r="G20" s="232" t="s">
        <v>487</v>
      </c>
      <c r="H20" s="232"/>
      <c r="I20" s="232"/>
      <c r="J20" s="232"/>
      <c r="K20" s="232"/>
      <c r="L20" s="232"/>
      <c r="M20" s="232"/>
      <c r="N20" s="232"/>
      <c r="O20" s="232"/>
      <c r="P20" s="232"/>
      <c r="Q20" s="232"/>
      <c r="R20" s="232"/>
      <c r="S20" s="232"/>
      <c r="T20" s="232"/>
      <c r="U20" s="232"/>
      <c r="V20" s="233"/>
      <c r="W20" s="228"/>
      <c r="X20" s="228"/>
      <c r="Y20" s="228"/>
      <c r="Z20" s="228"/>
      <c r="AA20" s="192"/>
      <c r="AB20" s="193"/>
      <c r="AC20" s="193"/>
      <c r="AD20" s="193"/>
      <c r="AE20" s="193"/>
      <c r="AF20" s="194"/>
      <c r="AG20" s="192"/>
      <c r="AH20" s="193"/>
      <c r="AI20" s="193"/>
      <c r="AJ20" s="193"/>
      <c r="AK20" s="193"/>
      <c r="AL20" s="194"/>
      <c r="AM20" s="29"/>
    </row>
    <row r="21" spans="1:39" ht="9" customHeight="1" x14ac:dyDescent="0.25">
      <c r="A21" s="29"/>
      <c r="B21" s="29"/>
      <c r="C21" s="285"/>
      <c r="D21" s="285"/>
      <c r="E21" s="285"/>
      <c r="F21" s="289"/>
      <c r="G21" s="234"/>
      <c r="H21" s="234"/>
      <c r="I21" s="234"/>
      <c r="J21" s="234"/>
      <c r="K21" s="234"/>
      <c r="L21" s="234"/>
      <c r="M21" s="234"/>
      <c r="N21" s="234"/>
      <c r="O21" s="234"/>
      <c r="P21" s="234"/>
      <c r="Q21" s="234"/>
      <c r="R21" s="234"/>
      <c r="S21" s="234"/>
      <c r="T21" s="234"/>
      <c r="U21" s="234"/>
      <c r="V21" s="235"/>
      <c r="W21" s="228" t="s">
        <v>1</v>
      </c>
      <c r="X21" s="228"/>
      <c r="Y21" s="228"/>
      <c r="Z21" s="228"/>
      <c r="AA21" s="244" t="str">
        <f>IF(入力してください!Q43="同じ",入力してください!G13,入力してください!G43) &amp; ""</f>
        <v/>
      </c>
      <c r="AB21" s="245"/>
      <c r="AC21" s="245"/>
      <c r="AD21" s="245"/>
      <c r="AE21" s="245"/>
      <c r="AF21" s="246"/>
      <c r="AG21" s="244" t="str">
        <f>IF(入力してください!Q43="同じ",入力してください!P13,入力してください!P43) &amp; ""</f>
        <v/>
      </c>
      <c r="AH21" s="245"/>
      <c r="AI21" s="245"/>
      <c r="AJ21" s="245"/>
      <c r="AK21" s="245"/>
      <c r="AL21" s="246"/>
      <c r="AM21" s="29"/>
    </row>
    <row r="22" spans="1:39" ht="18" customHeight="1" x14ac:dyDescent="0.25">
      <c r="A22" s="29"/>
      <c r="B22" s="29"/>
      <c r="C22" s="285"/>
      <c r="D22" s="285"/>
      <c r="E22" s="285"/>
      <c r="F22" s="34" t="str">
        <f>IF(入力してください!Q42="同じ","☑","□")</f>
        <v>□</v>
      </c>
      <c r="G22" s="236" t="s">
        <v>488</v>
      </c>
      <c r="H22" s="236"/>
      <c r="I22" s="236"/>
      <c r="J22" s="236"/>
      <c r="K22" s="236"/>
      <c r="L22" s="236"/>
      <c r="M22" s="236"/>
      <c r="N22" s="236"/>
      <c r="O22" s="236"/>
      <c r="P22" s="236"/>
      <c r="Q22" s="236"/>
      <c r="R22" s="236"/>
      <c r="S22" s="236"/>
      <c r="T22" s="236"/>
      <c r="U22" s="236"/>
      <c r="V22" s="237"/>
      <c r="W22" s="228"/>
      <c r="X22" s="228"/>
      <c r="Y22" s="228"/>
      <c r="Z22" s="228"/>
      <c r="AA22" s="192"/>
      <c r="AB22" s="193"/>
      <c r="AC22" s="193"/>
      <c r="AD22" s="193"/>
      <c r="AE22" s="193"/>
      <c r="AF22" s="194"/>
      <c r="AG22" s="192"/>
      <c r="AH22" s="193"/>
      <c r="AI22" s="193"/>
      <c r="AJ22" s="193"/>
      <c r="AK22" s="193"/>
      <c r="AL22" s="194"/>
      <c r="AM22" s="29"/>
    </row>
    <row r="23" spans="1:39" ht="18" customHeight="1" x14ac:dyDescent="0.25">
      <c r="A23" s="29"/>
      <c r="B23" s="29"/>
      <c r="C23" s="285"/>
      <c r="D23" s="285"/>
      <c r="E23" s="285"/>
      <c r="F23" s="228" t="s">
        <v>489</v>
      </c>
      <c r="G23" s="228"/>
      <c r="H23" s="228"/>
      <c r="I23" s="228"/>
      <c r="J23" s="228"/>
      <c r="K23" s="228"/>
      <c r="L23" s="228"/>
      <c r="M23" s="228"/>
      <c r="N23" s="228"/>
      <c r="O23" s="228"/>
      <c r="P23" s="111" t="str">
        <f>IF(入力してください!G45="その他",入力してください!Q45,入力してください!G45) &amp; ""</f>
        <v/>
      </c>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29"/>
    </row>
    <row r="24" spans="1:39" ht="18.75" customHeight="1" x14ac:dyDescent="0.25">
      <c r="A24" s="29"/>
      <c r="B24" s="29"/>
      <c r="C24" s="285"/>
      <c r="D24" s="285"/>
      <c r="E24" s="285"/>
      <c r="F24" s="228" t="s">
        <v>476</v>
      </c>
      <c r="G24" s="228"/>
      <c r="H24" s="228"/>
      <c r="I24" s="228"/>
      <c r="J24" s="111" t="str">
        <f>IF(入力してください!Q42="同じ",入力してください!G17,入力してください!G46) &amp; ""</f>
        <v/>
      </c>
      <c r="K24" s="111"/>
      <c r="L24" s="111"/>
      <c r="M24" s="111"/>
      <c r="N24" s="111"/>
      <c r="O24" s="111"/>
      <c r="P24" s="111"/>
      <c r="Q24" s="111"/>
      <c r="R24" s="111"/>
      <c r="S24" s="111"/>
      <c r="T24" s="111"/>
      <c r="U24" s="111"/>
      <c r="V24" s="111"/>
      <c r="W24" s="228" t="s">
        <v>480</v>
      </c>
      <c r="X24" s="228"/>
      <c r="Y24" s="228"/>
      <c r="Z24" s="228"/>
      <c r="AA24" s="228"/>
      <c r="AB24" s="228"/>
      <c r="AC24" s="111" t="str">
        <f>IF(入力してください!Q42="同じ",入力してください!G20,入力してください!G49) &amp; ""</f>
        <v/>
      </c>
      <c r="AD24" s="111"/>
      <c r="AE24" s="111"/>
      <c r="AF24" s="111"/>
      <c r="AG24" s="111"/>
      <c r="AH24" s="111"/>
      <c r="AI24" s="111"/>
      <c r="AJ24" s="111"/>
      <c r="AK24" s="111"/>
      <c r="AL24" s="111"/>
      <c r="AM24" s="29"/>
    </row>
    <row r="25" spans="1:39" ht="23.25" customHeight="1" x14ac:dyDescent="0.25">
      <c r="A25" s="29"/>
      <c r="B25" s="29"/>
      <c r="C25" s="285"/>
      <c r="D25" s="285"/>
      <c r="E25" s="285"/>
      <c r="F25" s="228" t="s">
        <v>364</v>
      </c>
      <c r="G25" s="228"/>
      <c r="H25" s="228"/>
      <c r="I25" s="228"/>
      <c r="J25" s="229" t="str">
        <f>IF(入力してください!Q42="同じ",入力してください!G18&amp;入力してください!J18,入力してください!G47 &amp;入力してください!J47) &amp; ""</f>
        <v>東京都</v>
      </c>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1"/>
      <c r="AM25" s="29"/>
    </row>
    <row r="26" spans="1:39" ht="18" customHeight="1" x14ac:dyDescent="0.25">
      <c r="A26" s="29"/>
      <c r="B26" s="29"/>
      <c r="C26" s="285"/>
      <c r="D26" s="285"/>
      <c r="E26" s="285"/>
      <c r="F26" s="228"/>
      <c r="G26" s="228"/>
      <c r="H26" s="228"/>
      <c r="I26" s="228"/>
      <c r="J26" s="247" t="s">
        <v>481</v>
      </c>
      <c r="K26" s="248"/>
      <c r="L26" s="248"/>
      <c r="M26" s="248"/>
      <c r="N26" s="248"/>
      <c r="O26" s="248"/>
      <c r="P26" s="249" t="str">
        <f>IF(入力してください!Q42="同じ",入力してください!J19,入力してください!J48) &amp; ""</f>
        <v/>
      </c>
      <c r="Q26" s="249"/>
      <c r="R26" s="249"/>
      <c r="S26" s="249"/>
      <c r="T26" s="249"/>
      <c r="U26" s="249"/>
      <c r="V26" s="249"/>
      <c r="W26" s="249"/>
      <c r="X26" s="249"/>
      <c r="Y26" s="249"/>
      <c r="Z26" s="249"/>
      <c r="AA26" s="249"/>
      <c r="AB26" s="249"/>
      <c r="AC26" s="249"/>
      <c r="AD26" s="249"/>
      <c r="AE26" s="249"/>
      <c r="AF26" s="249"/>
      <c r="AG26" s="249"/>
      <c r="AH26" s="249"/>
      <c r="AI26" s="249"/>
      <c r="AJ26" s="249"/>
      <c r="AK26" s="249"/>
      <c r="AL26" s="250"/>
      <c r="AM26" s="29"/>
    </row>
    <row r="27" spans="1:39" ht="12.75" customHeight="1" x14ac:dyDescent="0.25">
      <c r="C27" s="25" t="s">
        <v>491</v>
      </c>
    </row>
    <row r="28" spans="1:39" ht="24" customHeight="1" x14ac:dyDescent="0.25">
      <c r="A28" s="29"/>
      <c r="B28" s="29"/>
      <c r="C28" s="295" t="s">
        <v>383</v>
      </c>
      <c r="D28" s="296"/>
      <c r="E28" s="297"/>
      <c r="F28" s="238" t="s">
        <v>384</v>
      </c>
      <c r="G28" s="239"/>
      <c r="H28" s="239"/>
      <c r="I28" s="240"/>
      <c r="J28" s="32" t="s">
        <v>356</v>
      </c>
      <c r="K28" s="304" t="str">
        <f>入力してください!H27 &amp; ""</f>
        <v/>
      </c>
      <c r="L28" s="304"/>
      <c r="M28" s="304"/>
      <c r="N28" s="304"/>
      <c r="O28" s="304"/>
      <c r="P28" s="304"/>
      <c r="Q28" s="304"/>
      <c r="R28" s="304"/>
      <c r="S28" s="305"/>
      <c r="T28" s="32" t="s">
        <v>357</v>
      </c>
      <c r="U28" s="304" t="str">
        <f>入力してください!H28 &amp; ""</f>
        <v/>
      </c>
      <c r="V28" s="304"/>
      <c r="W28" s="304"/>
      <c r="X28" s="304"/>
      <c r="Y28" s="304"/>
      <c r="Z28" s="304"/>
      <c r="AA28" s="304"/>
      <c r="AB28" s="304"/>
      <c r="AC28" s="305"/>
      <c r="AD28" s="32" t="s">
        <v>358</v>
      </c>
      <c r="AE28" s="304" t="str">
        <f>入力してください!H29 &amp; ""</f>
        <v/>
      </c>
      <c r="AF28" s="304"/>
      <c r="AG28" s="304"/>
      <c r="AH28" s="304"/>
      <c r="AI28" s="304"/>
      <c r="AJ28" s="304"/>
      <c r="AK28" s="304"/>
      <c r="AL28" s="305"/>
      <c r="AM28" s="29"/>
    </row>
    <row r="29" spans="1:39" ht="24" customHeight="1" x14ac:dyDescent="0.25">
      <c r="A29" s="29"/>
      <c r="B29" s="29"/>
      <c r="C29" s="298"/>
      <c r="D29" s="299"/>
      <c r="E29" s="300"/>
      <c r="F29" s="241"/>
      <c r="G29" s="242"/>
      <c r="H29" s="242"/>
      <c r="I29" s="243"/>
      <c r="J29" s="32" t="s">
        <v>730</v>
      </c>
      <c r="K29" s="304" t="str">
        <f>入力してください!H30 &amp; ""</f>
        <v/>
      </c>
      <c r="L29" s="304"/>
      <c r="M29" s="304"/>
      <c r="N29" s="304"/>
      <c r="O29" s="304"/>
      <c r="P29" s="304"/>
      <c r="Q29" s="304"/>
      <c r="R29" s="304"/>
      <c r="S29" s="305"/>
      <c r="T29" s="32" t="s">
        <v>731</v>
      </c>
      <c r="U29" s="304" t="str">
        <f>入力してください!H31 &amp; ""</f>
        <v/>
      </c>
      <c r="V29" s="304"/>
      <c r="W29" s="304"/>
      <c r="X29" s="304"/>
      <c r="Y29" s="304"/>
      <c r="Z29" s="304"/>
      <c r="AA29" s="304"/>
      <c r="AB29" s="304"/>
      <c r="AC29" s="305"/>
      <c r="AD29" s="32" t="s">
        <v>732</v>
      </c>
      <c r="AE29" s="304" t="str">
        <f>入力してください!H32 &amp; ""</f>
        <v/>
      </c>
      <c r="AF29" s="304"/>
      <c r="AG29" s="304"/>
      <c r="AH29" s="304"/>
      <c r="AI29" s="304"/>
      <c r="AJ29" s="304"/>
      <c r="AK29" s="304"/>
      <c r="AL29" s="305"/>
      <c r="AM29" s="29"/>
    </row>
    <row r="30" spans="1:39" ht="25.5" customHeight="1" x14ac:dyDescent="0.15">
      <c r="A30" s="29"/>
      <c r="B30" s="29"/>
      <c r="C30" s="298"/>
      <c r="D30" s="299"/>
      <c r="E30" s="300"/>
      <c r="F30" s="306" t="s">
        <v>495</v>
      </c>
      <c r="G30" s="307"/>
      <c r="H30" s="307"/>
      <c r="I30" s="307"/>
      <c r="J30" s="308" t="s">
        <v>718</v>
      </c>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29"/>
    </row>
    <row r="31" spans="1:39" ht="35.25" customHeight="1" x14ac:dyDescent="0.25">
      <c r="A31" s="29"/>
      <c r="B31" s="29"/>
      <c r="C31" s="298"/>
      <c r="D31" s="299"/>
      <c r="E31" s="300"/>
      <c r="F31" s="307"/>
      <c r="G31" s="307"/>
      <c r="H31" s="307"/>
      <c r="I31" s="307"/>
      <c r="J31" s="35" t="str">
        <f>IF(入力してください!Q33=入力してください!AV33,"☑","□")</f>
        <v>□</v>
      </c>
      <c r="K31" s="270" t="s">
        <v>733</v>
      </c>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M31" s="29"/>
    </row>
    <row r="32" spans="1:39" ht="15" customHeight="1" x14ac:dyDescent="0.25">
      <c r="A32" s="29"/>
      <c r="B32" s="29"/>
      <c r="C32" s="298"/>
      <c r="D32" s="299"/>
      <c r="E32" s="300"/>
      <c r="F32" s="307"/>
      <c r="G32" s="307"/>
      <c r="H32" s="307"/>
      <c r="I32" s="307"/>
      <c r="J32" s="34" t="str">
        <f>IF(入力してください!Q34=入力してください!AU34,"☑","□")</f>
        <v>□</v>
      </c>
      <c r="K32" s="236" t="s">
        <v>492</v>
      </c>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M32" s="29"/>
    </row>
    <row r="33" spans="1:78" ht="15" customHeight="1" x14ac:dyDescent="0.25">
      <c r="A33" s="29"/>
      <c r="B33" s="29"/>
      <c r="C33" s="298"/>
      <c r="D33" s="299"/>
      <c r="E33" s="300"/>
      <c r="F33" s="307"/>
      <c r="G33" s="307"/>
      <c r="H33" s="307"/>
      <c r="I33" s="307"/>
      <c r="J33" s="34" t="str">
        <f>IF(入力してください!Q35="使用している","☑","□")</f>
        <v>□</v>
      </c>
      <c r="K33" s="236" t="s">
        <v>493</v>
      </c>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7"/>
      <c r="AM33" s="29"/>
    </row>
    <row r="34" spans="1:78" ht="15" customHeight="1" x14ac:dyDescent="0.25">
      <c r="A34" s="29"/>
      <c r="B34" s="29"/>
      <c r="C34" s="298"/>
      <c r="D34" s="299"/>
      <c r="E34" s="300"/>
      <c r="F34" s="307"/>
      <c r="G34" s="307"/>
      <c r="H34" s="307"/>
      <c r="I34" s="307"/>
      <c r="J34" s="34" t="str">
        <f>IF(入力してください!Q36=入力してください!AU36,"☑","□")</f>
        <v>□</v>
      </c>
      <c r="K34" s="304" t="s">
        <v>596</v>
      </c>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c r="AM34" s="29"/>
    </row>
    <row r="35" spans="1:78" ht="12.75" customHeight="1" x14ac:dyDescent="0.15">
      <c r="A35" s="29"/>
      <c r="B35" s="29"/>
      <c r="C35" s="298"/>
      <c r="D35" s="299"/>
      <c r="E35" s="300"/>
      <c r="F35" s="307"/>
      <c r="G35" s="307"/>
      <c r="H35" s="307"/>
      <c r="I35" s="307"/>
      <c r="J35" s="310" t="s">
        <v>719</v>
      </c>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2"/>
      <c r="AM35" s="29"/>
    </row>
    <row r="36" spans="1:78" ht="52.5" customHeight="1" x14ac:dyDescent="0.25">
      <c r="A36" s="29"/>
      <c r="B36" s="29"/>
      <c r="C36" s="301"/>
      <c r="D36" s="302"/>
      <c r="E36" s="303"/>
      <c r="F36" s="307"/>
      <c r="G36" s="307"/>
      <c r="H36" s="307"/>
      <c r="I36" s="307"/>
      <c r="J36" s="35" t="str">
        <f>IF(入力してください!Q37=入力してください!AU33,"☑","□")</f>
        <v>□</v>
      </c>
      <c r="K36" s="270" t="s">
        <v>494</v>
      </c>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1"/>
      <c r="AM36" s="29"/>
    </row>
    <row r="37" spans="1:78" ht="20.25" customHeight="1" x14ac:dyDescent="0.25">
      <c r="C37" s="261" t="s">
        <v>496</v>
      </c>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row>
    <row r="38" spans="1:78" ht="50.25" customHeight="1" x14ac:dyDescent="0.25">
      <c r="A38" s="29"/>
      <c r="B38" s="29"/>
      <c r="C38" s="262" t="s">
        <v>776</v>
      </c>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4"/>
      <c r="AM38"/>
    </row>
    <row r="39" spans="1:78" ht="30" customHeight="1" x14ac:dyDescent="0.25">
      <c r="A39" s="29"/>
      <c r="B39" s="31"/>
      <c r="C39" s="26"/>
      <c r="D39" s="27"/>
      <c r="E39"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65"/>
      <c r="G39" s="265"/>
      <c r="H39" s="265"/>
      <c r="I39" s="265"/>
      <c r="J39" s="265"/>
      <c r="K39" s="265"/>
      <c r="L39" s="27"/>
      <c r="M39" s="27"/>
      <c r="N39" s="27"/>
      <c r="O39" s="30" t="s">
        <v>710</v>
      </c>
      <c r="P39" s="27"/>
      <c r="Q39" s="27"/>
      <c r="R39" s="27"/>
      <c r="S39" s="266" t="str">
        <f>IF(入力してください!K100="同意する",入力してください!G102,"") &amp; ""</f>
        <v/>
      </c>
      <c r="T39" s="266"/>
      <c r="U39" s="266"/>
      <c r="V39" s="266"/>
      <c r="W39" s="266"/>
      <c r="X39" s="266"/>
      <c r="Y39" s="266"/>
      <c r="Z39" s="266"/>
      <c r="AA39" s="266"/>
      <c r="AB39" s="266"/>
      <c r="AC39" s="27"/>
      <c r="AD39" s="27"/>
      <c r="AE39" s="27"/>
      <c r="AF39" s="27"/>
      <c r="AG39" s="27"/>
      <c r="AH39" s="27"/>
      <c r="AI39" s="27"/>
      <c r="AJ39" s="27"/>
      <c r="AK39" s="27"/>
      <c r="AL39" s="55"/>
      <c r="AM39"/>
    </row>
    <row r="40" spans="1:78" ht="22.5" customHeight="1" x14ac:dyDescent="0.25">
      <c r="A40" s="29"/>
      <c r="B40" s="31"/>
      <c r="C40" s="56" t="s">
        <v>711</v>
      </c>
      <c r="D40" s="267" t="s">
        <v>712</v>
      </c>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8"/>
      <c r="AM40"/>
    </row>
    <row r="41" spans="1:78" ht="24" customHeight="1" x14ac:dyDescent="0.25">
      <c r="A41" s="29"/>
      <c r="B41" s="31"/>
      <c r="C41" s="46"/>
      <c r="D41" s="33" t="s">
        <v>713</v>
      </c>
      <c r="E41" s="47"/>
      <c r="F41" s="47"/>
      <c r="G41" s="47"/>
      <c r="H41" s="47"/>
      <c r="I41" s="269" t="str">
        <f>IF(LEFT(入力してください!K100,2)="本人",入力してください!G102,"") &amp; ""</f>
        <v/>
      </c>
      <c r="J41" s="269"/>
      <c r="K41" s="269"/>
      <c r="L41" s="269"/>
      <c r="M41" s="269"/>
      <c r="N41" s="269"/>
      <c r="O41" s="269"/>
      <c r="P41" s="269"/>
      <c r="Q41" s="269"/>
      <c r="R41" s="269"/>
      <c r="S41" s="269"/>
      <c r="T41" s="269"/>
      <c r="U41" s="269"/>
      <c r="V41" s="47"/>
      <c r="W41" s="47"/>
      <c r="X41" s="47"/>
      <c r="Y41" s="47"/>
      <c r="Z41" s="47"/>
      <c r="AA41" s="47"/>
      <c r="AB41" s="47"/>
      <c r="AC41" s="47"/>
      <c r="AD41" s="47"/>
      <c r="AE41" s="47"/>
      <c r="AF41" s="47"/>
      <c r="AG41" s="47"/>
      <c r="AH41" s="47"/>
      <c r="AI41" s="47"/>
      <c r="AJ41" s="47"/>
      <c r="AK41" s="47"/>
      <c r="AL41" s="48"/>
      <c r="AM41"/>
    </row>
    <row r="42" spans="1:78"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78" ht="21" customHeight="1" x14ac:dyDescent="0.25">
      <c r="C43" s="260" t="s">
        <v>739</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57"/>
    </row>
    <row r="44" spans="1:78" ht="12.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78" ht="12.75" customHeight="1" x14ac:dyDescent="0.25">
      <c r="B45" s="29"/>
      <c r="C45" s="25" t="s">
        <v>743</v>
      </c>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BZ45" s="41" t="s">
        <v>698</v>
      </c>
    </row>
    <row r="46" spans="1:78" ht="2.2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row>
    <row r="47" spans="1:78" ht="9" customHeight="1" x14ac:dyDescent="0.25">
      <c r="A47" s="29"/>
      <c r="B47" s="29"/>
      <c r="C47"/>
      <c r="D47"/>
      <c r="E47" s="316" t="s">
        <v>744</v>
      </c>
      <c r="F47" s="316"/>
      <c r="G47" s="316"/>
      <c r="H47" s="316"/>
      <c r="I47" s="316"/>
      <c r="J47" s="316"/>
      <c r="K47" s="316"/>
      <c r="L47" s="316"/>
      <c r="M47" s="316"/>
      <c r="N47"/>
      <c r="O47"/>
      <c r="P47"/>
      <c r="Q47" s="317" t="s">
        <v>562</v>
      </c>
      <c r="R47" s="318"/>
      <c r="S47" s="319"/>
      <c r="T47" s="326"/>
      <c r="U47" s="327"/>
      <c r="V47" s="327"/>
      <c r="W47" s="327"/>
      <c r="X47" s="327"/>
      <c r="Y47" s="328"/>
      <c r="Z47" s="29"/>
      <c r="AA47" s="29"/>
      <c r="AB47" s="29"/>
      <c r="AC47" s="29"/>
      <c r="AD47" s="29"/>
      <c r="AE47" s="29"/>
      <c r="AF47" s="29"/>
      <c r="AG47" s="29"/>
      <c r="AH47" s="29"/>
      <c r="AJ47"/>
      <c r="AK47"/>
      <c r="AL47"/>
      <c r="AM47"/>
    </row>
    <row r="48" spans="1:78" ht="3.75" customHeight="1" x14ac:dyDescent="0.25">
      <c r="A48" s="29"/>
      <c r="B48" s="29"/>
      <c r="C48"/>
      <c r="D48"/>
      <c r="E48" s="316"/>
      <c r="F48" s="316"/>
      <c r="G48" s="316"/>
      <c r="H48" s="316"/>
      <c r="I48" s="316"/>
      <c r="J48" s="316"/>
      <c r="K48" s="316"/>
      <c r="L48" s="316"/>
      <c r="M48" s="316"/>
      <c r="N48"/>
      <c r="O48"/>
      <c r="P48"/>
      <c r="Q48" s="320"/>
      <c r="R48" s="321"/>
      <c r="S48" s="322"/>
      <c r="T48" s="329"/>
      <c r="U48" s="330"/>
      <c r="V48" s="330"/>
      <c r="W48" s="330"/>
      <c r="X48" s="330"/>
      <c r="Y48" s="331"/>
      <c r="Z48" s="29"/>
      <c r="AA48" s="29"/>
      <c r="AB48" s="29"/>
      <c r="AC48" s="29"/>
      <c r="AD48" s="29"/>
      <c r="AE48" s="29"/>
      <c r="AF48" s="29"/>
      <c r="AG48" s="29"/>
      <c r="AH48" s="29"/>
      <c r="AJ48"/>
      <c r="AK48"/>
      <c r="AL48"/>
      <c r="AM48"/>
    </row>
    <row r="49" spans="1:39" ht="9" customHeight="1" x14ac:dyDescent="0.25">
      <c r="A49" s="29"/>
      <c r="B49" s="29"/>
      <c r="C49"/>
      <c r="D49"/>
      <c r="E49" s="316"/>
      <c r="F49" s="316"/>
      <c r="G49" s="316"/>
      <c r="H49" s="316"/>
      <c r="I49" s="316"/>
      <c r="J49" s="316"/>
      <c r="K49" s="316"/>
      <c r="L49" s="316"/>
      <c r="M49" s="316"/>
      <c r="N49"/>
      <c r="O49"/>
      <c r="P49"/>
      <c r="Q49" s="323"/>
      <c r="R49" s="324"/>
      <c r="S49" s="325"/>
      <c r="T49" s="332"/>
      <c r="U49" s="333"/>
      <c r="V49" s="333"/>
      <c r="W49" s="333"/>
      <c r="X49" s="333"/>
      <c r="Y49" s="334"/>
      <c r="Z49" s="29"/>
      <c r="AA49" s="29"/>
      <c r="AB49" s="29"/>
      <c r="AC49" s="29"/>
      <c r="AD49" s="29"/>
      <c r="AE49" s="29"/>
      <c r="AF49" s="29"/>
      <c r="AG49" s="29"/>
      <c r="AH49" s="29"/>
      <c r="AJ49"/>
      <c r="AK49"/>
      <c r="AL49"/>
      <c r="AM49"/>
    </row>
    <row r="50" spans="1:39" ht="12.75" customHeight="1" x14ac:dyDescent="0.25">
      <c r="C50"/>
      <c r="D50"/>
      <c r="E50"/>
      <c r="F50"/>
      <c r="G50"/>
      <c r="H50"/>
      <c r="I50"/>
      <c r="J50"/>
      <c r="K50"/>
      <c r="L50"/>
      <c r="N50" s="54"/>
    </row>
    <row r="51" spans="1:39" ht="3.75" customHeight="1" x14ac:dyDescent="0.25"/>
    <row r="52" spans="1:39" ht="19.5" customHeight="1" x14ac:dyDescent="0.15">
      <c r="A52" s="29"/>
      <c r="B52" s="29"/>
      <c r="C52" s="285" t="s">
        <v>389</v>
      </c>
      <c r="D52" s="285"/>
      <c r="E52" s="285"/>
      <c r="F52" s="228" t="s">
        <v>2</v>
      </c>
      <c r="G52" s="228"/>
      <c r="H52" s="228"/>
      <c r="I52" s="228"/>
      <c r="J52" s="171" t="str">
        <f>入力してください!G14 &amp; ""</f>
        <v/>
      </c>
      <c r="K52" s="172"/>
      <c r="L52" s="172"/>
      <c r="M52" s="172"/>
      <c r="N52" s="172"/>
      <c r="O52" s="172"/>
      <c r="P52" s="173"/>
      <c r="Q52" s="172" t="str">
        <f>入力してください!P14 &amp; ""</f>
        <v/>
      </c>
      <c r="R52" s="172"/>
      <c r="S52" s="172"/>
      <c r="T52" s="172"/>
      <c r="U52" s="172"/>
      <c r="V52" s="173"/>
      <c r="W52" s="238" t="s">
        <v>765</v>
      </c>
      <c r="X52" s="239"/>
      <c r="Y52" s="240"/>
      <c r="Z52" s="244" t="str">
        <f>入力してください!G15 &amp;""</f>
        <v/>
      </c>
      <c r="AA52" s="245"/>
      <c r="AB52" s="246"/>
      <c r="AC52" s="290" t="s">
        <v>456</v>
      </c>
      <c r="AD52" s="290"/>
      <c r="AE52" s="290"/>
      <c r="AF52" s="291" t="str">
        <f>IF(入力してください!I16&lt;&gt;"",入力してください!G16 &amp; 入力してください!I16 &amp; "年" &amp; 入力してください!N16 &amp; "月" &amp; 入力してください!R16 &amp; "日","年　　月　　日")</f>
        <v>年　　月　　日</v>
      </c>
      <c r="AG52" s="291"/>
      <c r="AH52" s="291"/>
      <c r="AI52" s="291"/>
      <c r="AJ52" s="291"/>
      <c r="AK52" s="291"/>
      <c r="AL52" s="291"/>
      <c r="AM52" s="29"/>
    </row>
    <row r="53" spans="1:39" ht="23.25" customHeight="1" x14ac:dyDescent="0.25">
      <c r="A53" s="29"/>
      <c r="B53" s="29"/>
      <c r="C53" s="285"/>
      <c r="D53" s="285"/>
      <c r="E53" s="285"/>
      <c r="F53" s="228" t="s">
        <v>1</v>
      </c>
      <c r="G53" s="228"/>
      <c r="H53" s="228"/>
      <c r="I53" s="228"/>
      <c r="J53" s="171" t="str">
        <f>入力してください!G13 &amp; ""</f>
        <v/>
      </c>
      <c r="K53" s="172"/>
      <c r="L53" s="172"/>
      <c r="M53" s="172"/>
      <c r="N53" s="172"/>
      <c r="O53" s="172"/>
      <c r="P53" s="173"/>
      <c r="Q53" s="172" t="str">
        <f>入力してください!P13 &amp; ""</f>
        <v/>
      </c>
      <c r="R53" s="172"/>
      <c r="S53" s="172"/>
      <c r="T53" s="172"/>
      <c r="U53" s="172"/>
      <c r="V53" s="173"/>
      <c r="W53" s="241"/>
      <c r="X53" s="242"/>
      <c r="Y53" s="243"/>
      <c r="Z53" s="192"/>
      <c r="AA53" s="193"/>
      <c r="AB53" s="194"/>
      <c r="AC53" s="292" t="s">
        <v>477</v>
      </c>
      <c r="AD53" s="292"/>
      <c r="AE53" s="292"/>
      <c r="AF53" s="293" t="str">
        <f ca="1" xml:space="preserve"> IFERROR(INT(_xlfn.DAYS(NOW(),DATEVALUE(AF52))/365.25),"")</f>
        <v/>
      </c>
      <c r="AG53" s="293"/>
      <c r="AH53" s="293"/>
      <c r="AI53" s="293"/>
      <c r="AJ53" s="293"/>
      <c r="AK53" s="293"/>
      <c r="AL53" s="293"/>
      <c r="AM53" s="29"/>
    </row>
    <row r="54" spans="1:39" ht="23.25" customHeight="1" x14ac:dyDescent="0.25">
      <c r="A54" s="29"/>
      <c r="B54" s="29"/>
      <c r="C54" s="285"/>
      <c r="D54" s="285"/>
      <c r="E54" s="285"/>
      <c r="F54" s="228" t="s">
        <v>476</v>
      </c>
      <c r="G54" s="228"/>
      <c r="H54" s="228"/>
      <c r="I54" s="228"/>
      <c r="J54" s="111" t="str">
        <f>入力してください!G17 &amp; ""</f>
        <v/>
      </c>
      <c r="K54" s="111"/>
      <c r="L54" s="111"/>
      <c r="M54" s="111"/>
      <c r="N54" s="111"/>
      <c r="O54" s="111"/>
      <c r="P54" s="111"/>
      <c r="Q54" s="111"/>
      <c r="R54" s="111"/>
      <c r="S54" s="111"/>
      <c r="T54" s="111"/>
      <c r="U54" s="111"/>
      <c r="V54" s="111"/>
      <c r="W54" s="228" t="s">
        <v>480</v>
      </c>
      <c r="X54" s="228"/>
      <c r="Y54" s="228"/>
      <c r="Z54" s="228"/>
      <c r="AA54" s="228"/>
      <c r="AB54" s="228"/>
      <c r="AC54" s="111" t="str">
        <f>入力してください!G20 &amp; ""</f>
        <v/>
      </c>
      <c r="AD54" s="111"/>
      <c r="AE54" s="111"/>
      <c r="AF54" s="111"/>
      <c r="AG54" s="111"/>
      <c r="AH54" s="111"/>
      <c r="AI54" s="111"/>
      <c r="AJ54" s="111"/>
      <c r="AK54" s="111"/>
      <c r="AL54" s="111"/>
      <c r="AM54" s="29"/>
    </row>
    <row r="55" spans="1:39" ht="23.25" customHeight="1" x14ac:dyDescent="0.25">
      <c r="A55" s="29"/>
      <c r="B55" s="29"/>
      <c r="C55" s="285"/>
      <c r="D55" s="285"/>
      <c r="E55" s="285"/>
      <c r="F55" s="228" t="s">
        <v>364</v>
      </c>
      <c r="G55" s="228"/>
      <c r="H55" s="228"/>
      <c r="I55" s="228"/>
      <c r="J55" s="229" t="str">
        <f>入力してください!G18 &amp;入力してください!J18&amp;""</f>
        <v>東京都</v>
      </c>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1"/>
      <c r="AM55" s="29"/>
    </row>
    <row r="56" spans="1:39" ht="23.25" customHeight="1" x14ac:dyDescent="0.25">
      <c r="A56" s="29"/>
      <c r="B56" s="29"/>
      <c r="C56" s="285"/>
      <c r="D56" s="285"/>
      <c r="E56" s="285"/>
      <c r="F56" s="228"/>
      <c r="G56" s="228"/>
      <c r="H56" s="228"/>
      <c r="I56" s="228"/>
      <c r="J56" s="247" t="s">
        <v>481</v>
      </c>
      <c r="K56" s="248"/>
      <c r="L56" s="248"/>
      <c r="M56" s="248"/>
      <c r="N56" s="248"/>
      <c r="O56" s="248"/>
      <c r="P56" s="249" t="str">
        <f>入力してください!J19 &amp; ""</f>
        <v/>
      </c>
      <c r="Q56" s="249"/>
      <c r="R56" s="249"/>
      <c r="S56" s="249"/>
      <c r="T56" s="249"/>
      <c r="U56" s="249"/>
      <c r="V56" s="249"/>
      <c r="W56" s="249"/>
      <c r="X56" s="249"/>
      <c r="Y56" s="249"/>
      <c r="Z56" s="249"/>
      <c r="AA56" s="249"/>
      <c r="AB56" s="249"/>
      <c r="AC56" s="249"/>
      <c r="AD56" s="249"/>
      <c r="AE56" s="249"/>
      <c r="AF56" s="249"/>
      <c r="AG56" s="249"/>
      <c r="AH56" s="249"/>
      <c r="AI56" s="249"/>
      <c r="AJ56" s="249"/>
      <c r="AK56" s="249"/>
      <c r="AL56" s="250"/>
      <c r="AM56" s="29"/>
    </row>
    <row r="57" spans="1:39" ht="15" customHeight="1" x14ac:dyDescent="0.25">
      <c r="A57" s="29"/>
      <c r="B57" s="29"/>
      <c r="C57" s="285"/>
      <c r="D57" s="285"/>
      <c r="E57" s="285"/>
      <c r="F57" s="294" t="s">
        <v>478</v>
      </c>
      <c r="G57" s="228"/>
      <c r="H57" s="228"/>
      <c r="I57" s="228"/>
      <c r="J57" s="228" t="s">
        <v>360</v>
      </c>
      <c r="K57" s="228"/>
      <c r="L57" s="228"/>
      <c r="M57" s="171" t="str">
        <f>入力してください!G21 &amp; ""</f>
        <v/>
      </c>
      <c r="N57" s="172"/>
      <c r="O57" s="172"/>
      <c r="P57" s="172"/>
      <c r="Q57" s="172"/>
      <c r="R57" s="172"/>
      <c r="S57" s="172"/>
      <c r="T57" s="172"/>
      <c r="U57" s="172"/>
      <c r="V57" s="172"/>
      <c r="W57" s="172"/>
      <c r="X57" s="172"/>
      <c r="Y57" s="172"/>
      <c r="Z57" s="172"/>
      <c r="AA57" s="172"/>
      <c r="AB57" s="172"/>
      <c r="AC57" s="172"/>
      <c r="AD57" s="172"/>
      <c r="AE57" s="172"/>
      <c r="AF57" s="172"/>
      <c r="AG57" s="173"/>
      <c r="AH57" s="171" t="str">
        <f>入力してください!T21 &amp; ""</f>
        <v/>
      </c>
      <c r="AI57" s="172"/>
      <c r="AJ57" s="172"/>
      <c r="AK57" s="172"/>
      <c r="AL57" s="173"/>
      <c r="AM57" s="29"/>
    </row>
    <row r="58" spans="1:39" ht="15" customHeight="1" x14ac:dyDescent="0.25">
      <c r="A58" s="29"/>
      <c r="B58" s="29"/>
      <c r="C58" s="285"/>
      <c r="D58" s="285"/>
      <c r="E58" s="285"/>
      <c r="F58" s="228"/>
      <c r="G58" s="228"/>
      <c r="H58" s="228"/>
      <c r="I58" s="228"/>
      <c r="J58" s="272" t="s">
        <v>729</v>
      </c>
      <c r="K58" s="273"/>
      <c r="L58" s="274"/>
      <c r="M58" s="278" t="str">
        <f>入力してください!G22 &amp; ""</f>
        <v/>
      </c>
      <c r="N58" s="279"/>
      <c r="O58" s="279"/>
      <c r="P58" s="279"/>
      <c r="Q58" s="279"/>
      <c r="R58" s="279"/>
      <c r="S58" s="279"/>
      <c r="T58" s="279"/>
      <c r="U58" s="279"/>
      <c r="V58" s="280"/>
      <c r="W58" s="228" t="s">
        <v>361</v>
      </c>
      <c r="X58" s="228"/>
      <c r="Y58" s="228"/>
      <c r="Z58" s="111" t="str">
        <f>入力してください!G23 &amp; ""</f>
        <v/>
      </c>
      <c r="AA58" s="111"/>
      <c r="AB58" s="111"/>
      <c r="AC58" s="228" t="s">
        <v>362</v>
      </c>
      <c r="AD58" s="228"/>
      <c r="AE58" s="228"/>
      <c r="AF58" s="111" t="str">
        <f>入力してください!N23 &amp; ""</f>
        <v/>
      </c>
      <c r="AG58" s="111"/>
      <c r="AH58" s="111"/>
      <c r="AI58" s="228" t="s">
        <v>363</v>
      </c>
      <c r="AJ58" s="228"/>
      <c r="AK58" s="111" t="str">
        <f>入力してください!T23 &amp; ""</f>
        <v/>
      </c>
      <c r="AL58" s="111"/>
      <c r="AM58" s="29"/>
    </row>
    <row r="59" spans="1:39" ht="15" customHeight="1" x14ac:dyDescent="0.25">
      <c r="A59" s="29"/>
      <c r="B59" s="29"/>
      <c r="C59" s="285"/>
      <c r="D59" s="285"/>
      <c r="E59" s="285"/>
      <c r="F59" s="228"/>
      <c r="G59" s="228"/>
      <c r="H59" s="228"/>
      <c r="I59" s="228"/>
      <c r="J59" s="275"/>
      <c r="K59" s="276"/>
      <c r="L59" s="277"/>
      <c r="M59" s="281"/>
      <c r="N59" s="282"/>
      <c r="O59" s="282"/>
      <c r="P59" s="282"/>
      <c r="Q59" s="282"/>
      <c r="R59" s="282"/>
      <c r="S59" s="282"/>
      <c r="T59" s="282"/>
      <c r="U59" s="282"/>
      <c r="V59" s="283"/>
      <c r="W59" s="228" t="s">
        <v>479</v>
      </c>
      <c r="X59" s="228"/>
      <c r="Y59" s="228"/>
      <c r="Z59" s="228"/>
      <c r="AA59" s="111" t="str">
        <f>入力してください!G24 &amp; ""</f>
        <v/>
      </c>
      <c r="AB59" s="111"/>
      <c r="AC59" s="111"/>
      <c r="AD59" s="111"/>
      <c r="AE59" s="111"/>
      <c r="AF59" s="111"/>
      <c r="AG59" s="111"/>
      <c r="AH59" s="111"/>
      <c r="AI59" s="111"/>
      <c r="AJ59" s="111"/>
      <c r="AK59" s="111"/>
      <c r="AL59" s="111"/>
      <c r="AM59" s="29"/>
    </row>
    <row r="60" spans="1:39" ht="15" customHeight="1" x14ac:dyDescent="0.25">
      <c r="A60" s="29"/>
      <c r="B60" s="29"/>
      <c r="C60" s="285"/>
      <c r="D60" s="285"/>
      <c r="E60" s="285"/>
      <c r="F60" s="228"/>
      <c r="G60" s="228"/>
      <c r="H60" s="228"/>
      <c r="I60" s="228"/>
      <c r="J60" s="287" t="s">
        <v>482</v>
      </c>
      <c r="K60" s="287"/>
      <c r="L60" s="287"/>
      <c r="M60" s="287"/>
      <c r="N60" s="287"/>
      <c r="O60" s="287"/>
      <c r="P60" s="287"/>
      <c r="Q60" s="287"/>
      <c r="R60" s="287"/>
      <c r="S60" s="287"/>
      <c r="T60" s="287"/>
      <c r="U60" s="287"/>
      <c r="V60" s="287"/>
      <c r="W60" s="287"/>
      <c r="X60" s="287"/>
      <c r="Y60" s="287"/>
      <c r="Z60" s="287"/>
      <c r="AA60" s="287"/>
      <c r="AB60" s="287"/>
      <c r="AC60" s="287"/>
      <c r="AD60" s="287"/>
      <c r="AE60" s="287"/>
      <c r="AF60" s="111" t="str">
        <f>入力してください!Q26 &amp; ""</f>
        <v/>
      </c>
      <c r="AG60" s="111"/>
      <c r="AH60" s="111"/>
      <c r="AI60" s="111"/>
      <c r="AJ60" s="111"/>
      <c r="AK60" s="111"/>
      <c r="AL60" s="111"/>
      <c r="AM60" s="29"/>
    </row>
    <row r="61" spans="1:39" ht="12.75" customHeight="1" x14ac:dyDescent="0.25">
      <c r="C61" s="25" t="s">
        <v>485</v>
      </c>
    </row>
    <row r="62" spans="1:39" ht="18" customHeight="1" x14ac:dyDescent="0.25">
      <c r="A62" s="29"/>
      <c r="B62" s="29"/>
      <c r="C62" s="284" t="s">
        <v>490</v>
      </c>
      <c r="D62" s="285"/>
      <c r="E62" s="285"/>
      <c r="F62" s="286" t="s">
        <v>486</v>
      </c>
      <c r="G62" s="236"/>
      <c r="H62" s="236"/>
      <c r="I62" s="236"/>
      <c r="J62" s="236"/>
      <c r="K62" s="236"/>
      <c r="L62" s="236"/>
      <c r="M62" s="236"/>
      <c r="N62" s="236"/>
      <c r="O62" s="236"/>
      <c r="P62" s="236"/>
      <c r="Q62" s="236"/>
      <c r="R62" s="236"/>
      <c r="S62" s="236"/>
      <c r="T62" s="236"/>
      <c r="U62" s="236"/>
      <c r="V62" s="237"/>
      <c r="W62" s="228" t="s">
        <v>2</v>
      </c>
      <c r="X62" s="228"/>
      <c r="Y62" s="228"/>
      <c r="Z62" s="228"/>
      <c r="AA62" s="244" t="str">
        <f>IF(入力してください!Q41="同じ",入力してください!G14,入力してください!G44) &amp; ""</f>
        <v/>
      </c>
      <c r="AB62" s="245"/>
      <c r="AC62" s="245"/>
      <c r="AD62" s="245"/>
      <c r="AE62" s="245"/>
      <c r="AF62" s="246"/>
      <c r="AG62" s="244" t="str">
        <f>IF(入力してください!Q41="同じ",入力してください!P14,入力してください!P44) &amp; ""</f>
        <v/>
      </c>
      <c r="AH62" s="245"/>
      <c r="AI62" s="245"/>
      <c r="AJ62" s="245"/>
      <c r="AK62" s="245"/>
      <c r="AL62" s="246"/>
      <c r="AM62" s="29"/>
    </row>
    <row r="63" spans="1:39" ht="9" customHeight="1" x14ac:dyDescent="0.25">
      <c r="A63" s="29"/>
      <c r="B63" s="29"/>
      <c r="C63" s="285"/>
      <c r="D63" s="285"/>
      <c r="E63" s="285"/>
      <c r="F63" s="288" t="str">
        <f>IF(入力してください!Q41="同じ","☑","□")</f>
        <v>□</v>
      </c>
      <c r="G63" s="232" t="s">
        <v>487</v>
      </c>
      <c r="H63" s="232"/>
      <c r="I63" s="232"/>
      <c r="J63" s="232"/>
      <c r="K63" s="232"/>
      <c r="L63" s="232"/>
      <c r="M63" s="232"/>
      <c r="N63" s="232"/>
      <c r="O63" s="232"/>
      <c r="P63" s="232"/>
      <c r="Q63" s="232"/>
      <c r="R63" s="232"/>
      <c r="S63" s="232"/>
      <c r="T63" s="232"/>
      <c r="U63" s="232"/>
      <c r="V63" s="233"/>
      <c r="W63" s="228"/>
      <c r="X63" s="228"/>
      <c r="Y63" s="228"/>
      <c r="Z63" s="228"/>
      <c r="AA63" s="192"/>
      <c r="AB63" s="193"/>
      <c r="AC63" s="193"/>
      <c r="AD63" s="193"/>
      <c r="AE63" s="193"/>
      <c r="AF63" s="194"/>
      <c r="AG63" s="192"/>
      <c r="AH63" s="193"/>
      <c r="AI63" s="193"/>
      <c r="AJ63" s="193"/>
      <c r="AK63" s="193"/>
      <c r="AL63" s="194"/>
      <c r="AM63" s="29"/>
    </row>
    <row r="64" spans="1:39" ht="9" customHeight="1" x14ac:dyDescent="0.25">
      <c r="A64" s="29"/>
      <c r="B64" s="29"/>
      <c r="C64" s="285"/>
      <c r="D64" s="285"/>
      <c r="E64" s="285"/>
      <c r="F64" s="289"/>
      <c r="G64" s="234"/>
      <c r="H64" s="234"/>
      <c r="I64" s="234"/>
      <c r="J64" s="234"/>
      <c r="K64" s="234"/>
      <c r="L64" s="234"/>
      <c r="M64" s="234"/>
      <c r="N64" s="234"/>
      <c r="O64" s="234"/>
      <c r="P64" s="234"/>
      <c r="Q64" s="234"/>
      <c r="R64" s="234"/>
      <c r="S64" s="234"/>
      <c r="T64" s="234"/>
      <c r="U64" s="234"/>
      <c r="V64" s="235"/>
      <c r="W64" s="228" t="s">
        <v>1</v>
      </c>
      <c r="X64" s="228"/>
      <c r="Y64" s="228"/>
      <c r="Z64" s="228"/>
      <c r="AA64" s="244" t="str">
        <f>IF(入力してください!Q43="同じ",入力してください!G13,入力してください!G43) &amp; ""</f>
        <v/>
      </c>
      <c r="AB64" s="245"/>
      <c r="AC64" s="245"/>
      <c r="AD64" s="245"/>
      <c r="AE64" s="245"/>
      <c r="AF64" s="246"/>
      <c r="AG64" s="244" t="str">
        <f>IF(入力してください!Q43="同じ",入力してください!P13,入力してください!P43) &amp; ""</f>
        <v/>
      </c>
      <c r="AH64" s="245"/>
      <c r="AI64" s="245"/>
      <c r="AJ64" s="245"/>
      <c r="AK64" s="245"/>
      <c r="AL64" s="246"/>
      <c r="AM64" s="29"/>
    </row>
    <row r="65" spans="1:39" ht="18" customHeight="1" x14ac:dyDescent="0.25">
      <c r="A65" s="29"/>
      <c r="B65" s="29"/>
      <c r="C65" s="285"/>
      <c r="D65" s="285"/>
      <c r="E65" s="285"/>
      <c r="F65" s="34" t="str">
        <f>IF(入力してください!Q42="同じ","☑","□")</f>
        <v>□</v>
      </c>
      <c r="G65" s="236" t="s">
        <v>488</v>
      </c>
      <c r="H65" s="236"/>
      <c r="I65" s="236"/>
      <c r="J65" s="236"/>
      <c r="K65" s="236"/>
      <c r="L65" s="236"/>
      <c r="M65" s="236"/>
      <c r="N65" s="236"/>
      <c r="O65" s="236"/>
      <c r="P65" s="236"/>
      <c r="Q65" s="236"/>
      <c r="R65" s="236"/>
      <c r="S65" s="236"/>
      <c r="T65" s="236"/>
      <c r="U65" s="236"/>
      <c r="V65" s="237"/>
      <c r="W65" s="228"/>
      <c r="X65" s="228"/>
      <c r="Y65" s="228"/>
      <c r="Z65" s="228"/>
      <c r="AA65" s="192"/>
      <c r="AB65" s="193"/>
      <c r="AC65" s="193"/>
      <c r="AD65" s="193"/>
      <c r="AE65" s="193"/>
      <c r="AF65" s="194"/>
      <c r="AG65" s="192"/>
      <c r="AH65" s="193"/>
      <c r="AI65" s="193"/>
      <c r="AJ65" s="193"/>
      <c r="AK65" s="193"/>
      <c r="AL65" s="194"/>
      <c r="AM65" s="29"/>
    </row>
    <row r="66" spans="1:39" ht="18" customHeight="1" x14ac:dyDescent="0.25">
      <c r="A66" s="29"/>
      <c r="B66" s="29"/>
      <c r="C66" s="285"/>
      <c r="D66" s="285"/>
      <c r="E66" s="285"/>
      <c r="F66" s="228" t="s">
        <v>489</v>
      </c>
      <c r="G66" s="228"/>
      <c r="H66" s="228"/>
      <c r="I66" s="228"/>
      <c r="J66" s="228"/>
      <c r="K66" s="228"/>
      <c r="L66" s="228"/>
      <c r="M66" s="228"/>
      <c r="N66" s="228"/>
      <c r="O66" s="228"/>
      <c r="P66" s="111" t="str">
        <f>IF(入力してください!G45="その他",入力してください!Q45,入力してください!G45) &amp; ""</f>
        <v/>
      </c>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29"/>
    </row>
    <row r="67" spans="1:39" ht="18.75" customHeight="1" x14ac:dyDescent="0.25">
      <c r="A67" s="29"/>
      <c r="B67" s="29"/>
      <c r="C67" s="285"/>
      <c r="D67" s="285"/>
      <c r="E67" s="285"/>
      <c r="F67" s="228" t="s">
        <v>476</v>
      </c>
      <c r="G67" s="228"/>
      <c r="H67" s="228"/>
      <c r="I67" s="228"/>
      <c r="J67" s="111" t="str">
        <f>IF(入力してください!Q42="同じ",入力してください!G17,入力してください!G46) &amp; ""</f>
        <v/>
      </c>
      <c r="K67" s="111"/>
      <c r="L67" s="111"/>
      <c r="M67" s="111"/>
      <c r="N67" s="111"/>
      <c r="O67" s="111"/>
      <c r="P67" s="111"/>
      <c r="Q67" s="111"/>
      <c r="R67" s="111"/>
      <c r="S67" s="111"/>
      <c r="T67" s="111"/>
      <c r="U67" s="111"/>
      <c r="V67" s="111"/>
      <c r="W67" s="228" t="s">
        <v>480</v>
      </c>
      <c r="X67" s="228"/>
      <c r="Y67" s="228"/>
      <c r="Z67" s="228"/>
      <c r="AA67" s="228"/>
      <c r="AB67" s="228"/>
      <c r="AC67" s="111" t="str">
        <f>IF(入力してください!Q42="同じ",入力してください!G20,入力してください!G49) &amp; ""</f>
        <v/>
      </c>
      <c r="AD67" s="111"/>
      <c r="AE67" s="111"/>
      <c r="AF67" s="111"/>
      <c r="AG67" s="111"/>
      <c r="AH67" s="111"/>
      <c r="AI67" s="111"/>
      <c r="AJ67" s="111"/>
      <c r="AK67" s="111"/>
      <c r="AL67" s="111"/>
      <c r="AM67" s="29"/>
    </row>
    <row r="68" spans="1:39" ht="23.25" customHeight="1" x14ac:dyDescent="0.25">
      <c r="A68" s="29"/>
      <c r="B68" s="29"/>
      <c r="C68" s="285"/>
      <c r="D68" s="285"/>
      <c r="E68" s="285"/>
      <c r="F68" s="228" t="s">
        <v>364</v>
      </c>
      <c r="G68" s="228"/>
      <c r="H68" s="228"/>
      <c r="I68" s="228"/>
      <c r="J68" s="229" t="str">
        <f>IF(入力してください!Q42="同じ",入力してください!G18&amp;入力してください!J18,入力してください!G47 &amp;入力してください!J47) &amp; ""</f>
        <v>東京都</v>
      </c>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1"/>
      <c r="AM68" s="29"/>
    </row>
    <row r="69" spans="1:39" ht="18" customHeight="1" x14ac:dyDescent="0.25">
      <c r="A69" s="29"/>
      <c r="B69" s="29"/>
      <c r="C69" s="285"/>
      <c r="D69" s="285"/>
      <c r="E69" s="285"/>
      <c r="F69" s="228"/>
      <c r="G69" s="228"/>
      <c r="H69" s="228"/>
      <c r="I69" s="228"/>
      <c r="J69" s="247" t="s">
        <v>481</v>
      </c>
      <c r="K69" s="248"/>
      <c r="L69" s="248"/>
      <c r="M69" s="248"/>
      <c r="N69" s="248"/>
      <c r="O69" s="248"/>
      <c r="P69" s="249" t="str">
        <f>IF(入力してください!Q42="同じ",入力してください!J19,入力してください!J48) &amp; ""</f>
        <v/>
      </c>
      <c r="Q69" s="249"/>
      <c r="R69" s="249"/>
      <c r="S69" s="249"/>
      <c r="T69" s="249"/>
      <c r="U69" s="249"/>
      <c r="V69" s="249"/>
      <c r="W69" s="249"/>
      <c r="X69" s="249"/>
      <c r="Y69" s="249"/>
      <c r="Z69" s="249"/>
      <c r="AA69" s="249"/>
      <c r="AB69" s="249"/>
      <c r="AC69" s="249"/>
      <c r="AD69" s="249"/>
      <c r="AE69" s="249"/>
      <c r="AF69" s="249"/>
      <c r="AG69" s="249"/>
      <c r="AH69" s="249"/>
      <c r="AI69" s="249"/>
      <c r="AJ69" s="249"/>
      <c r="AK69" s="249"/>
      <c r="AL69" s="250"/>
      <c r="AM69" s="29"/>
    </row>
    <row r="70" spans="1:39" ht="12.75" customHeight="1" x14ac:dyDescent="0.25">
      <c r="C70" s="25" t="s">
        <v>491</v>
      </c>
    </row>
    <row r="71" spans="1:39" ht="24" customHeight="1" x14ac:dyDescent="0.25">
      <c r="A71" s="29"/>
      <c r="B71" s="29"/>
      <c r="C71" s="295" t="s">
        <v>383</v>
      </c>
      <c r="D71" s="296"/>
      <c r="E71" s="297"/>
      <c r="F71" s="238" t="s">
        <v>384</v>
      </c>
      <c r="G71" s="239"/>
      <c r="H71" s="239"/>
      <c r="I71" s="240"/>
      <c r="J71" s="32" t="s">
        <v>356</v>
      </c>
      <c r="K71" s="304" t="str">
        <f>入力してください!H27 &amp; ""</f>
        <v/>
      </c>
      <c r="L71" s="304"/>
      <c r="M71" s="304"/>
      <c r="N71" s="304"/>
      <c r="O71" s="304"/>
      <c r="P71" s="304"/>
      <c r="Q71" s="304"/>
      <c r="R71" s="304"/>
      <c r="S71" s="305"/>
      <c r="T71" s="32" t="s">
        <v>357</v>
      </c>
      <c r="U71" s="304" t="str">
        <f>入力してください!H28 &amp; ""</f>
        <v/>
      </c>
      <c r="V71" s="304"/>
      <c r="W71" s="304"/>
      <c r="X71" s="304"/>
      <c r="Y71" s="304"/>
      <c r="Z71" s="304"/>
      <c r="AA71" s="304"/>
      <c r="AB71" s="304"/>
      <c r="AC71" s="305"/>
      <c r="AD71" s="32" t="s">
        <v>358</v>
      </c>
      <c r="AE71" s="304" t="str">
        <f>入力してください!H29 &amp; ""</f>
        <v/>
      </c>
      <c r="AF71" s="304"/>
      <c r="AG71" s="304"/>
      <c r="AH71" s="304"/>
      <c r="AI71" s="304"/>
      <c r="AJ71" s="304"/>
      <c r="AK71" s="304"/>
      <c r="AL71" s="305"/>
      <c r="AM71" s="29"/>
    </row>
    <row r="72" spans="1:39" ht="24" customHeight="1" x14ac:dyDescent="0.25">
      <c r="A72" s="29"/>
      <c r="B72" s="29"/>
      <c r="C72" s="298"/>
      <c r="D72" s="299"/>
      <c r="E72" s="300"/>
      <c r="F72" s="241"/>
      <c r="G72" s="242"/>
      <c r="H72" s="242"/>
      <c r="I72" s="243"/>
      <c r="J72" s="32" t="s">
        <v>730</v>
      </c>
      <c r="K72" s="304" t="str">
        <f>入力してください!H30 &amp; ""</f>
        <v/>
      </c>
      <c r="L72" s="304"/>
      <c r="M72" s="304"/>
      <c r="N72" s="304"/>
      <c r="O72" s="304"/>
      <c r="P72" s="304"/>
      <c r="Q72" s="304"/>
      <c r="R72" s="304"/>
      <c r="S72" s="305"/>
      <c r="T72" s="32" t="s">
        <v>731</v>
      </c>
      <c r="U72" s="304" t="str">
        <f>入力してください!H31 &amp; ""</f>
        <v/>
      </c>
      <c r="V72" s="304"/>
      <c r="W72" s="304"/>
      <c r="X72" s="304"/>
      <c r="Y72" s="304"/>
      <c r="Z72" s="304"/>
      <c r="AA72" s="304"/>
      <c r="AB72" s="304"/>
      <c r="AC72" s="305"/>
      <c r="AD72" s="32" t="s">
        <v>732</v>
      </c>
      <c r="AE72" s="304" t="str">
        <f>入力してください!H32 &amp; ""</f>
        <v/>
      </c>
      <c r="AF72" s="304"/>
      <c r="AG72" s="304"/>
      <c r="AH72" s="304"/>
      <c r="AI72" s="304"/>
      <c r="AJ72" s="304"/>
      <c r="AK72" s="304"/>
      <c r="AL72" s="305"/>
      <c r="AM72" s="29"/>
    </row>
    <row r="73" spans="1:39" ht="25.5" customHeight="1" x14ac:dyDescent="0.15">
      <c r="A73" s="29"/>
      <c r="B73" s="29"/>
      <c r="C73" s="298"/>
      <c r="D73" s="299"/>
      <c r="E73" s="300"/>
      <c r="F73" s="306" t="s">
        <v>495</v>
      </c>
      <c r="G73" s="307"/>
      <c r="H73" s="307"/>
      <c r="I73" s="307"/>
      <c r="J73" s="308" t="s">
        <v>718</v>
      </c>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29"/>
    </row>
    <row r="74" spans="1:39" ht="35.25" customHeight="1" x14ac:dyDescent="0.25">
      <c r="A74" s="29"/>
      <c r="B74" s="29"/>
      <c r="C74" s="298"/>
      <c r="D74" s="299"/>
      <c r="E74" s="300"/>
      <c r="F74" s="307"/>
      <c r="G74" s="307"/>
      <c r="H74" s="307"/>
      <c r="I74" s="307"/>
      <c r="J74" s="35" t="str">
        <f>IF(入力してください!Q33=入力してください!AV33,"☑","□")</f>
        <v>□</v>
      </c>
      <c r="K74" s="270" t="s">
        <v>733</v>
      </c>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J74" s="270"/>
      <c r="AK74" s="270"/>
      <c r="AL74" s="271"/>
      <c r="AM74" s="29"/>
    </row>
    <row r="75" spans="1:39" ht="15" customHeight="1" x14ac:dyDescent="0.25">
      <c r="A75" s="29"/>
      <c r="B75" s="29"/>
      <c r="C75" s="298"/>
      <c r="D75" s="299"/>
      <c r="E75" s="300"/>
      <c r="F75" s="307"/>
      <c r="G75" s="307"/>
      <c r="H75" s="307"/>
      <c r="I75" s="307"/>
      <c r="J75" s="34" t="str">
        <f>IF(入力してください!Q34=入力してください!AU34,"☑","□")</f>
        <v>□</v>
      </c>
      <c r="K75" s="236" t="s">
        <v>492</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7"/>
      <c r="AM75" s="29"/>
    </row>
    <row r="76" spans="1:39" ht="15" customHeight="1" x14ac:dyDescent="0.25">
      <c r="A76" s="29"/>
      <c r="B76" s="29"/>
      <c r="C76" s="298"/>
      <c r="D76" s="299"/>
      <c r="E76" s="300"/>
      <c r="F76" s="307"/>
      <c r="G76" s="307"/>
      <c r="H76" s="307"/>
      <c r="I76" s="307"/>
      <c r="J76" s="34" t="str">
        <f>IF(入力してください!Q35="使用している","☑","□")</f>
        <v>□</v>
      </c>
      <c r="K76" s="236" t="s">
        <v>493</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7"/>
      <c r="AM76" s="29"/>
    </row>
    <row r="77" spans="1:39" ht="15" customHeight="1" x14ac:dyDescent="0.25">
      <c r="A77" s="29"/>
      <c r="B77" s="29"/>
      <c r="C77" s="298"/>
      <c r="D77" s="299"/>
      <c r="E77" s="300"/>
      <c r="F77" s="307"/>
      <c r="G77" s="307"/>
      <c r="H77" s="307"/>
      <c r="I77" s="307"/>
      <c r="J77" s="34" t="str">
        <f>IF(入力してください!Q36=入力してください!AU36,"☑","□")</f>
        <v>□</v>
      </c>
      <c r="K77" s="304" t="s">
        <v>596</v>
      </c>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5"/>
      <c r="AM77" s="29"/>
    </row>
    <row r="78" spans="1:39" ht="12.75" customHeight="1" x14ac:dyDescent="0.15">
      <c r="A78" s="29"/>
      <c r="B78" s="29"/>
      <c r="C78" s="298"/>
      <c r="D78" s="299"/>
      <c r="E78" s="300"/>
      <c r="F78" s="307"/>
      <c r="G78" s="307"/>
      <c r="H78" s="307"/>
      <c r="I78" s="307"/>
      <c r="J78" s="310" t="s">
        <v>719</v>
      </c>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2"/>
      <c r="AM78" s="29"/>
    </row>
    <row r="79" spans="1:39" ht="52.5" customHeight="1" x14ac:dyDescent="0.25">
      <c r="A79" s="29"/>
      <c r="B79" s="29"/>
      <c r="C79" s="301"/>
      <c r="D79" s="302"/>
      <c r="E79" s="303"/>
      <c r="F79" s="307"/>
      <c r="G79" s="307"/>
      <c r="H79" s="307"/>
      <c r="I79" s="307"/>
      <c r="J79" s="35" t="str">
        <f>IF(入力してください!Q37=入力してください!AU33,"☑","□")</f>
        <v>□</v>
      </c>
      <c r="K79" s="270" t="s">
        <v>494</v>
      </c>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1"/>
      <c r="AM79" s="29"/>
    </row>
    <row r="80" spans="1:39" ht="20.25" customHeight="1" x14ac:dyDescent="0.25">
      <c r="C80" s="261" t="s">
        <v>496</v>
      </c>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row>
    <row r="81" spans="1:78" ht="50.25" customHeight="1" x14ac:dyDescent="0.25">
      <c r="A81" s="29"/>
      <c r="B81" s="29"/>
      <c r="C81" s="262" t="s">
        <v>776</v>
      </c>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4"/>
      <c r="AM81"/>
    </row>
    <row r="82" spans="1:78" ht="30" customHeight="1" x14ac:dyDescent="0.25">
      <c r="A82" s="29"/>
      <c r="B82" s="31"/>
      <c r="C82" s="26"/>
      <c r="D82" s="27"/>
      <c r="E82"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82" s="265"/>
      <c r="G82" s="265"/>
      <c r="H82" s="265"/>
      <c r="I82" s="265"/>
      <c r="J82" s="265"/>
      <c r="K82" s="265"/>
      <c r="L82" s="27"/>
      <c r="M82" s="27"/>
      <c r="N82" s="27"/>
      <c r="O82" s="30" t="s">
        <v>710</v>
      </c>
      <c r="P82" s="27"/>
      <c r="Q82" s="27"/>
      <c r="R82" s="27"/>
      <c r="S82" s="266" t="str">
        <f>IF(入力してください!K100="同意する",入力してください!G102,"") &amp; ""</f>
        <v/>
      </c>
      <c r="T82" s="266"/>
      <c r="U82" s="266"/>
      <c r="V82" s="266"/>
      <c r="W82" s="266"/>
      <c r="X82" s="266"/>
      <c r="Y82" s="266"/>
      <c r="Z82" s="266"/>
      <c r="AA82" s="266"/>
      <c r="AB82" s="266"/>
      <c r="AC82" s="27"/>
      <c r="AD82" s="27"/>
      <c r="AE82" s="27"/>
      <c r="AF82" s="27"/>
      <c r="AG82" s="27"/>
      <c r="AH82" s="27"/>
      <c r="AI82" s="27"/>
      <c r="AJ82" s="27"/>
      <c r="AK82" s="27"/>
      <c r="AL82" s="55"/>
      <c r="AM82"/>
    </row>
    <row r="83" spans="1:78" ht="22.5" customHeight="1" x14ac:dyDescent="0.25">
      <c r="A83" s="29"/>
      <c r="B83" s="31"/>
      <c r="C83" s="56" t="s">
        <v>711</v>
      </c>
      <c r="D83" s="267" t="s">
        <v>712</v>
      </c>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8"/>
      <c r="AM83"/>
    </row>
    <row r="84" spans="1:78" ht="24" customHeight="1" x14ac:dyDescent="0.25">
      <c r="A84" s="29"/>
      <c r="B84" s="31"/>
      <c r="C84" s="46"/>
      <c r="D84" s="33" t="s">
        <v>713</v>
      </c>
      <c r="E84" s="47"/>
      <c r="F84" s="47"/>
      <c r="G84" s="47"/>
      <c r="H84" s="47"/>
      <c r="I84" s="269" t="str">
        <f>IF(LEFT(入力してください!K100,2)="本人",入力してください!G102,"") &amp; ""</f>
        <v/>
      </c>
      <c r="J84" s="269"/>
      <c r="K84" s="269"/>
      <c r="L84" s="269"/>
      <c r="M84" s="269"/>
      <c r="N84" s="269"/>
      <c r="O84" s="269"/>
      <c r="P84" s="269"/>
      <c r="Q84" s="269"/>
      <c r="R84" s="269"/>
      <c r="S84" s="269"/>
      <c r="T84" s="269"/>
      <c r="U84" s="269"/>
      <c r="V84" s="47"/>
      <c r="W84" s="47"/>
      <c r="X84" s="47"/>
      <c r="Y84" s="47"/>
      <c r="Z84" s="47"/>
      <c r="AA84" s="47"/>
      <c r="AB84" s="47"/>
      <c r="AC84" s="47"/>
      <c r="AD84" s="47"/>
      <c r="AE84" s="47"/>
      <c r="AF84" s="47"/>
      <c r="AG84" s="47"/>
      <c r="AH84" s="47"/>
      <c r="AI84" s="47"/>
      <c r="AJ84" s="47"/>
      <c r="AK84" s="47"/>
      <c r="AL84" s="48"/>
      <c r="AM84"/>
    </row>
    <row r="85" spans="1:78" ht="2.2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row>
    <row r="86" spans="1:78" ht="21" customHeight="1" x14ac:dyDescent="0.25">
      <c r="C86" s="260" t="s">
        <v>739</v>
      </c>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57"/>
    </row>
    <row r="87" spans="1:78" ht="12.7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row>
    <row r="88" spans="1:78" ht="12.75" customHeight="1" x14ac:dyDescent="0.25">
      <c r="B88" s="29"/>
      <c r="C88" s="25" t="s">
        <v>707</v>
      </c>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BZ88" s="41" t="s">
        <v>746</v>
      </c>
    </row>
    <row r="89" spans="1:78" ht="2.2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BA89" s="314" t="str">
        <f>IF(入力してください!O9="新規申請","〇","")</f>
        <v/>
      </c>
      <c r="BB89" s="314"/>
      <c r="BC89" s="314"/>
      <c r="BE89" s="315" t="str">
        <f>IF(入力してください!O9="更新申請","〇","")</f>
        <v/>
      </c>
      <c r="BF89" s="315"/>
      <c r="BG89" s="315"/>
    </row>
    <row r="90" spans="1:78" ht="11.25" customHeight="1" x14ac:dyDescent="0.25">
      <c r="A90" s="29"/>
      <c r="B90" s="29"/>
      <c r="C90" s="251" t="s">
        <v>706</v>
      </c>
      <c r="D90" s="252"/>
      <c r="E90" s="252"/>
      <c r="F90" s="252"/>
      <c r="G90" s="252"/>
      <c r="H90" s="252"/>
      <c r="I90" s="252"/>
      <c r="J90" s="252"/>
      <c r="K90" s="253"/>
      <c r="L90"/>
      <c r="M90" s="29"/>
      <c r="N90" s="50" t="s">
        <v>704</v>
      </c>
      <c r="O90" s="51"/>
      <c r="P90" s="51"/>
      <c r="Q90" s="51"/>
      <c r="R90" s="51"/>
      <c r="S90" s="52"/>
      <c r="T90" s="50" t="s">
        <v>483</v>
      </c>
      <c r="U90" s="51"/>
      <c r="V90" s="51"/>
      <c r="W90" s="51"/>
      <c r="X90" s="51"/>
      <c r="Y90" s="52"/>
      <c r="Z90" s="313" t="s">
        <v>745</v>
      </c>
      <c r="AA90" s="313"/>
      <c r="AB90" s="313"/>
      <c r="AC90" s="313"/>
      <c r="AD90" s="313"/>
      <c r="AE90" s="313"/>
      <c r="AF90" s="313"/>
      <c r="AG90" s="313"/>
      <c r="AH90" s="313"/>
      <c r="AI90" s="313"/>
      <c r="AJ90" s="313"/>
      <c r="AK90" s="313"/>
      <c r="AL90" s="313"/>
      <c r="AM90" s="313"/>
      <c r="AN90" s="313"/>
      <c r="AO90" s="313"/>
      <c r="AP90" s="313"/>
      <c r="AQ90" s="313"/>
      <c r="AR90" s="313"/>
      <c r="AS90" s="313"/>
      <c r="AT90" s="313"/>
      <c r="AU90" s="313"/>
      <c r="AV90" s="313"/>
      <c r="AW90" s="313"/>
      <c r="AX90" s="313"/>
      <c r="AY90" s="313"/>
      <c r="AZ90" s="313"/>
      <c r="BA90" s="314"/>
      <c r="BB90" s="314"/>
      <c r="BC90" s="314"/>
      <c r="BD90" s="60"/>
      <c r="BE90" s="315"/>
      <c r="BF90" s="315"/>
      <c r="BG90" s="315"/>
    </row>
    <row r="91" spans="1:78" ht="3.75" customHeight="1" x14ac:dyDescent="0.25">
      <c r="A91" s="29"/>
      <c r="B91" s="29"/>
      <c r="C91" s="254"/>
      <c r="D91" s="255"/>
      <c r="E91" s="255"/>
      <c r="F91" s="255"/>
      <c r="G91" s="255"/>
      <c r="H91" s="255"/>
      <c r="I91" s="255"/>
      <c r="J91" s="255"/>
      <c r="K91" s="256"/>
      <c r="L91"/>
      <c r="M91" s="29"/>
      <c r="Z91" s="313"/>
      <c r="AA91" s="313"/>
      <c r="AB91" s="313"/>
      <c r="AC91" s="313"/>
      <c r="AD91" s="313"/>
      <c r="AE91" s="313"/>
      <c r="AF91" s="313"/>
      <c r="AG91" s="313"/>
      <c r="AH91" s="313"/>
      <c r="AI91" s="313"/>
      <c r="AJ91" s="313"/>
      <c r="AK91" s="313"/>
      <c r="AL91" s="313"/>
      <c r="AM91" s="313"/>
      <c r="AN91" s="313"/>
      <c r="AO91" s="313"/>
      <c r="AP91" s="313"/>
      <c r="AQ91" s="313"/>
      <c r="AR91" s="313"/>
      <c r="AS91" s="313"/>
      <c r="AT91" s="313"/>
      <c r="AU91" s="313"/>
      <c r="AV91" s="313"/>
      <c r="AW91" s="313"/>
      <c r="AX91" s="313"/>
      <c r="AY91" s="313"/>
      <c r="AZ91" s="313"/>
      <c r="BA91" s="314"/>
      <c r="BB91" s="314"/>
      <c r="BC91" s="314"/>
      <c r="BD91" s="60"/>
      <c r="BE91" s="315"/>
      <c r="BF91" s="315"/>
      <c r="BG91" s="315"/>
    </row>
    <row r="92" spans="1:78" ht="11.25" customHeight="1" x14ac:dyDescent="0.25">
      <c r="A92" s="29"/>
      <c r="B92" s="29"/>
      <c r="C92" s="254"/>
      <c r="D92" s="255"/>
      <c r="E92" s="255"/>
      <c r="F92" s="255"/>
      <c r="G92" s="255"/>
      <c r="H92" s="255"/>
      <c r="I92" s="255"/>
      <c r="J92" s="255"/>
      <c r="K92" s="256"/>
      <c r="L92"/>
      <c r="M92" s="29"/>
      <c r="N92" s="50" t="s">
        <v>705</v>
      </c>
      <c r="O92" s="51"/>
      <c r="P92" s="51"/>
      <c r="Q92" s="51"/>
      <c r="R92" s="51"/>
      <c r="S92" s="52"/>
      <c r="T92" s="50" t="s">
        <v>484</v>
      </c>
      <c r="U92" s="51"/>
      <c r="V92" s="51"/>
      <c r="W92" s="51"/>
      <c r="X92" s="51"/>
      <c r="Y92" s="52"/>
      <c r="Z92" s="313"/>
      <c r="AA92" s="313"/>
      <c r="AB92" s="313"/>
      <c r="AC92" s="313"/>
      <c r="AD92" s="313"/>
      <c r="AE92" s="313"/>
      <c r="AF92" s="313"/>
      <c r="AG92" s="313"/>
      <c r="AH92" s="313"/>
      <c r="AI92" s="313"/>
      <c r="AJ92" s="313"/>
      <c r="AK92" s="313"/>
      <c r="AL92" s="313"/>
      <c r="AM92" s="313"/>
      <c r="AN92" s="313"/>
      <c r="AO92" s="313"/>
      <c r="AP92" s="313"/>
      <c r="AQ92" s="313"/>
      <c r="AR92" s="313"/>
      <c r="AS92" s="313"/>
      <c r="AT92" s="313"/>
      <c r="AU92" s="313"/>
      <c r="AV92" s="313"/>
      <c r="AW92" s="313"/>
      <c r="AX92" s="313"/>
      <c r="AY92" s="313"/>
      <c r="AZ92" s="313"/>
      <c r="BA92" s="314"/>
      <c r="BB92" s="314"/>
      <c r="BC92" s="314"/>
      <c r="BD92" s="60"/>
      <c r="BE92" s="315"/>
      <c r="BF92" s="315"/>
      <c r="BG92" s="315"/>
    </row>
    <row r="93" spans="1:78" ht="9" customHeight="1" x14ac:dyDescent="0.25">
      <c r="C93" s="257"/>
      <c r="D93" s="258"/>
      <c r="E93" s="258"/>
      <c r="F93" s="258"/>
      <c r="G93" s="258"/>
      <c r="H93" s="258"/>
      <c r="I93" s="258"/>
      <c r="J93" s="258"/>
      <c r="K93" s="259"/>
      <c r="L93"/>
      <c r="N93" s="54" t="s">
        <v>708</v>
      </c>
    </row>
    <row r="94" spans="1:78" ht="3.75" customHeight="1" x14ac:dyDescent="0.25"/>
    <row r="95" spans="1:78" ht="19.5" customHeight="1" x14ac:dyDescent="0.15">
      <c r="A95" s="29"/>
      <c r="B95" s="29"/>
      <c r="C95" s="285" t="s">
        <v>389</v>
      </c>
      <c r="D95" s="285"/>
      <c r="E95" s="285"/>
      <c r="F95" s="228" t="s">
        <v>2</v>
      </c>
      <c r="G95" s="228"/>
      <c r="H95" s="228"/>
      <c r="I95" s="228"/>
      <c r="J95" s="171" t="str">
        <f>入力してください!G14 &amp; ""</f>
        <v/>
      </c>
      <c r="K95" s="172"/>
      <c r="L95" s="172"/>
      <c r="M95" s="172"/>
      <c r="N95" s="172"/>
      <c r="O95" s="172"/>
      <c r="P95" s="173"/>
      <c r="Q95" s="172" t="str">
        <f>入力してください!P14 &amp; ""</f>
        <v/>
      </c>
      <c r="R95" s="172"/>
      <c r="S95" s="172"/>
      <c r="T95" s="172"/>
      <c r="U95" s="172"/>
      <c r="V95" s="173"/>
      <c r="W95" s="238" t="s">
        <v>765</v>
      </c>
      <c r="X95" s="239"/>
      <c r="Y95" s="240"/>
      <c r="Z95" s="244" t="str">
        <f>入力してください!G15 &amp;""</f>
        <v/>
      </c>
      <c r="AA95" s="245"/>
      <c r="AB95" s="246"/>
      <c r="AC95" s="290" t="s">
        <v>456</v>
      </c>
      <c r="AD95" s="290"/>
      <c r="AE95" s="290"/>
      <c r="AF95" s="291" t="str">
        <f>IF(入力してください!I16&lt;&gt;"",入力してください!G16 &amp; 入力してください!I16 &amp; "年" &amp; 入力してください!N16 &amp; "月" &amp; 入力してください!R16 &amp; "日","年　　月　　日")</f>
        <v>年　　月　　日</v>
      </c>
      <c r="AG95" s="291"/>
      <c r="AH95" s="291"/>
      <c r="AI95" s="291"/>
      <c r="AJ95" s="291"/>
      <c r="AK95" s="291"/>
      <c r="AL95" s="291"/>
      <c r="AM95" s="29"/>
    </row>
    <row r="96" spans="1:78" ht="23.25" customHeight="1" x14ac:dyDescent="0.25">
      <c r="A96" s="29"/>
      <c r="B96" s="29"/>
      <c r="C96" s="285"/>
      <c r="D96" s="285"/>
      <c r="E96" s="285"/>
      <c r="F96" s="228" t="s">
        <v>1</v>
      </c>
      <c r="G96" s="228"/>
      <c r="H96" s="228"/>
      <c r="I96" s="228"/>
      <c r="J96" s="171" t="str">
        <f>入力してください!G13 &amp; ""</f>
        <v/>
      </c>
      <c r="K96" s="172"/>
      <c r="L96" s="172"/>
      <c r="M96" s="172"/>
      <c r="N96" s="172"/>
      <c r="O96" s="172"/>
      <c r="P96" s="173"/>
      <c r="Q96" s="172" t="str">
        <f>入力してください!P13 &amp; ""</f>
        <v/>
      </c>
      <c r="R96" s="172"/>
      <c r="S96" s="172"/>
      <c r="T96" s="172"/>
      <c r="U96" s="172"/>
      <c r="V96" s="173"/>
      <c r="W96" s="241"/>
      <c r="X96" s="242"/>
      <c r="Y96" s="243"/>
      <c r="Z96" s="192"/>
      <c r="AA96" s="193"/>
      <c r="AB96" s="194"/>
      <c r="AC96" s="292" t="s">
        <v>477</v>
      </c>
      <c r="AD96" s="292"/>
      <c r="AE96" s="292"/>
      <c r="AF96" s="293" t="str">
        <f ca="1" xml:space="preserve"> IFERROR(INT(_xlfn.DAYS(NOW(),DATEVALUE(AF95))/365.25),"")</f>
        <v/>
      </c>
      <c r="AG96" s="293"/>
      <c r="AH96" s="293"/>
      <c r="AI96" s="293"/>
      <c r="AJ96" s="293"/>
      <c r="AK96" s="293"/>
      <c r="AL96" s="293"/>
      <c r="AM96" s="29"/>
    </row>
    <row r="97" spans="1:39" ht="23.25" customHeight="1" x14ac:dyDescent="0.25">
      <c r="A97" s="29"/>
      <c r="B97" s="29"/>
      <c r="C97" s="285"/>
      <c r="D97" s="285"/>
      <c r="E97" s="285"/>
      <c r="F97" s="228" t="s">
        <v>476</v>
      </c>
      <c r="G97" s="228"/>
      <c r="H97" s="228"/>
      <c r="I97" s="228"/>
      <c r="J97" s="111" t="str">
        <f>入力してください!G17 &amp; ""</f>
        <v/>
      </c>
      <c r="K97" s="111"/>
      <c r="L97" s="111"/>
      <c r="M97" s="111"/>
      <c r="N97" s="111"/>
      <c r="O97" s="111"/>
      <c r="P97" s="111"/>
      <c r="Q97" s="111"/>
      <c r="R97" s="111"/>
      <c r="S97" s="111"/>
      <c r="T97" s="111"/>
      <c r="U97" s="111"/>
      <c r="V97" s="111"/>
      <c r="W97" s="228" t="s">
        <v>480</v>
      </c>
      <c r="X97" s="228"/>
      <c r="Y97" s="228"/>
      <c r="Z97" s="228"/>
      <c r="AA97" s="228"/>
      <c r="AB97" s="228"/>
      <c r="AC97" s="111" t="str">
        <f>入力してください!G20 &amp; ""</f>
        <v/>
      </c>
      <c r="AD97" s="111"/>
      <c r="AE97" s="111"/>
      <c r="AF97" s="111"/>
      <c r="AG97" s="111"/>
      <c r="AH97" s="111"/>
      <c r="AI97" s="111"/>
      <c r="AJ97" s="111"/>
      <c r="AK97" s="111"/>
      <c r="AL97" s="111"/>
      <c r="AM97" s="29"/>
    </row>
    <row r="98" spans="1:39" ht="23.25" customHeight="1" x14ac:dyDescent="0.25">
      <c r="A98" s="29"/>
      <c r="B98" s="29"/>
      <c r="C98" s="285"/>
      <c r="D98" s="285"/>
      <c r="E98" s="285"/>
      <c r="F98" s="228" t="s">
        <v>364</v>
      </c>
      <c r="G98" s="228"/>
      <c r="H98" s="228"/>
      <c r="I98" s="228"/>
      <c r="J98" s="229" t="str">
        <f>入力してください!G18 &amp;入力してください!J18&amp;""</f>
        <v>東京都</v>
      </c>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1"/>
      <c r="AM98" s="29"/>
    </row>
    <row r="99" spans="1:39" ht="23.25" customHeight="1" x14ac:dyDescent="0.25">
      <c r="A99" s="29"/>
      <c r="B99" s="29"/>
      <c r="C99" s="285"/>
      <c r="D99" s="285"/>
      <c r="E99" s="285"/>
      <c r="F99" s="228"/>
      <c r="G99" s="228"/>
      <c r="H99" s="228"/>
      <c r="I99" s="228"/>
      <c r="J99" s="247" t="s">
        <v>481</v>
      </c>
      <c r="K99" s="248"/>
      <c r="L99" s="248"/>
      <c r="M99" s="248"/>
      <c r="N99" s="248"/>
      <c r="O99" s="248"/>
      <c r="P99" s="249" t="str">
        <f>入力してください!J19 &amp; ""</f>
        <v/>
      </c>
      <c r="Q99" s="249"/>
      <c r="R99" s="249"/>
      <c r="S99" s="249"/>
      <c r="T99" s="249"/>
      <c r="U99" s="249"/>
      <c r="V99" s="249"/>
      <c r="W99" s="249"/>
      <c r="X99" s="249"/>
      <c r="Y99" s="249"/>
      <c r="Z99" s="249"/>
      <c r="AA99" s="249"/>
      <c r="AB99" s="249"/>
      <c r="AC99" s="249"/>
      <c r="AD99" s="249"/>
      <c r="AE99" s="249"/>
      <c r="AF99" s="249"/>
      <c r="AG99" s="249"/>
      <c r="AH99" s="249"/>
      <c r="AI99" s="249"/>
      <c r="AJ99" s="249"/>
      <c r="AK99" s="249"/>
      <c r="AL99" s="250"/>
      <c r="AM99" s="29"/>
    </row>
    <row r="100" spans="1:39" ht="15" customHeight="1" x14ac:dyDescent="0.25">
      <c r="A100" s="29"/>
      <c r="B100" s="29"/>
      <c r="C100" s="285"/>
      <c r="D100" s="285"/>
      <c r="E100" s="285"/>
      <c r="F100" s="294" t="s">
        <v>478</v>
      </c>
      <c r="G100" s="228"/>
      <c r="H100" s="228"/>
      <c r="I100" s="228"/>
      <c r="J100" s="228" t="s">
        <v>360</v>
      </c>
      <c r="K100" s="228"/>
      <c r="L100" s="228"/>
      <c r="M100" s="171" t="str">
        <f>入力してください!G21 &amp; ""</f>
        <v/>
      </c>
      <c r="N100" s="172"/>
      <c r="O100" s="172"/>
      <c r="P100" s="172"/>
      <c r="Q100" s="172"/>
      <c r="R100" s="172"/>
      <c r="S100" s="172"/>
      <c r="T100" s="172"/>
      <c r="U100" s="172"/>
      <c r="V100" s="172"/>
      <c r="W100" s="172"/>
      <c r="X100" s="172"/>
      <c r="Y100" s="172"/>
      <c r="Z100" s="172"/>
      <c r="AA100" s="172"/>
      <c r="AB100" s="172"/>
      <c r="AC100" s="172"/>
      <c r="AD100" s="172"/>
      <c r="AE100" s="172"/>
      <c r="AF100" s="172"/>
      <c r="AG100" s="173"/>
      <c r="AH100" s="171" t="str">
        <f>入力してください!T21 &amp; ""</f>
        <v/>
      </c>
      <c r="AI100" s="172"/>
      <c r="AJ100" s="172"/>
      <c r="AK100" s="172"/>
      <c r="AL100" s="173"/>
      <c r="AM100" s="29"/>
    </row>
    <row r="101" spans="1:39" ht="15" customHeight="1" x14ac:dyDescent="0.25">
      <c r="A101" s="29"/>
      <c r="B101" s="29"/>
      <c r="C101" s="285"/>
      <c r="D101" s="285"/>
      <c r="E101" s="285"/>
      <c r="F101" s="228"/>
      <c r="G101" s="228"/>
      <c r="H101" s="228"/>
      <c r="I101" s="228"/>
      <c r="J101" s="272" t="s">
        <v>729</v>
      </c>
      <c r="K101" s="273"/>
      <c r="L101" s="274"/>
      <c r="M101" s="278" t="str">
        <f>入力してください!G22 &amp; ""</f>
        <v/>
      </c>
      <c r="N101" s="279"/>
      <c r="O101" s="279"/>
      <c r="P101" s="279"/>
      <c r="Q101" s="279"/>
      <c r="R101" s="279"/>
      <c r="S101" s="279"/>
      <c r="T101" s="279"/>
      <c r="U101" s="279"/>
      <c r="V101" s="280"/>
      <c r="W101" s="228" t="s">
        <v>361</v>
      </c>
      <c r="X101" s="228"/>
      <c r="Y101" s="228"/>
      <c r="Z101" s="111" t="str">
        <f>入力してください!G23 &amp; ""</f>
        <v/>
      </c>
      <c r="AA101" s="111"/>
      <c r="AB101" s="111"/>
      <c r="AC101" s="228" t="s">
        <v>362</v>
      </c>
      <c r="AD101" s="228"/>
      <c r="AE101" s="228"/>
      <c r="AF101" s="111" t="str">
        <f>入力してください!N23 &amp; ""</f>
        <v/>
      </c>
      <c r="AG101" s="111"/>
      <c r="AH101" s="111"/>
      <c r="AI101" s="228" t="s">
        <v>363</v>
      </c>
      <c r="AJ101" s="228"/>
      <c r="AK101" s="111" t="str">
        <f>入力してください!T23 &amp; ""</f>
        <v/>
      </c>
      <c r="AL101" s="111"/>
      <c r="AM101" s="29"/>
    </row>
    <row r="102" spans="1:39" ht="15" customHeight="1" x14ac:dyDescent="0.25">
      <c r="A102" s="29"/>
      <c r="B102" s="29"/>
      <c r="C102" s="285"/>
      <c r="D102" s="285"/>
      <c r="E102" s="285"/>
      <c r="F102" s="228"/>
      <c r="G102" s="228"/>
      <c r="H102" s="228"/>
      <c r="I102" s="228"/>
      <c r="J102" s="275"/>
      <c r="K102" s="276"/>
      <c r="L102" s="277"/>
      <c r="M102" s="281"/>
      <c r="N102" s="282"/>
      <c r="O102" s="282"/>
      <c r="P102" s="282"/>
      <c r="Q102" s="282"/>
      <c r="R102" s="282"/>
      <c r="S102" s="282"/>
      <c r="T102" s="282"/>
      <c r="U102" s="282"/>
      <c r="V102" s="283"/>
      <c r="W102" s="228" t="s">
        <v>479</v>
      </c>
      <c r="X102" s="228"/>
      <c r="Y102" s="228"/>
      <c r="Z102" s="228"/>
      <c r="AA102" s="111" t="str">
        <f>入力してください!G24 &amp; ""</f>
        <v/>
      </c>
      <c r="AB102" s="111"/>
      <c r="AC102" s="111"/>
      <c r="AD102" s="111"/>
      <c r="AE102" s="111"/>
      <c r="AF102" s="111"/>
      <c r="AG102" s="111"/>
      <c r="AH102" s="111"/>
      <c r="AI102" s="111"/>
      <c r="AJ102" s="111"/>
      <c r="AK102" s="111"/>
      <c r="AL102" s="111"/>
      <c r="AM102" s="29"/>
    </row>
    <row r="103" spans="1:39" ht="15" customHeight="1" x14ac:dyDescent="0.25">
      <c r="A103" s="29"/>
      <c r="B103" s="29"/>
      <c r="C103" s="285"/>
      <c r="D103" s="285"/>
      <c r="E103" s="285"/>
      <c r="F103" s="228"/>
      <c r="G103" s="228"/>
      <c r="H103" s="228"/>
      <c r="I103" s="228"/>
      <c r="J103" s="287" t="s">
        <v>482</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111" t="str">
        <f>入力してください!Q26 &amp; ""</f>
        <v/>
      </c>
      <c r="AG103" s="111"/>
      <c r="AH103" s="111"/>
      <c r="AI103" s="111"/>
      <c r="AJ103" s="111"/>
      <c r="AK103" s="111"/>
      <c r="AL103" s="111"/>
      <c r="AM103" s="29"/>
    </row>
    <row r="104" spans="1:39" ht="12.75" customHeight="1" x14ac:dyDescent="0.25">
      <c r="C104" s="25" t="s">
        <v>485</v>
      </c>
    </row>
    <row r="105" spans="1:39" ht="18" customHeight="1" x14ac:dyDescent="0.25">
      <c r="A105" s="29"/>
      <c r="B105" s="29"/>
      <c r="C105" s="284" t="s">
        <v>490</v>
      </c>
      <c r="D105" s="285"/>
      <c r="E105" s="285"/>
      <c r="F105" s="286" t="s">
        <v>486</v>
      </c>
      <c r="G105" s="236"/>
      <c r="H105" s="236"/>
      <c r="I105" s="236"/>
      <c r="J105" s="236"/>
      <c r="K105" s="236"/>
      <c r="L105" s="236"/>
      <c r="M105" s="236"/>
      <c r="N105" s="236"/>
      <c r="O105" s="236"/>
      <c r="P105" s="236"/>
      <c r="Q105" s="236"/>
      <c r="R105" s="236"/>
      <c r="S105" s="236"/>
      <c r="T105" s="236"/>
      <c r="U105" s="236"/>
      <c r="V105" s="237"/>
      <c r="W105" s="228" t="s">
        <v>2</v>
      </c>
      <c r="X105" s="228"/>
      <c r="Y105" s="228"/>
      <c r="Z105" s="228"/>
      <c r="AA105" s="244" t="str">
        <f>IF(入力してください!Q41="同じ",入力してください!G14,入力してください!G44) &amp; ""</f>
        <v/>
      </c>
      <c r="AB105" s="245"/>
      <c r="AC105" s="245"/>
      <c r="AD105" s="245"/>
      <c r="AE105" s="245"/>
      <c r="AF105" s="246"/>
      <c r="AG105" s="244" t="str">
        <f>IF(入力してください!Q41="同じ",入力してください!P14,入力してください!P44) &amp; ""</f>
        <v/>
      </c>
      <c r="AH105" s="245"/>
      <c r="AI105" s="245"/>
      <c r="AJ105" s="245"/>
      <c r="AK105" s="245"/>
      <c r="AL105" s="246"/>
      <c r="AM105" s="29"/>
    </row>
    <row r="106" spans="1:39" ht="9" customHeight="1" x14ac:dyDescent="0.25">
      <c r="A106" s="29"/>
      <c r="B106" s="29"/>
      <c r="C106" s="285"/>
      <c r="D106" s="285"/>
      <c r="E106" s="285"/>
      <c r="F106" s="288" t="str">
        <f>IF(入力してください!Q41="同じ","☑","□")</f>
        <v>□</v>
      </c>
      <c r="G106" s="232" t="s">
        <v>487</v>
      </c>
      <c r="H106" s="232"/>
      <c r="I106" s="232"/>
      <c r="J106" s="232"/>
      <c r="K106" s="232"/>
      <c r="L106" s="232"/>
      <c r="M106" s="232"/>
      <c r="N106" s="232"/>
      <c r="O106" s="232"/>
      <c r="P106" s="232"/>
      <c r="Q106" s="232"/>
      <c r="R106" s="232"/>
      <c r="S106" s="232"/>
      <c r="T106" s="232"/>
      <c r="U106" s="232"/>
      <c r="V106" s="233"/>
      <c r="W106" s="228"/>
      <c r="X106" s="228"/>
      <c r="Y106" s="228"/>
      <c r="Z106" s="228"/>
      <c r="AA106" s="192"/>
      <c r="AB106" s="193"/>
      <c r="AC106" s="193"/>
      <c r="AD106" s="193"/>
      <c r="AE106" s="193"/>
      <c r="AF106" s="194"/>
      <c r="AG106" s="192"/>
      <c r="AH106" s="193"/>
      <c r="AI106" s="193"/>
      <c r="AJ106" s="193"/>
      <c r="AK106" s="193"/>
      <c r="AL106" s="194"/>
      <c r="AM106" s="29"/>
    </row>
    <row r="107" spans="1:39" ht="9" customHeight="1" x14ac:dyDescent="0.25">
      <c r="A107" s="29"/>
      <c r="B107" s="29"/>
      <c r="C107" s="285"/>
      <c r="D107" s="285"/>
      <c r="E107" s="285"/>
      <c r="F107" s="289"/>
      <c r="G107" s="234"/>
      <c r="H107" s="234"/>
      <c r="I107" s="234"/>
      <c r="J107" s="234"/>
      <c r="K107" s="234"/>
      <c r="L107" s="234"/>
      <c r="M107" s="234"/>
      <c r="N107" s="234"/>
      <c r="O107" s="234"/>
      <c r="P107" s="234"/>
      <c r="Q107" s="234"/>
      <c r="R107" s="234"/>
      <c r="S107" s="234"/>
      <c r="T107" s="234"/>
      <c r="U107" s="234"/>
      <c r="V107" s="235"/>
      <c r="W107" s="228" t="s">
        <v>1</v>
      </c>
      <c r="X107" s="228"/>
      <c r="Y107" s="228"/>
      <c r="Z107" s="228"/>
      <c r="AA107" s="244" t="str">
        <f>IF(入力してください!Q43="同じ",入力してください!G13,入力してください!G43) &amp; ""</f>
        <v/>
      </c>
      <c r="AB107" s="245"/>
      <c r="AC107" s="245"/>
      <c r="AD107" s="245"/>
      <c r="AE107" s="245"/>
      <c r="AF107" s="246"/>
      <c r="AG107" s="244" t="str">
        <f>IF(入力してください!Q43="同じ",入力してください!P13,入力してください!P43) &amp; ""</f>
        <v/>
      </c>
      <c r="AH107" s="245"/>
      <c r="AI107" s="245"/>
      <c r="AJ107" s="245"/>
      <c r="AK107" s="245"/>
      <c r="AL107" s="246"/>
      <c r="AM107" s="29"/>
    </row>
    <row r="108" spans="1:39" ht="18" customHeight="1" x14ac:dyDescent="0.25">
      <c r="A108" s="29"/>
      <c r="B108" s="29"/>
      <c r="C108" s="285"/>
      <c r="D108" s="285"/>
      <c r="E108" s="285"/>
      <c r="F108" s="34" t="str">
        <f>IF(入力してください!Q42="同じ","☑","□")</f>
        <v>□</v>
      </c>
      <c r="G108" s="236" t="s">
        <v>488</v>
      </c>
      <c r="H108" s="236"/>
      <c r="I108" s="236"/>
      <c r="J108" s="236"/>
      <c r="K108" s="236"/>
      <c r="L108" s="236"/>
      <c r="M108" s="236"/>
      <c r="N108" s="236"/>
      <c r="O108" s="236"/>
      <c r="P108" s="236"/>
      <c r="Q108" s="236"/>
      <c r="R108" s="236"/>
      <c r="S108" s="236"/>
      <c r="T108" s="236"/>
      <c r="U108" s="236"/>
      <c r="V108" s="237"/>
      <c r="W108" s="228"/>
      <c r="X108" s="228"/>
      <c r="Y108" s="228"/>
      <c r="Z108" s="228"/>
      <c r="AA108" s="192"/>
      <c r="AB108" s="193"/>
      <c r="AC108" s="193"/>
      <c r="AD108" s="193"/>
      <c r="AE108" s="193"/>
      <c r="AF108" s="194"/>
      <c r="AG108" s="192"/>
      <c r="AH108" s="193"/>
      <c r="AI108" s="193"/>
      <c r="AJ108" s="193"/>
      <c r="AK108" s="193"/>
      <c r="AL108" s="194"/>
      <c r="AM108" s="29"/>
    </row>
    <row r="109" spans="1:39" ht="18" customHeight="1" x14ac:dyDescent="0.25">
      <c r="A109" s="29"/>
      <c r="B109" s="29"/>
      <c r="C109" s="285"/>
      <c r="D109" s="285"/>
      <c r="E109" s="285"/>
      <c r="F109" s="228" t="s">
        <v>489</v>
      </c>
      <c r="G109" s="228"/>
      <c r="H109" s="228"/>
      <c r="I109" s="228"/>
      <c r="J109" s="228"/>
      <c r="K109" s="228"/>
      <c r="L109" s="228"/>
      <c r="M109" s="228"/>
      <c r="N109" s="228"/>
      <c r="O109" s="228"/>
      <c r="P109" s="111" t="str">
        <f>IF(入力してください!G45="その他",入力してください!Q45,入力してください!G45) &amp; ""</f>
        <v/>
      </c>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29"/>
    </row>
    <row r="110" spans="1:39" ht="18.75" customHeight="1" x14ac:dyDescent="0.25">
      <c r="A110" s="29"/>
      <c r="B110" s="29"/>
      <c r="C110" s="285"/>
      <c r="D110" s="285"/>
      <c r="E110" s="285"/>
      <c r="F110" s="228" t="s">
        <v>476</v>
      </c>
      <c r="G110" s="228"/>
      <c r="H110" s="228"/>
      <c r="I110" s="228"/>
      <c r="J110" s="111" t="str">
        <f>IF(入力してください!Q42="同じ",入力してください!G17,入力してください!G46) &amp; ""</f>
        <v/>
      </c>
      <c r="K110" s="111"/>
      <c r="L110" s="111"/>
      <c r="M110" s="111"/>
      <c r="N110" s="111"/>
      <c r="O110" s="111"/>
      <c r="P110" s="111"/>
      <c r="Q110" s="111"/>
      <c r="R110" s="111"/>
      <c r="S110" s="111"/>
      <c r="T110" s="111"/>
      <c r="U110" s="111"/>
      <c r="V110" s="111"/>
      <c r="W110" s="228" t="s">
        <v>480</v>
      </c>
      <c r="X110" s="228"/>
      <c r="Y110" s="228"/>
      <c r="Z110" s="228"/>
      <c r="AA110" s="228"/>
      <c r="AB110" s="228"/>
      <c r="AC110" s="111" t="str">
        <f>IF(入力してください!Q42="同じ",入力してください!G20,入力してください!G49) &amp; ""</f>
        <v/>
      </c>
      <c r="AD110" s="111"/>
      <c r="AE110" s="111"/>
      <c r="AF110" s="111"/>
      <c r="AG110" s="111"/>
      <c r="AH110" s="111"/>
      <c r="AI110" s="111"/>
      <c r="AJ110" s="111"/>
      <c r="AK110" s="111"/>
      <c r="AL110" s="111"/>
      <c r="AM110" s="29"/>
    </row>
    <row r="111" spans="1:39" ht="23.25" customHeight="1" x14ac:dyDescent="0.25">
      <c r="A111" s="29"/>
      <c r="B111" s="29"/>
      <c r="C111" s="285"/>
      <c r="D111" s="285"/>
      <c r="E111" s="285"/>
      <c r="F111" s="228" t="s">
        <v>364</v>
      </c>
      <c r="G111" s="228"/>
      <c r="H111" s="228"/>
      <c r="I111" s="228"/>
      <c r="J111" s="229" t="str">
        <f>IF(入力してください!Q42="同じ",入力してください!G18&amp;入力してください!J18,入力してください!G47 &amp;入力してください!J47) &amp; ""</f>
        <v>東京都</v>
      </c>
      <c r="K111" s="230"/>
      <c r="L111" s="230"/>
      <c r="M111" s="230"/>
      <c r="N111" s="230"/>
      <c r="O111" s="230"/>
      <c r="P111" s="230"/>
      <c r="Q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1"/>
      <c r="AM111" s="29"/>
    </row>
    <row r="112" spans="1:39" ht="18" customHeight="1" x14ac:dyDescent="0.25">
      <c r="A112" s="29"/>
      <c r="B112" s="29"/>
      <c r="C112" s="285"/>
      <c r="D112" s="285"/>
      <c r="E112" s="285"/>
      <c r="F112" s="228"/>
      <c r="G112" s="228"/>
      <c r="H112" s="228"/>
      <c r="I112" s="228"/>
      <c r="J112" s="247" t="s">
        <v>481</v>
      </c>
      <c r="K112" s="248"/>
      <c r="L112" s="248"/>
      <c r="M112" s="248"/>
      <c r="N112" s="248"/>
      <c r="O112" s="248"/>
      <c r="P112" s="249" t="str">
        <f>IF(入力してください!Q42="同じ",入力してください!J19,入力してください!J48) &amp; ""</f>
        <v/>
      </c>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50"/>
      <c r="AM112" s="29"/>
    </row>
    <row r="113" spans="1:39" ht="12.75" customHeight="1" x14ac:dyDescent="0.25">
      <c r="C113" s="25" t="s">
        <v>491</v>
      </c>
    </row>
    <row r="114" spans="1:39" ht="24" customHeight="1" x14ac:dyDescent="0.25">
      <c r="A114" s="29"/>
      <c r="B114" s="29"/>
      <c r="C114" s="295" t="s">
        <v>383</v>
      </c>
      <c r="D114" s="296"/>
      <c r="E114" s="297"/>
      <c r="F114" s="238" t="s">
        <v>384</v>
      </c>
      <c r="G114" s="239"/>
      <c r="H114" s="239"/>
      <c r="I114" s="240"/>
      <c r="J114" s="32" t="s">
        <v>356</v>
      </c>
      <c r="K114" s="304" t="str">
        <f>入力してください!H27 &amp; ""</f>
        <v/>
      </c>
      <c r="L114" s="304"/>
      <c r="M114" s="304"/>
      <c r="N114" s="304"/>
      <c r="O114" s="304"/>
      <c r="P114" s="304"/>
      <c r="Q114" s="304"/>
      <c r="R114" s="304"/>
      <c r="S114" s="305"/>
      <c r="T114" s="32" t="s">
        <v>357</v>
      </c>
      <c r="U114" s="304" t="str">
        <f>入力してください!H28 &amp; ""</f>
        <v/>
      </c>
      <c r="V114" s="304"/>
      <c r="W114" s="304"/>
      <c r="X114" s="304"/>
      <c r="Y114" s="304"/>
      <c r="Z114" s="304"/>
      <c r="AA114" s="304"/>
      <c r="AB114" s="304"/>
      <c r="AC114" s="305"/>
      <c r="AD114" s="32" t="s">
        <v>358</v>
      </c>
      <c r="AE114" s="304" t="str">
        <f>入力してください!H29 &amp; ""</f>
        <v/>
      </c>
      <c r="AF114" s="304"/>
      <c r="AG114" s="304"/>
      <c r="AH114" s="304"/>
      <c r="AI114" s="304"/>
      <c r="AJ114" s="304"/>
      <c r="AK114" s="304"/>
      <c r="AL114" s="305"/>
      <c r="AM114" s="29"/>
    </row>
    <row r="115" spans="1:39" ht="24" customHeight="1" x14ac:dyDescent="0.25">
      <c r="A115" s="29"/>
      <c r="B115" s="29"/>
      <c r="C115" s="298"/>
      <c r="D115" s="299"/>
      <c r="E115" s="300"/>
      <c r="F115" s="241"/>
      <c r="G115" s="242"/>
      <c r="H115" s="242"/>
      <c r="I115" s="243"/>
      <c r="J115" s="32" t="s">
        <v>730</v>
      </c>
      <c r="K115" s="304" t="str">
        <f>入力してください!H30 &amp; ""</f>
        <v/>
      </c>
      <c r="L115" s="304"/>
      <c r="M115" s="304"/>
      <c r="N115" s="304"/>
      <c r="O115" s="304"/>
      <c r="P115" s="304"/>
      <c r="Q115" s="304"/>
      <c r="R115" s="304"/>
      <c r="S115" s="305"/>
      <c r="T115" s="32" t="s">
        <v>731</v>
      </c>
      <c r="U115" s="304" t="str">
        <f>入力してください!H31 &amp; ""</f>
        <v/>
      </c>
      <c r="V115" s="304"/>
      <c r="W115" s="304"/>
      <c r="X115" s="304"/>
      <c r="Y115" s="304"/>
      <c r="Z115" s="304"/>
      <c r="AA115" s="304"/>
      <c r="AB115" s="304"/>
      <c r="AC115" s="305"/>
      <c r="AD115" s="32" t="s">
        <v>732</v>
      </c>
      <c r="AE115" s="304" t="str">
        <f>入力してください!H32 &amp; ""</f>
        <v/>
      </c>
      <c r="AF115" s="304"/>
      <c r="AG115" s="304"/>
      <c r="AH115" s="304"/>
      <c r="AI115" s="304"/>
      <c r="AJ115" s="304"/>
      <c r="AK115" s="304"/>
      <c r="AL115" s="305"/>
      <c r="AM115" s="29"/>
    </row>
    <row r="116" spans="1:39" ht="25.5" customHeight="1" x14ac:dyDescent="0.15">
      <c r="A116" s="29"/>
      <c r="B116" s="29"/>
      <c r="C116" s="298"/>
      <c r="D116" s="299"/>
      <c r="E116" s="300"/>
      <c r="F116" s="306" t="s">
        <v>495</v>
      </c>
      <c r="G116" s="307"/>
      <c r="H116" s="307"/>
      <c r="I116" s="307"/>
      <c r="J116" s="308" t="s">
        <v>718</v>
      </c>
      <c r="K116" s="309"/>
      <c r="L116" s="309"/>
      <c r="M116" s="309"/>
      <c r="N116" s="309"/>
      <c r="O116" s="309"/>
      <c r="P116" s="309"/>
      <c r="Q116" s="309"/>
      <c r="R116" s="309"/>
      <c r="S116" s="309"/>
      <c r="T116" s="309"/>
      <c r="U116" s="309"/>
      <c r="V116" s="309"/>
      <c r="W116" s="309"/>
      <c r="X116" s="309"/>
      <c r="Y116" s="309"/>
      <c r="Z116" s="309"/>
      <c r="AA116" s="309"/>
      <c r="AB116" s="309"/>
      <c r="AC116" s="309"/>
      <c r="AD116" s="309"/>
      <c r="AE116" s="309"/>
      <c r="AF116" s="309"/>
      <c r="AG116" s="309"/>
      <c r="AH116" s="309"/>
      <c r="AI116" s="309"/>
      <c r="AJ116" s="309"/>
      <c r="AK116" s="309"/>
      <c r="AL116" s="309"/>
      <c r="AM116" s="29"/>
    </row>
    <row r="117" spans="1:39" ht="35.25" customHeight="1" x14ac:dyDescent="0.25">
      <c r="A117" s="29"/>
      <c r="B117" s="29"/>
      <c r="C117" s="298"/>
      <c r="D117" s="299"/>
      <c r="E117" s="300"/>
      <c r="F117" s="307"/>
      <c r="G117" s="307"/>
      <c r="H117" s="307"/>
      <c r="I117" s="307"/>
      <c r="J117" s="35" t="str">
        <f>IF(入力してください!Q33=入力してください!AV33,"☑","□")</f>
        <v>□</v>
      </c>
      <c r="K117" s="270" t="s">
        <v>733</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1"/>
      <c r="AM117" s="29"/>
    </row>
    <row r="118" spans="1:39" ht="15" customHeight="1" x14ac:dyDescent="0.25">
      <c r="A118" s="29"/>
      <c r="B118" s="29"/>
      <c r="C118" s="298"/>
      <c r="D118" s="299"/>
      <c r="E118" s="300"/>
      <c r="F118" s="307"/>
      <c r="G118" s="307"/>
      <c r="H118" s="307"/>
      <c r="I118" s="307"/>
      <c r="J118" s="34" t="str">
        <f>IF(入力してください!Q34=入力してください!AU34,"☑","□")</f>
        <v>□</v>
      </c>
      <c r="K118" s="236" t="s">
        <v>492</v>
      </c>
      <c r="L118" s="236"/>
      <c r="M118" s="236"/>
      <c r="N118" s="236"/>
      <c r="O118" s="236"/>
      <c r="P118" s="236"/>
      <c r="Q118" s="236"/>
      <c r="R118" s="236"/>
      <c r="S118" s="236"/>
      <c r="T118" s="236"/>
      <c r="U118" s="236"/>
      <c r="V118" s="236"/>
      <c r="W118" s="236"/>
      <c r="X118" s="236"/>
      <c r="Y118" s="236"/>
      <c r="Z118" s="236"/>
      <c r="AA118" s="236"/>
      <c r="AB118" s="236"/>
      <c r="AC118" s="236"/>
      <c r="AD118" s="236"/>
      <c r="AE118" s="236"/>
      <c r="AF118" s="236"/>
      <c r="AG118" s="236"/>
      <c r="AH118" s="236"/>
      <c r="AI118" s="236"/>
      <c r="AJ118" s="236"/>
      <c r="AK118" s="236"/>
      <c r="AL118" s="237"/>
      <c r="AM118" s="29"/>
    </row>
    <row r="119" spans="1:39" ht="15" customHeight="1" x14ac:dyDescent="0.25">
      <c r="A119" s="29"/>
      <c r="B119" s="29"/>
      <c r="C119" s="298"/>
      <c r="D119" s="299"/>
      <c r="E119" s="300"/>
      <c r="F119" s="307"/>
      <c r="G119" s="307"/>
      <c r="H119" s="307"/>
      <c r="I119" s="307"/>
      <c r="J119" s="34" t="str">
        <f>IF(入力してください!Q35="使用している","☑","□")</f>
        <v>□</v>
      </c>
      <c r="K119" s="236" t="s">
        <v>493</v>
      </c>
      <c r="L119" s="236"/>
      <c r="M119" s="236"/>
      <c r="N119" s="236"/>
      <c r="O119" s="236"/>
      <c r="P119" s="236"/>
      <c r="Q119" s="236"/>
      <c r="R119" s="236"/>
      <c r="S119" s="236"/>
      <c r="T119" s="236"/>
      <c r="U119" s="236"/>
      <c r="V119" s="236"/>
      <c r="W119" s="236"/>
      <c r="X119" s="236"/>
      <c r="Y119" s="236"/>
      <c r="Z119" s="236"/>
      <c r="AA119" s="236"/>
      <c r="AB119" s="236"/>
      <c r="AC119" s="236"/>
      <c r="AD119" s="236"/>
      <c r="AE119" s="236"/>
      <c r="AF119" s="236"/>
      <c r="AG119" s="236"/>
      <c r="AH119" s="236"/>
      <c r="AI119" s="236"/>
      <c r="AJ119" s="236"/>
      <c r="AK119" s="236"/>
      <c r="AL119" s="237"/>
      <c r="AM119" s="29"/>
    </row>
    <row r="120" spans="1:39" ht="15" customHeight="1" x14ac:dyDescent="0.25">
      <c r="A120" s="29"/>
      <c r="B120" s="29"/>
      <c r="C120" s="298"/>
      <c r="D120" s="299"/>
      <c r="E120" s="300"/>
      <c r="F120" s="307"/>
      <c r="G120" s="307"/>
      <c r="H120" s="307"/>
      <c r="I120" s="307"/>
      <c r="J120" s="34" t="str">
        <f>IF(入力してください!Q36=入力してください!AU36,"☑","□")</f>
        <v>□</v>
      </c>
      <c r="K120" s="304" t="s">
        <v>596</v>
      </c>
      <c r="L120" s="304"/>
      <c r="M120" s="304"/>
      <c r="N120" s="304"/>
      <c r="O120" s="304"/>
      <c r="P120" s="304"/>
      <c r="Q120" s="304"/>
      <c r="R120" s="304"/>
      <c r="S120" s="304"/>
      <c r="T120" s="304"/>
      <c r="U120" s="304"/>
      <c r="V120" s="304"/>
      <c r="W120" s="304"/>
      <c r="X120" s="304"/>
      <c r="Y120" s="304"/>
      <c r="Z120" s="304"/>
      <c r="AA120" s="304"/>
      <c r="AB120" s="304"/>
      <c r="AC120" s="304"/>
      <c r="AD120" s="304"/>
      <c r="AE120" s="304"/>
      <c r="AF120" s="304"/>
      <c r="AG120" s="304"/>
      <c r="AH120" s="304"/>
      <c r="AI120" s="304"/>
      <c r="AJ120" s="304"/>
      <c r="AK120" s="304"/>
      <c r="AL120" s="305"/>
      <c r="AM120" s="29"/>
    </row>
    <row r="121" spans="1:39" ht="12.75" customHeight="1" x14ac:dyDescent="0.15">
      <c r="A121" s="29"/>
      <c r="B121" s="29"/>
      <c r="C121" s="298"/>
      <c r="D121" s="299"/>
      <c r="E121" s="300"/>
      <c r="F121" s="307"/>
      <c r="G121" s="307"/>
      <c r="H121" s="307"/>
      <c r="I121" s="307"/>
      <c r="J121" s="310" t="s">
        <v>719</v>
      </c>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2"/>
      <c r="AM121" s="29"/>
    </row>
    <row r="122" spans="1:39" ht="52.5" customHeight="1" x14ac:dyDescent="0.25">
      <c r="A122" s="29"/>
      <c r="B122" s="29"/>
      <c r="C122" s="301"/>
      <c r="D122" s="302"/>
      <c r="E122" s="303"/>
      <c r="F122" s="307"/>
      <c r="G122" s="307"/>
      <c r="H122" s="307"/>
      <c r="I122" s="307"/>
      <c r="J122" s="35" t="str">
        <f>IF(入力してください!Q37=入力してください!AU33,"☑","□")</f>
        <v>□</v>
      </c>
      <c r="K122" s="270" t="s">
        <v>494</v>
      </c>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1"/>
      <c r="AM122" s="29"/>
    </row>
    <row r="123" spans="1:39" ht="20.25" customHeight="1" x14ac:dyDescent="0.25">
      <c r="C123" s="261" t="s">
        <v>496</v>
      </c>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row>
    <row r="124" spans="1:39" ht="50.25" customHeight="1" x14ac:dyDescent="0.25">
      <c r="A124" s="29"/>
      <c r="B124" s="29"/>
      <c r="C124" s="262" t="s">
        <v>776</v>
      </c>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4"/>
      <c r="AM124"/>
    </row>
    <row r="125" spans="1:39" ht="30" customHeight="1" x14ac:dyDescent="0.25">
      <c r="A125" s="29"/>
      <c r="B125" s="31"/>
      <c r="C125" s="26"/>
      <c r="D125" s="27"/>
      <c r="E125"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25" s="265"/>
      <c r="G125" s="265"/>
      <c r="H125" s="265"/>
      <c r="I125" s="265"/>
      <c r="J125" s="265"/>
      <c r="K125" s="265"/>
      <c r="L125" s="27"/>
      <c r="M125" s="27"/>
      <c r="N125" s="27"/>
      <c r="O125" s="30" t="s">
        <v>710</v>
      </c>
      <c r="P125" s="27"/>
      <c r="Q125" s="27"/>
      <c r="R125" s="27"/>
      <c r="S125" s="266" t="str">
        <f>IF(入力してください!K100="同意する",入力してください!G102,"") &amp; ""</f>
        <v/>
      </c>
      <c r="T125" s="266"/>
      <c r="U125" s="266"/>
      <c r="V125" s="266"/>
      <c r="W125" s="266"/>
      <c r="X125" s="266"/>
      <c r="Y125" s="266"/>
      <c r="Z125" s="266"/>
      <c r="AA125" s="266"/>
      <c r="AB125" s="266"/>
      <c r="AC125" s="27"/>
      <c r="AD125" s="27"/>
      <c r="AE125" s="27"/>
      <c r="AF125" s="27"/>
      <c r="AG125" s="27"/>
      <c r="AH125" s="27"/>
      <c r="AI125" s="27"/>
      <c r="AJ125" s="27"/>
      <c r="AK125" s="27"/>
      <c r="AL125" s="55"/>
      <c r="AM125"/>
    </row>
    <row r="126" spans="1:39" ht="22.5" customHeight="1" x14ac:dyDescent="0.25">
      <c r="A126" s="29"/>
      <c r="B126" s="31"/>
      <c r="C126" s="56" t="s">
        <v>711</v>
      </c>
      <c r="D126" s="267" t="s">
        <v>712</v>
      </c>
      <c r="E126" s="267"/>
      <c r="F126" s="267"/>
      <c r="G126" s="267"/>
      <c r="H126" s="267"/>
      <c r="I126" s="267"/>
      <c r="J126" s="267"/>
      <c r="K126" s="267"/>
      <c r="L126" s="267"/>
      <c r="M126" s="267"/>
      <c r="N126" s="267"/>
      <c r="O126" s="267"/>
      <c r="P126" s="267"/>
      <c r="Q126" s="267"/>
      <c r="R126" s="267"/>
      <c r="S126" s="267"/>
      <c r="T126" s="267"/>
      <c r="U126" s="267"/>
      <c r="V126" s="267"/>
      <c r="W126" s="267"/>
      <c r="X126" s="267"/>
      <c r="Y126" s="267"/>
      <c r="Z126" s="267"/>
      <c r="AA126" s="267"/>
      <c r="AB126" s="267"/>
      <c r="AC126" s="267"/>
      <c r="AD126" s="267"/>
      <c r="AE126" s="267"/>
      <c r="AF126" s="267"/>
      <c r="AG126" s="267"/>
      <c r="AH126" s="267"/>
      <c r="AI126" s="267"/>
      <c r="AJ126" s="267"/>
      <c r="AK126" s="267"/>
      <c r="AL126" s="268"/>
      <c r="AM126"/>
    </row>
    <row r="127" spans="1:39" ht="24" customHeight="1" x14ac:dyDescent="0.25">
      <c r="A127" s="29"/>
      <c r="B127" s="31"/>
      <c r="C127" s="46"/>
      <c r="D127" s="33" t="s">
        <v>713</v>
      </c>
      <c r="E127" s="47"/>
      <c r="F127" s="47"/>
      <c r="G127" s="47"/>
      <c r="H127" s="47"/>
      <c r="I127" s="269" t="str">
        <f>IF(LEFT(入力してください!K100,2)="本人",入力してください!G102,"") &amp; ""</f>
        <v/>
      </c>
      <c r="J127" s="269"/>
      <c r="K127" s="269"/>
      <c r="L127" s="269"/>
      <c r="M127" s="269"/>
      <c r="N127" s="269"/>
      <c r="O127" s="269"/>
      <c r="P127" s="269"/>
      <c r="Q127" s="269"/>
      <c r="R127" s="269"/>
      <c r="S127" s="269"/>
      <c r="T127" s="269"/>
      <c r="U127" s="269"/>
      <c r="V127" s="47"/>
      <c r="W127" s="47"/>
      <c r="X127" s="47"/>
      <c r="Y127" s="47"/>
      <c r="Z127" s="47"/>
      <c r="AA127" s="47"/>
      <c r="AB127" s="47"/>
      <c r="AC127" s="47"/>
      <c r="AD127" s="47"/>
      <c r="AE127" s="47"/>
      <c r="AF127" s="47"/>
      <c r="AG127" s="47"/>
      <c r="AH127" s="47"/>
      <c r="AI127" s="47"/>
      <c r="AJ127" s="47"/>
      <c r="AK127" s="47"/>
      <c r="AL127" s="48"/>
      <c r="AM127"/>
    </row>
    <row r="128" spans="1:39" ht="2.2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row>
    <row r="129" spans="1:78" ht="21" customHeight="1" x14ac:dyDescent="0.25">
      <c r="C129" s="260" t="s">
        <v>739</v>
      </c>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57"/>
    </row>
    <row r="130" spans="1:78" ht="12.7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row>
    <row r="131" spans="1:78" ht="12.75" customHeight="1" x14ac:dyDescent="0.25">
      <c r="B131" s="29"/>
      <c r="C131" s="25" t="s">
        <v>707</v>
      </c>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BZ131" s="41" t="s">
        <v>747</v>
      </c>
    </row>
    <row r="132" spans="1:78" ht="2.2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BA132" s="314" t="str">
        <f>IF(入力してください!O9="新規申請","〇","")</f>
        <v/>
      </c>
      <c r="BB132" s="314"/>
      <c r="BC132" s="314"/>
      <c r="BE132" s="315" t="str">
        <f>IF(入力してください!O9="更新申請","〇","")</f>
        <v/>
      </c>
      <c r="BF132" s="315"/>
      <c r="BG132" s="315"/>
    </row>
    <row r="133" spans="1:78" ht="11.25" customHeight="1" x14ac:dyDescent="0.25">
      <c r="A133" s="29"/>
      <c r="B133" s="29"/>
      <c r="C133" s="251" t="s">
        <v>706</v>
      </c>
      <c r="D133" s="252"/>
      <c r="E133" s="252"/>
      <c r="F133" s="252"/>
      <c r="G133" s="252"/>
      <c r="H133" s="252"/>
      <c r="I133" s="252"/>
      <c r="J133" s="252"/>
      <c r="K133" s="253"/>
      <c r="L133"/>
      <c r="M133" s="29"/>
      <c r="N133" s="50" t="s">
        <v>704</v>
      </c>
      <c r="O133" s="51"/>
      <c r="P133" s="51"/>
      <c r="Q133" s="51"/>
      <c r="R133" s="51"/>
      <c r="S133" s="52"/>
      <c r="T133" s="50" t="s">
        <v>483</v>
      </c>
      <c r="U133" s="51"/>
      <c r="V133" s="51"/>
      <c r="W133" s="51"/>
      <c r="X133" s="51"/>
      <c r="Y133" s="52"/>
      <c r="Z133" s="313" t="s">
        <v>745</v>
      </c>
      <c r="AA133" s="313"/>
      <c r="AB133" s="313"/>
      <c r="AC133" s="313"/>
      <c r="AD133" s="313"/>
      <c r="AE133" s="313"/>
      <c r="AF133" s="313"/>
      <c r="AG133" s="313"/>
      <c r="AH133" s="313"/>
      <c r="AI133" s="313"/>
      <c r="AJ133" s="313"/>
      <c r="AK133" s="313"/>
      <c r="AL133" s="313"/>
      <c r="AM133" s="313"/>
      <c r="AN133" s="313"/>
      <c r="AO133" s="313"/>
      <c r="AP133" s="313"/>
      <c r="AQ133" s="313"/>
      <c r="AR133" s="313"/>
      <c r="AS133" s="313"/>
      <c r="AT133" s="313"/>
      <c r="AU133" s="313"/>
      <c r="AV133" s="313"/>
      <c r="AW133" s="313"/>
      <c r="AX133" s="313"/>
      <c r="AY133" s="313"/>
      <c r="AZ133" s="313"/>
      <c r="BA133" s="314"/>
      <c r="BB133" s="314"/>
      <c r="BC133" s="314"/>
      <c r="BD133" s="60"/>
      <c r="BE133" s="315"/>
      <c r="BF133" s="315"/>
      <c r="BG133" s="315"/>
    </row>
    <row r="134" spans="1:78" ht="3.75" customHeight="1" x14ac:dyDescent="0.25">
      <c r="A134" s="29"/>
      <c r="B134" s="29"/>
      <c r="C134" s="254"/>
      <c r="D134" s="255"/>
      <c r="E134" s="255"/>
      <c r="F134" s="255"/>
      <c r="G134" s="255"/>
      <c r="H134" s="255"/>
      <c r="I134" s="255"/>
      <c r="J134" s="255"/>
      <c r="K134" s="256"/>
      <c r="L134"/>
      <c r="M134" s="29"/>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3"/>
      <c r="BA134" s="314"/>
      <c r="BB134" s="314"/>
      <c r="BC134" s="314"/>
      <c r="BD134" s="60"/>
      <c r="BE134" s="315"/>
      <c r="BF134" s="315"/>
      <c r="BG134" s="315"/>
    </row>
    <row r="135" spans="1:78" ht="11.25" customHeight="1" x14ac:dyDescent="0.25">
      <c r="A135" s="29"/>
      <c r="B135" s="29"/>
      <c r="C135" s="254"/>
      <c r="D135" s="255"/>
      <c r="E135" s="255"/>
      <c r="F135" s="255"/>
      <c r="G135" s="255"/>
      <c r="H135" s="255"/>
      <c r="I135" s="255"/>
      <c r="J135" s="255"/>
      <c r="K135" s="256"/>
      <c r="L135"/>
      <c r="M135" s="29"/>
      <c r="N135" s="50" t="s">
        <v>705</v>
      </c>
      <c r="O135" s="51"/>
      <c r="P135" s="51"/>
      <c r="Q135" s="51"/>
      <c r="R135" s="51"/>
      <c r="S135" s="52"/>
      <c r="T135" s="50" t="s">
        <v>484</v>
      </c>
      <c r="U135" s="51"/>
      <c r="V135" s="51"/>
      <c r="W135" s="51"/>
      <c r="X135" s="51"/>
      <c r="Y135" s="52"/>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3"/>
      <c r="BA135" s="314"/>
      <c r="BB135" s="314"/>
      <c r="BC135" s="314"/>
      <c r="BD135" s="60"/>
      <c r="BE135" s="315"/>
      <c r="BF135" s="315"/>
      <c r="BG135" s="315"/>
    </row>
    <row r="136" spans="1:78" ht="9" customHeight="1" x14ac:dyDescent="0.25">
      <c r="C136" s="257"/>
      <c r="D136" s="258"/>
      <c r="E136" s="258"/>
      <c r="F136" s="258"/>
      <c r="G136" s="258"/>
      <c r="H136" s="258"/>
      <c r="I136" s="258"/>
      <c r="J136" s="258"/>
      <c r="K136" s="259"/>
      <c r="L136"/>
      <c r="N136" s="54" t="s">
        <v>708</v>
      </c>
    </row>
    <row r="137" spans="1:78" ht="3.75" customHeight="1" x14ac:dyDescent="0.25"/>
    <row r="138" spans="1:78" ht="19.5" customHeight="1" x14ac:dyDescent="0.15">
      <c r="A138" s="29"/>
      <c r="B138" s="29"/>
      <c r="C138" s="285" t="s">
        <v>389</v>
      </c>
      <c r="D138" s="285"/>
      <c r="E138" s="285"/>
      <c r="F138" s="228" t="s">
        <v>2</v>
      </c>
      <c r="G138" s="228"/>
      <c r="H138" s="228"/>
      <c r="I138" s="228"/>
      <c r="J138" s="171" t="str">
        <f>入力してください!G14 &amp; ""</f>
        <v/>
      </c>
      <c r="K138" s="172"/>
      <c r="L138" s="172"/>
      <c r="M138" s="172"/>
      <c r="N138" s="172"/>
      <c r="O138" s="172"/>
      <c r="P138" s="173"/>
      <c r="Q138" s="172" t="str">
        <f>入力してください!P14 &amp; ""</f>
        <v/>
      </c>
      <c r="R138" s="172"/>
      <c r="S138" s="172"/>
      <c r="T138" s="172"/>
      <c r="U138" s="172"/>
      <c r="V138" s="173"/>
      <c r="W138" s="238" t="s">
        <v>765</v>
      </c>
      <c r="X138" s="239"/>
      <c r="Y138" s="240"/>
      <c r="Z138" s="244" t="str">
        <f>入力してください!G15 &amp;""</f>
        <v/>
      </c>
      <c r="AA138" s="245"/>
      <c r="AB138" s="246"/>
      <c r="AC138" s="290" t="s">
        <v>456</v>
      </c>
      <c r="AD138" s="290"/>
      <c r="AE138" s="290"/>
      <c r="AF138" s="291" t="str">
        <f>IF(入力してください!I16&lt;&gt;"",入力してください!G16 &amp; 入力してください!I16 &amp; "年" &amp; 入力してください!N16 &amp; "月" &amp; 入力してください!R16 &amp; "日","年　　月　　日")</f>
        <v>年　　月　　日</v>
      </c>
      <c r="AG138" s="291"/>
      <c r="AH138" s="291"/>
      <c r="AI138" s="291"/>
      <c r="AJ138" s="291"/>
      <c r="AK138" s="291"/>
      <c r="AL138" s="291"/>
      <c r="AM138" s="29"/>
    </row>
    <row r="139" spans="1:78" ht="23.25" customHeight="1" x14ac:dyDescent="0.25">
      <c r="A139" s="29"/>
      <c r="B139" s="29"/>
      <c r="C139" s="285"/>
      <c r="D139" s="285"/>
      <c r="E139" s="285"/>
      <c r="F139" s="228" t="s">
        <v>1</v>
      </c>
      <c r="G139" s="228"/>
      <c r="H139" s="228"/>
      <c r="I139" s="228"/>
      <c r="J139" s="171" t="str">
        <f>入力してください!G13 &amp; ""</f>
        <v/>
      </c>
      <c r="K139" s="172"/>
      <c r="L139" s="172"/>
      <c r="M139" s="172"/>
      <c r="N139" s="172"/>
      <c r="O139" s="172"/>
      <c r="P139" s="173"/>
      <c r="Q139" s="172" t="str">
        <f>入力してください!P13 &amp; ""</f>
        <v/>
      </c>
      <c r="R139" s="172"/>
      <c r="S139" s="172"/>
      <c r="T139" s="172"/>
      <c r="U139" s="172"/>
      <c r="V139" s="173"/>
      <c r="W139" s="241"/>
      <c r="X139" s="242"/>
      <c r="Y139" s="243"/>
      <c r="Z139" s="192"/>
      <c r="AA139" s="193"/>
      <c r="AB139" s="194"/>
      <c r="AC139" s="292" t="s">
        <v>477</v>
      </c>
      <c r="AD139" s="292"/>
      <c r="AE139" s="292"/>
      <c r="AF139" s="293" t="str">
        <f ca="1" xml:space="preserve"> IFERROR(INT(_xlfn.DAYS(NOW(),DATEVALUE(AF138))/365.25),"")</f>
        <v/>
      </c>
      <c r="AG139" s="293"/>
      <c r="AH139" s="293"/>
      <c r="AI139" s="293"/>
      <c r="AJ139" s="293"/>
      <c r="AK139" s="293"/>
      <c r="AL139" s="293"/>
      <c r="AM139" s="29"/>
    </row>
    <row r="140" spans="1:78" ht="23.25" customHeight="1" x14ac:dyDescent="0.25">
      <c r="A140" s="29"/>
      <c r="B140" s="29"/>
      <c r="C140" s="285"/>
      <c r="D140" s="285"/>
      <c r="E140" s="285"/>
      <c r="F140" s="228" t="s">
        <v>476</v>
      </c>
      <c r="G140" s="228"/>
      <c r="H140" s="228"/>
      <c r="I140" s="228"/>
      <c r="J140" s="111" t="str">
        <f>入力してください!G17 &amp; ""</f>
        <v/>
      </c>
      <c r="K140" s="111"/>
      <c r="L140" s="111"/>
      <c r="M140" s="111"/>
      <c r="N140" s="111"/>
      <c r="O140" s="111"/>
      <c r="P140" s="111"/>
      <c r="Q140" s="111"/>
      <c r="R140" s="111"/>
      <c r="S140" s="111"/>
      <c r="T140" s="111"/>
      <c r="U140" s="111"/>
      <c r="V140" s="111"/>
      <c r="W140" s="228" t="s">
        <v>480</v>
      </c>
      <c r="X140" s="228"/>
      <c r="Y140" s="228"/>
      <c r="Z140" s="228"/>
      <c r="AA140" s="228"/>
      <c r="AB140" s="228"/>
      <c r="AC140" s="111" t="str">
        <f>入力してください!G20 &amp; ""</f>
        <v/>
      </c>
      <c r="AD140" s="111"/>
      <c r="AE140" s="111"/>
      <c r="AF140" s="111"/>
      <c r="AG140" s="111"/>
      <c r="AH140" s="111"/>
      <c r="AI140" s="111"/>
      <c r="AJ140" s="111"/>
      <c r="AK140" s="111"/>
      <c r="AL140" s="111"/>
      <c r="AM140" s="29"/>
    </row>
    <row r="141" spans="1:78" ht="23.25" customHeight="1" x14ac:dyDescent="0.25">
      <c r="A141" s="29"/>
      <c r="B141" s="29"/>
      <c r="C141" s="285"/>
      <c r="D141" s="285"/>
      <c r="E141" s="285"/>
      <c r="F141" s="228" t="s">
        <v>364</v>
      </c>
      <c r="G141" s="228"/>
      <c r="H141" s="228"/>
      <c r="I141" s="228"/>
      <c r="J141" s="229" t="str">
        <f>入力してください!G18 &amp;入力してください!J18&amp;""</f>
        <v>東京都</v>
      </c>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1"/>
      <c r="AM141" s="29"/>
    </row>
    <row r="142" spans="1:78" ht="23.25" customHeight="1" x14ac:dyDescent="0.25">
      <c r="A142" s="29"/>
      <c r="B142" s="29"/>
      <c r="C142" s="285"/>
      <c r="D142" s="285"/>
      <c r="E142" s="285"/>
      <c r="F142" s="228"/>
      <c r="G142" s="228"/>
      <c r="H142" s="228"/>
      <c r="I142" s="228"/>
      <c r="J142" s="247" t="s">
        <v>481</v>
      </c>
      <c r="K142" s="248"/>
      <c r="L142" s="248"/>
      <c r="M142" s="248"/>
      <c r="N142" s="248"/>
      <c r="O142" s="248"/>
      <c r="P142" s="249" t="str">
        <f>入力してください!J19 &amp; ""</f>
        <v/>
      </c>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50"/>
      <c r="AM142" s="29"/>
    </row>
    <row r="143" spans="1:78" ht="15" customHeight="1" x14ac:dyDescent="0.25">
      <c r="A143" s="29"/>
      <c r="B143" s="29"/>
      <c r="C143" s="285"/>
      <c r="D143" s="285"/>
      <c r="E143" s="285"/>
      <c r="F143" s="294" t="s">
        <v>478</v>
      </c>
      <c r="G143" s="228"/>
      <c r="H143" s="228"/>
      <c r="I143" s="228"/>
      <c r="J143" s="228" t="s">
        <v>360</v>
      </c>
      <c r="K143" s="228"/>
      <c r="L143" s="228"/>
      <c r="M143" s="171" t="str">
        <f>入力してください!G21 &amp; ""</f>
        <v/>
      </c>
      <c r="N143" s="172"/>
      <c r="O143" s="172"/>
      <c r="P143" s="172"/>
      <c r="Q143" s="172"/>
      <c r="R143" s="172"/>
      <c r="S143" s="172"/>
      <c r="T143" s="172"/>
      <c r="U143" s="172"/>
      <c r="V143" s="172"/>
      <c r="W143" s="172"/>
      <c r="X143" s="172"/>
      <c r="Y143" s="172"/>
      <c r="Z143" s="172"/>
      <c r="AA143" s="172"/>
      <c r="AB143" s="172"/>
      <c r="AC143" s="172"/>
      <c r="AD143" s="172"/>
      <c r="AE143" s="172"/>
      <c r="AF143" s="172"/>
      <c r="AG143" s="173"/>
      <c r="AH143" s="171" t="str">
        <f>入力してください!T21 &amp; ""</f>
        <v/>
      </c>
      <c r="AI143" s="172"/>
      <c r="AJ143" s="172"/>
      <c r="AK143" s="172"/>
      <c r="AL143" s="173"/>
      <c r="AM143" s="29"/>
    </row>
    <row r="144" spans="1:78" ht="15" customHeight="1" x14ac:dyDescent="0.25">
      <c r="A144" s="29"/>
      <c r="B144" s="29"/>
      <c r="C144" s="285"/>
      <c r="D144" s="285"/>
      <c r="E144" s="285"/>
      <c r="F144" s="228"/>
      <c r="G144" s="228"/>
      <c r="H144" s="228"/>
      <c r="I144" s="228"/>
      <c r="J144" s="272" t="s">
        <v>729</v>
      </c>
      <c r="K144" s="273"/>
      <c r="L144" s="274"/>
      <c r="M144" s="278" t="str">
        <f>入力してください!G22 &amp; ""</f>
        <v/>
      </c>
      <c r="N144" s="279"/>
      <c r="O144" s="279"/>
      <c r="P144" s="279"/>
      <c r="Q144" s="279"/>
      <c r="R144" s="279"/>
      <c r="S144" s="279"/>
      <c r="T144" s="279"/>
      <c r="U144" s="279"/>
      <c r="V144" s="280"/>
      <c r="W144" s="228" t="s">
        <v>361</v>
      </c>
      <c r="X144" s="228"/>
      <c r="Y144" s="228"/>
      <c r="Z144" s="111" t="str">
        <f>入力してください!G23 &amp; ""</f>
        <v/>
      </c>
      <c r="AA144" s="111"/>
      <c r="AB144" s="111"/>
      <c r="AC144" s="228" t="s">
        <v>362</v>
      </c>
      <c r="AD144" s="228"/>
      <c r="AE144" s="228"/>
      <c r="AF144" s="111" t="str">
        <f>入力してください!N23 &amp; ""</f>
        <v/>
      </c>
      <c r="AG144" s="111"/>
      <c r="AH144" s="111"/>
      <c r="AI144" s="228" t="s">
        <v>363</v>
      </c>
      <c r="AJ144" s="228"/>
      <c r="AK144" s="111" t="str">
        <f>入力してください!T23 &amp; ""</f>
        <v/>
      </c>
      <c r="AL144" s="111"/>
      <c r="AM144" s="29"/>
    </row>
    <row r="145" spans="1:39" ht="15" customHeight="1" x14ac:dyDescent="0.25">
      <c r="A145" s="29"/>
      <c r="B145" s="29"/>
      <c r="C145" s="285"/>
      <c r="D145" s="285"/>
      <c r="E145" s="285"/>
      <c r="F145" s="228"/>
      <c r="G145" s="228"/>
      <c r="H145" s="228"/>
      <c r="I145" s="228"/>
      <c r="J145" s="275"/>
      <c r="K145" s="276"/>
      <c r="L145" s="277"/>
      <c r="M145" s="281"/>
      <c r="N145" s="282"/>
      <c r="O145" s="282"/>
      <c r="P145" s="282"/>
      <c r="Q145" s="282"/>
      <c r="R145" s="282"/>
      <c r="S145" s="282"/>
      <c r="T145" s="282"/>
      <c r="U145" s="282"/>
      <c r="V145" s="283"/>
      <c r="W145" s="228" t="s">
        <v>479</v>
      </c>
      <c r="X145" s="228"/>
      <c r="Y145" s="228"/>
      <c r="Z145" s="228"/>
      <c r="AA145" s="111" t="str">
        <f>入力してください!G24 &amp; ""</f>
        <v/>
      </c>
      <c r="AB145" s="111"/>
      <c r="AC145" s="111"/>
      <c r="AD145" s="111"/>
      <c r="AE145" s="111"/>
      <c r="AF145" s="111"/>
      <c r="AG145" s="111"/>
      <c r="AH145" s="111"/>
      <c r="AI145" s="111"/>
      <c r="AJ145" s="111"/>
      <c r="AK145" s="111"/>
      <c r="AL145" s="111"/>
      <c r="AM145" s="29"/>
    </row>
    <row r="146" spans="1:39" ht="15" customHeight="1" x14ac:dyDescent="0.25">
      <c r="A146" s="29"/>
      <c r="B146" s="29"/>
      <c r="C146" s="285"/>
      <c r="D146" s="285"/>
      <c r="E146" s="285"/>
      <c r="F146" s="228"/>
      <c r="G146" s="228"/>
      <c r="H146" s="228"/>
      <c r="I146" s="228"/>
      <c r="J146" s="287" t="s">
        <v>482</v>
      </c>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111" t="str">
        <f>入力してください!Q26 &amp; ""</f>
        <v/>
      </c>
      <c r="AG146" s="111"/>
      <c r="AH146" s="111"/>
      <c r="AI146" s="111"/>
      <c r="AJ146" s="111"/>
      <c r="AK146" s="111"/>
      <c r="AL146" s="111"/>
      <c r="AM146" s="29"/>
    </row>
    <row r="147" spans="1:39" ht="12.75" customHeight="1" x14ac:dyDescent="0.25">
      <c r="C147" s="25" t="s">
        <v>485</v>
      </c>
    </row>
    <row r="148" spans="1:39" ht="18" customHeight="1" x14ac:dyDescent="0.25">
      <c r="A148" s="29"/>
      <c r="B148" s="29"/>
      <c r="C148" s="284" t="s">
        <v>490</v>
      </c>
      <c r="D148" s="285"/>
      <c r="E148" s="285"/>
      <c r="F148" s="286" t="s">
        <v>486</v>
      </c>
      <c r="G148" s="236"/>
      <c r="H148" s="236"/>
      <c r="I148" s="236"/>
      <c r="J148" s="236"/>
      <c r="K148" s="236"/>
      <c r="L148" s="236"/>
      <c r="M148" s="236"/>
      <c r="N148" s="236"/>
      <c r="O148" s="236"/>
      <c r="P148" s="236"/>
      <c r="Q148" s="236"/>
      <c r="R148" s="236"/>
      <c r="S148" s="236"/>
      <c r="T148" s="236"/>
      <c r="U148" s="236"/>
      <c r="V148" s="237"/>
      <c r="W148" s="228" t="s">
        <v>2</v>
      </c>
      <c r="X148" s="228"/>
      <c r="Y148" s="228"/>
      <c r="Z148" s="228"/>
      <c r="AA148" s="244" t="str">
        <f>IF(入力してください!Q41="同じ",入力してください!G14,入力してください!G44) &amp; ""</f>
        <v/>
      </c>
      <c r="AB148" s="245"/>
      <c r="AC148" s="245"/>
      <c r="AD148" s="245"/>
      <c r="AE148" s="245"/>
      <c r="AF148" s="246"/>
      <c r="AG148" s="244" t="str">
        <f>IF(入力してください!Q41="同じ",入力してください!P14,入力してください!P44) &amp; ""</f>
        <v/>
      </c>
      <c r="AH148" s="245"/>
      <c r="AI148" s="245"/>
      <c r="AJ148" s="245"/>
      <c r="AK148" s="245"/>
      <c r="AL148" s="246"/>
      <c r="AM148" s="29"/>
    </row>
    <row r="149" spans="1:39" ht="9" customHeight="1" x14ac:dyDescent="0.25">
      <c r="A149" s="29"/>
      <c r="B149" s="29"/>
      <c r="C149" s="285"/>
      <c r="D149" s="285"/>
      <c r="E149" s="285"/>
      <c r="F149" s="288" t="str">
        <f>IF(入力してください!Q41="同じ","☑","□")</f>
        <v>□</v>
      </c>
      <c r="G149" s="232" t="s">
        <v>487</v>
      </c>
      <c r="H149" s="232"/>
      <c r="I149" s="232"/>
      <c r="J149" s="232"/>
      <c r="K149" s="232"/>
      <c r="L149" s="232"/>
      <c r="M149" s="232"/>
      <c r="N149" s="232"/>
      <c r="O149" s="232"/>
      <c r="P149" s="232"/>
      <c r="Q149" s="232"/>
      <c r="R149" s="232"/>
      <c r="S149" s="232"/>
      <c r="T149" s="232"/>
      <c r="U149" s="232"/>
      <c r="V149" s="233"/>
      <c r="W149" s="228"/>
      <c r="X149" s="228"/>
      <c r="Y149" s="228"/>
      <c r="Z149" s="228"/>
      <c r="AA149" s="192"/>
      <c r="AB149" s="193"/>
      <c r="AC149" s="193"/>
      <c r="AD149" s="193"/>
      <c r="AE149" s="193"/>
      <c r="AF149" s="194"/>
      <c r="AG149" s="192"/>
      <c r="AH149" s="193"/>
      <c r="AI149" s="193"/>
      <c r="AJ149" s="193"/>
      <c r="AK149" s="193"/>
      <c r="AL149" s="194"/>
      <c r="AM149" s="29"/>
    </row>
    <row r="150" spans="1:39" ht="9" customHeight="1" x14ac:dyDescent="0.25">
      <c r="A150" s="29"/>
      <c r="B150" s="29"/>
      <c r="C150" s="285"/>
      <c r="D150" s="285"/>
      <c r="E150" s="285"/>
      <c r="F150" s="289"/>
      <c r="G150" s="234"/>
      <c r="H150" s="234"/>
      <c r="I150" s="234"/>
      <c r="J150" s="234"/>
      <c r="K150" s="234"/>
      <c r="L150" s="234"/>
      <c r="M150" s="234"/>
      <c r="N150" s="234"/>
      <c r="O150" s="234"/>
      <c r="P150" s="234"/>
      <c r="Q150" s="234"/>
      <c r="R150" s="234"/>
      <c r="S150" s="234"/>
      <c r="T150" s="234"/>
      <c r="U150" s="234"/>
      <c r="V150" s="235"/>
      <c r="W150" s="228" t="s">
        <v>1</v>
      </c>
      <c r="X150" s="228"/>
      <c r="Y150" s="228"/>
      <c r="Z150" s="228"/>
      <c r="AA150" s="244" t="str">
        <f>IF(入力してください!Q43="同じ",入力してください!G13,入力してください!G43) &amp; ""</f>
        <v/>
      </c>
      <c r="AB150" s="245"/>
      <c r="AC150" s="245"/>
      <c r="AD150" s="245"/>
      <c r="AE150" s="245"/>
      <c r="AF150" s="246"/>
      <c r="AG150" s="244" t="str">
        <f>IF(入力してください!Q43="同じ",入力してください!P13,入力してください!P43) &amp; ""</f>
        <v/>
      </c>
      <c r="AH150" s="245"/>
      <c r="AI150" s="245"/>
      <c r="AJ150" s="245"/>
      <c r="AK150" s="245"/>
      <c r="AL150" s="246"/>
      <c r="AM150" s="29"/>
    </row>
    <row r="151" spans="1:39" ht="18" customHeight="1" x14ac:dyDescent="0.25">
      <c r="A151" s="29"/>
      <c r="B151" s="29"/>
      <c r="C151" s="285"/>
      <c r="D151" s="285"/>
      <c r="E151" s="285"/>
      <c r="F151" s="34" t="str">
        <f>IF(入力してください!Q42="同じ","☑","□")</f>
        <v>□</v>
      </c>
      <c r="G151" s="236" t="s">
        <v>488</v>
      </c>
      <c r="H151" s="236"/>
      <c r="I151" s="236"/>
      <c r="J151" s="236"/>
      <c r="K151" s="236"/>
      <c r="L151" s="236"/>
      <c r="M151" s="236"/>
      <c r="N151" s="236"/>
      <c r="O151" s="236"/>
      <c r="P151" s="236"/>
      <c r="Q151" s="236"/>
      <c r="R151" s="236"/>
      <c r="S151" s="236"/>
      <c r="T151" s="236"/>
      <c r="U151" s="236"/>
      <c r="V151" s="237"/>
      <c r="W151" s="228"/>
      <c r="X151" s="228"/>
      <c r="Y151" s="228"/>
      <c r="Z151" s="228"/>
      <c r="AA151" s="192"/>
      <c r="AB151" s="193"/>
      <c r="AC151" s="193"/>
      <c r="AD151" s="193"/>
      <c r="AE151" s="193"/>
      <c r="AF151" s="194"/>
      <c r="AG151" s="192"/>
      <c r="AH151" s="193"/>
      <c r="AI151" s="193"/>
      <c r="AJ151" s="193"/>
      <c r="AK151" s="193"/>
      <c r="AL151" s="194"/>
      <c r="AM151" s="29"/>
    </row>
    <row r="152" spans="1:39" ht="18" customHeight="1" x14ac:dyDescent="0.25">
      <c r="A152" s="29"/>
      <c r="B152" s="29"/>
      <c r="C152" s="285"/>
      <c r="D152" s="285"/>
      <c r="E152" s="285"/>
      <c r="F152" s="228" t="s">
        <v>489</v>
      </c>
      <c r="G152" s="228"/>
      <c r="H152" s="228"/>
      <c r="I152" s="228"/>
      <c r="J152" s="228"/>
      <c r="K152" s="228"/>
      <c r="L152" s="228"/>
      <c r="M152" s="228"/>
      <c r="N152" s="228"/>
      <c r="O152" s="228"/>
      <c r="P152" s="111" t="str">
        <f>IF(入力してください!G45="その他",入力してください!Q45,入力してください!G45) &amp; ""</f>
        <v/>
      </c>
      <c r="Q152" s="111"/>
      <c r="R152" s="111"/>
      <c r="S152" s="111"/>
      <c r="T152" s="111"/>
      <c r="U152" s="111"/>
      <c r="V152" s="111"/>
      <c r="W152" s="111"/>
      <c r="X152" s="111"/>
      <c r="Y152" s="111"/>
      <c r="Z152" s="111"/>
      <c r="AA152" s="111"/>
      <c r="AB152" s="111"/>
      <c r="AC152" s="111"/>
      <c r="AD152" s="111"/>
      <c r="AE152" s="111"/>
      <c r="AF152" s="111"/>
      <c r="AG152" s="111"/>
      <c r="AH152" s="111"/>
      <c r="AI152" s="111"/>
      <c r="AJ152" s="111"/>
      <c r="AK152" s="111"/>
      <c r="AL152" s="111"/>
      <c r="AM152" s="29"/>
    </row>
    <row r="153" spans="1:39" ht="18.75" customHeight="1" x14ac:dyDescent="0.25">
      <c r="A153" s="29"/>
      <c r="B153" s="29"/>
      <c r="C153" s="285"/>
      <c r="D153" s="285"/>
      <c r="E153" s="285"/>
      <c r="F153" s="228" t="s">
        <v>476</v>
      </c>
      <c r="G153" s="228"/>
      <c r="H153" s="228"/>
      <c r="I153" s="228"/>
      <c r="J153" s="111" t="str">
        <f>IF(入力してください!Q42="同じ",入力してください!G17,入力してください!G46) &amp; ""</f>
        <v/>
      </c>
      <c r="K153" s="111"/>
      <c r="L153" s="111"/>
      <c r="M153" s="111"/>
      <c r="N153" s="111"/>
      <c r="O153" s="111"/>
      <c r="P153" s="111"/>
      <c r="Q153" s="111"/>
      <c r="R153" s="111"/>
      <c r="S153" s="111"/>
      <c r="T153" s="111"/>
      <c r="U153" s="111"/>
      <c r="V153" s="111"/>
      <c r="W153" s="228" t="s">
        <v>480</v>
      </c>
      <c r="X153" s="228"/>
      <c r="Y153" s="228"/>
      <c r="Z153" s="228"/>
      <c r="AA153" s="228"/>
      <c r="AB153" s="228"/>
      <c r="AC153" s="111" t="str">
        <f>IF(入力してください!Q42="同じ",入力してください!G20,入力してください!G49) &amp; ""</f>
        <v/>
      </c>
      <c r="AD153" s="111"/>
      <c r="AE153" s="111"/>
      <c r="AF153" s="111"/>
      <c r="AG153" s="111"/>
      <c r="AH153" s="111"/>
      <c r="AI153" s="111"/>
      <c r="AJ153" s="111"/>
      <c r="AK153" s="111"/>
      <c r="AL153" s="111"/>
      <c r="AM153" s="29"/>
    </row>
    <row r="154" spans="1:39" ht="23.25" customHeight="1" x14ac:dyDescent="0.25">
      <c r="A154" s="29"/>
      <c r="B154" s="29"/>
      <c r="C154" s="285"/>
      <c r="D154" s="285"/>
      <c r="E154" s="285"/>
      <c r="F154" s="228" t="s">
        <v>364</v>
      </c>
      <c r="G154" s="228"/>
      <c r="H154" s="228"/>
      <c r="I154" s="228"/>
      <c r="J154" s="229" t="str">
        <f>IF(入力してください!Q42="同じ",入力してください!G18&amp;入力してください!J18,入力してください!G47 &amp;入力してください!J47) &amp; ""</f>
        <v>東京都</v>
      </c>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1"/>
      <c r="AM154" s="29"/>
    </row>
    <row r="155" spans="1:39" ht="18" customHeight="1" x14ac:dyDescent="0.25">
      <c r="A155" s="29"/>
      <c r="B155" s="29"/>
      <c r="C155" s="285"/>
      <c r="D155" s="285"/>
      <c r="E155" s="285"/>
      <c r="F155" s="228"/>
      <c r="G155" s="228"/>
      <c r="H155" s="228"/>
      <c r="I155" s="228"/>
      <c r="J155" s="247" t="s">
        <v>481</v>
      </c>
      <c r="K155" s="248"/>
      <c r="L155" s="248"/>
      <c r="M155" s="248"/>
      <c r="N155" s="248"/>
      <c r="O155" s="248"/>
      <c r="P155" s="249" t="str">
        <f>IF(入力してください!Q42="同じ",入力してください!J19,入力してください!J48) &amp; ""</f>
        <v/>
      </c>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50"/>
      <c r="AM155" s="29"/>
    </row>
    <row r="156" spans="1:39" ht="12.75" customHeight="1" x14ac:dyDescent="0.25">
      <c r="C156" s="25" t="s">
        <v>491</v>
      </c>
    </row>
    <row r="157" spans="1:39" ht="24" customHeight="1" x14ac:dyDescent="0.25">
      <c r="A157" s="29"/>
      <c r="B157" s="29"/>
      <c r="C157" s="295" t="s">
        <v>383</v>
      </c>
      <c r="D157" s="296"/>
      <c r="E157" s="297"/>
      <c r="F157" s="238" t="s">
        <v>384</v>
      </c>
      <c r="G157" s="239"/>
      <c r="H157" s="239"/>
      <c r="I157" s="240"/>
      <c r="J157" s="32" t="s">
        <v>356</v>
      </c>
      <c r="K157" s="304" t="str">
        <f>入力してください!H27 &amp; ""</f>
        <v/>
      </c>
      <c r="L157" s="304"/>
      <c r="M157" s="304"/>
      <c r="N157" s="304"/>
      <c r="O157" s="304"/>
      <c r="P157" s="304"/>
      <c r="Q157" s="304"/>
      <c r="R157" s="304"/>
      <c r="S157" s="305"/>
      <c r="T157" s="32" t="s">
        <v>357</v>
      </c>
      <c r="U157" s="304" t="str">
        <f>入力してください!H28 &amp; ""</f>
        <v/>
      </c>
      <c r="V157" s="304"/>
      <c r="W157" s="304"/>
      <c r="X157" s="304"/>
      <c r="Y157" s="304"/>
      <c r="Z157" s="304"/>
      <c r="AA157" s="304"/>
      <c r="AB157" s="304"/>
      <c r="AC157" s="305"/>
      <c r="AD157" s="32" t="s">
        <v>358</v>
      </c>
      <c r="AE157" s="304" t="str">
        <f>入力してください!H29 &amp; ""</f>
        <v/>
      </c>
      <c r="AF157" s="304"/>
      <c r="AG157" s="304"/>
      <c r="AH157" s="304"/>
      <c r="AI157" s="304"/>
      <c r="AJ157" s="304"/>
      <c r="AK157" s="304"/>
      <c r="AL157" s="305"/>
      <c r="AM157" s="29"/>
    </row>
    <row r="158" spans="1:39" ht="24" customHeight="1" x14ac:dyDescent="0.25">
      <c r="A158" s="29"/>
      <c r="B158" s="29"/>
      <c r="C158" s="298"/>
      <c r="D158" s="299"/>
      <c r="E158" s="300"/>
      <c r="F158" s="241"/>
      <c r="G158" s="242"/>
      <c r="H158" s="242"/>
      <c r="I158" s="243"/>
      <c r="J158" s="32" t="s">
        <v>730</v>
      </c>
      <c r="K158" s="304" t="str">
        <f>入力してください!H30 &amp; ""</f>
        <v/>
      </c>
      <c r="L158" s="304"/>
      <c r="M158" s="304"/>
      <c r="N158" s="304"/>
      <c r="O158" s="304"/>
      <c r="P158" s="304"/>
      <c r="Q158" s="304"/>
      <c r="R158" s="304"/>
      <c r="S158" s="305"/>
      <c r="T158" s="32" t="s">
        <v>731</v>
      </c>
      <c r="U158" s="304" t="str">
        <f>入力してください!H31 &amp; ""</f>
        <v/>
      </c>
      <c r="V158" s="304"/>
      <c r="W158" s="304"/>
      <c r="X158" s="304"/>
      <c r="Y158" s="304"/>
      <c r="Z158" s="304"/>
      <c r="AA158" s="304"/>
      <c r="AB158" s="304"/>
      <c r="AC158" s="305"/>
      <c r="AD158" s="32" t="s">
        <v>732</v>
      </c>
      <c r="AE158" s="304" t="str">
        <f>入力してください!H32 &amp; ""</f>
        <v/>
      </c>
      <c r="AF158" s="304"/>
      <c r="AG158" s="304"/>
      <c r="AH158" s="304"/>
      <c r="AI158" s="304"/>
      <c r="AJ158" s="304"/>
      <c r="AK158" s="304"/>
      <c r="AL158" s="305"/>
      <c r="AM158" s="29"/>
    </row>
    <row r="159" spans="1:39" ht="25.5" customHeight="1" x14ac:dyDescent="0.15">
      <c r="A159" s="29"/>
      <c r="B159" s="29"/>
      <c r="C159" s="298"/>
      <c r="D159" s="299"/>
      <c r="E159" s="300"/>
      <c r="F159" s="306" t="s">
        <v>495</v>
      </c>
      <c r="G159" s="307"/>
      <c r="H159" s="307"/>
      <c r="I159" s="307"/>
      <c r="J159" s="308" t="s">
        <v>718</v>
      </c>
      <c r="K159" s="309"/>
      <c r="L159" s="309"/>
      <c r="M159" s="309"/>
      <c r="N159" s="309"/>
      <c r="O159" s="309"/>
      <c r="P159" s="309"/>
      <c r="Q159" s="309"/>
      <c r="R159" s="309"/>
      <c r="S159" s="309"/>
      <c r="T159" s="309"/>
      <c r="U159" s="309"/>
      <c r="V159" s="309"/>
      <c r="W159" s="309"/>
      <c r="X159" s="309"/>
      <c r="Y159" s="309"/>
      <c r="Z159" s="309"/>
      <c r="AA159" s="309"/>
      <c r="AB159" s="309"/>
      <c r="AC159" s="309"/>
      <c r="AD159" s="309"/>
      <c r="AE159" s="309"/>
      <c r="AF159" s="309"/>
      <c r="AG159" s="309"/>
      <c r="AH159" s="309"/>
      <c r="AI159" s="309"/>
      <c r="AJ159" s="309"/>
      <c r="AK159" s="309"/>
      <c r="AL159" s="309"/>
      <c r="AM159" s="29"/>
    </row>
    <row r="160" spans="1:39" ht="35.25" customHeight="1" x14ac:dyDescent="0.25">
      <c r="A160" s="29"/>
      <c r="B160" s="29"/>
      <c r="C160" s="298"/>
      <c r="D160" s="299"/>
      <c r="E160" s="300"/>
      <c r="F160" s="307"/>
      <c r="G160" s="307"/>
      <c r="H160" s="307"/>
      <c r="I160" s="307"/>
      <c r="J160" s="35" t="str">
        <f>IF(入力してください!Q33=入力してください!AV33,"☑","□")</f>
        <v>□</v>
      </c>
      <c r="K160" s="270" t="s">
        <v>733</v>
      </c>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1"/>
      <c r="AM160" s="29"/>
    </row>
    <row r="161" spans="1:78" ht="15" customHeight="1" x14ac:dyDescent="0.25">
      <c r="A161" s="29"/>
      <c r="B161" s="29"/>
      <c r="C161" s="298"/>
      <c r="D161" s="299"/>
      <c r="E161" s="300"/>
      <c r="F161" s="307"/>
      <c r="G161" s="307"/>
      <c r="H161" s="307"/>
      <c r="I161" s="307"/>
      <c r="J161" s="34" t="str">
        <f>IF(入力してください!Q34=入力してください!AU34,"☑","□")</f>
        <v>□</v>
      </c>
      <c r="K161" s="236" t="s">
        <v>492</v>
      </c>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7"/>
      <c r="AM161" s="29"/>
    </row>
    <row r="162" spans="1:78" ht="15" customHeight="1" x14ac:dyDescent="0.25">
      <c r="A162" s="29"/>
      <c r="B162" s="29"/>
      <c r="C162" s="298"/>
      <c r="D162" s="299"/>
      <c r="E162" s="300"/>
      <c r="F162" s="307"/>
      <c r="G162" s="307"/>
      <c r="H162" s="307"/>
      <c r="I162" s="307"/>
      <c r="J162" s="34" t="str">
        <f>IF(入力してください!Q35="使用している","☑","□")</f>
        <v>□</v>
      </c>
      <c r="K162" s="236" t="s">
        <v>493</v>
      </c>
      <c r="L162" s="236"/>
      <c r="M162" s="236"/>
      <c r="N162" s="236"/>
      <c r="O162" s="236"/>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7"/>
      <c r="AM162" s="29"/>
    </row>
    <row r="163" spans="1:78" ht="15" customHeight="1" x14ac:dyDescent="0.25">
      <c r="A163" s="29"/>
      <c r="B163" s="29"/>
      <c r="C163" s="298"/>
      <c r="D163" s="299"/>
      <c r="E163" s="300"/>
      <c r="F163" s="307"/>
      <c r="G163" s="307"/>
      <c r="H163" s="307"/>
      <c r="I163" s="307"/>
      <c r="J163" s="34" t="str">
        <f>IF(入力してください!Q36=入力してください!AU36,"☑","□")</f>
        <v>□</v>
      </c>
      <c r="K163" s="304" t="s">
        <v>596</v>
      </c>
      <c r="L163" s="304"/>
      <c r="M163" s="304"/>
      <c r="N163" s="304"/>
      <c r="O163" s="304"/>
      <c r="P163" s="304"/>
      <c r="Q163" s="304"/>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5"/>
      <c r="AM163" s="29"/>
    </row>
    <row r="164" spans="1:78" ht="12.75" customHeight="1" x14ac:dyDescent="0.15">
      <c r="A164" s="29"/>
      <c r="B164" s="29"/>
      <c r="C164" s="298"/>
      <c r="D164" s="299"/>
      <c r="E164" s="300"/>
      <c r="F164" s="307"/>
      <c r="G164" s="307"/>
      <c r="H164" s="307"/>
      <c r="I164" s="307"/>
      <c r="J164" s="310" t="s">
        <v>719</v>
      </c>
      <c r="K164" s="311"/>
      <c r="L164" s="311"/>
      <c r="M164" s="311"/>
      <c r="N164" s="311"/>
      <c r="O164" s="311"/>
      <c r="P164" s="311"/>
      <c r="Q164" s="311"/>
      <c r="R164" s="311"/>
      <c r="S164" s="311"/>
      <c r="T164" s="311"/>
      <c r="U164" s="311"/>
      <c r="V164" s="311"/>
      <c r="W164" s="311"/>
      <c r="X164" s="311"/>
      <c r="Y164" s="311"/>
      <c r="Z164" s="311"/>
      <c r="AA164" s="311"/>
      <c r="AB164" s="311"/>
      <c r="AC164" s="311"/>
      <c r="AD164" s="311"/>
      <c r="AE164" s="311"/>
      <c r="AF164" s="311"/>
      <c r="AG164" s="311"/>
      <c r="AH164" s="311"/>
      <c r="AI164" s="311"/>
      <c r="AJ164" s="311"/>
      <c r="AK164" s="311"/>
      <c r="AL164" s="312"/>
      <c r="AM164" s="29"/>
    </row>
    <row r="165" spans="1:78" ht="52.5" customHeight="1" x14ac:dyDescent="0.25">
      <c r="A165" s="29"/>
      <c r="B165" s="29"/>
      <c r="C165" s="301"/>
      <c r="D165" s="302"/>
      <c r="E165" s="303"/>
      <c r="F165" s="307"/>
      <c r="G165" s="307"/>
      <c r="H165" s="307"/>
      <c r="I165" s="307"/>
      <c r="J165" s="35" t="str">
        <f>IF(入力してください!Q37=入力してください!AU33,"☑","□")</f>
        <v>□</v>
      </c>
      <c r="K165" s="270" t="s">
        <v>494</v>
      </c>
      <c r="L165" s="270"/>
      <c r="M165" s="270"/>
      <c r="N165" s="270"/>
      <c r="O165" s="270"/>
      <c r="P165" s="270"/>
      <c r="Q165" s="270"/>
      <c r="R165" s="270"/>
      <c r="S165" s="270"/>
      <c r="T165" s="270"/>
      <c r="U165" s="270"/>
      <c r="V165" s="270"/>
      <c r="W165" s="270"/>
      <c r="X165" s="270"/>
      <c r="Y165" s="270"/>
      <c r="Z165" s="270"/>
      <c r="AA165" s="270"/>
      <c r="AB165" s="270"/>
      <c r="AC165" s="270"/>
      <c r="AD165" s="270"/>
      <c r="AE165" s="270"/>
      <c r="AF165" s="270"/>
      <c r="AG165" s="270"/>
      <c r="AH165" s="270"/>
      <c r="AI165" s="270"/>
      <c r="AJ165" s="270"/>
      <c r="AK165" s="270"/>
      <c r="AL165" s="271"/>
      <c r="AM165" s="29"/>
    </row>
    <row r="166" spans="1:78" ht="20.25" customHeight="1" x14ac:dyDescent="0.25">
      <c r="C166" s="261" t="s">
        <v>496</v>
      </c>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row>
    <row r="167" spans="1:78" ht="50.25" customHeight="1" x14ac:dyDescent="0.25">
      <c r="A167" s="29"/>
      <c r="B167" s="29"/>
      <c r="C167" s="262" t="s">
        <v>776</v>
      </c>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c r="AA167" s="263"/>
      <c r="AB167" s="263"/>
      <c r="AC167" s="263"/>
      <c r="AD167" s="263"/>
      <c r="AE167" s="263"/>
      <c r="AF167" s="263"/>
      <c r="AG167" s="263"/>
      <c r="AH167" s="263"/>
      <c r="AI167" s="263"/>
      <c r="AJ167" s="263"/>
      <c r="AK167" s="263"/>
      <c r="AL167" s="264"/>
      <c r="AM167"/>
    </row>
    <row r="168" spans="1:78" ht="30" customHeight="1" x14ac:dyDescent="0.25">
      <c r="A168" s="29"/>
      <c r="B168" s="31"/>
      <c r="C168" s="26"/>
      <c r="D168" s="27"/>
      <c r="E168"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68" s="265"/>
      <c r="G168" s="265"/>
      <c r="H168" s="265"/>
      <c r="I168" s="265"/>
      <c r="J168" s="265"/>
      <c r="K168" s="265"/>
      <c r="L168" s="27"/>
      <c r="M168" s="27"/>
      <c r="N168" s="27"/>
      <c r="O168" s="30" t="s">
        <v>710</v>
      </c>
      <c r="P168" s="27"/>
      <c r="Q168" s="27"/>
      <c r="R168" s="27"/>
      <c r="S168" s="266" t="str">
        <f>IF(入力してください!K100="同意する",入力してください!G102,"") &amp; ""</f>
        <v/>
      </c>
      <c r="T168" s="266"/>
      <c r="U168" s="266"/>
      <c r="V168" s="266"/>
      <c r="W168" s="266"/>
      <c r="X168" s="266"/>
      <c r="Y168" s="266"/>
      <c r="Z168" s="266"/>
      <c r="AA168" s="266"/>
      <c r="AB168" s="266"/>
      <c r="AC168" s="27"/>
      <c r="AD168" s="27"/>
      <c r="AE168" s="27"/>
      <c r="AF168" s="27"/>
      <c r="AG168" s="27"/>
      <c r="AH168" s="27"/>
      <c r="AI168" s="27"/>
      <c r="AJ168" s="27"/>
      <c r="AK168" s="27"/>
      <c r="AL168" s="55"/>
      <c r="AM168"/>
    </row>
    <row r="169" spans="1:78" ht="22.5" customHeight="1" x14ac:dyDescent="0.25">
      <c r="A169" s="29"/>
      <c r="B169" s="31"/>
      <c r="C169" s="56" t="s">
        <v>711</v>
      </c>
      <c r="D169" s="267" t="s">
        <v>712</v>
      </c>
      <c r="E169" s="267"/>
      <c r="F169" s="267"/>
      <c r="G169" s="267"/>
      <c r="H169" s="267"/>
      <c r="I169" s="267"/>
      <c r="J169" s="267"/>
      <c r="K169" s="267"/>
      <c r="L169" s="267"/>
      <c r="M169" s="267"/>
      <c r="N169" s="267"/>
      <c r="O169" s="267"/>
      <c r="P169" s="267"/>
      <c r="Q169" s="267"/>
      <c r="R169" s="267"/>
      <c r="S169" s="267"/>
      <c r="T169" s="267"/>
      <c r="U169" s="267"/>
      <c r="V169" s="267"/>
      <c r="W169" s="267"/>
      <c r="X169" s="267"/>
      <c r="Y169" s="267"/>
      <c r="Z169" s="267"/>
      <c r="AA169" s="267"/>
      <c r="AB169" s="267"/>
      <c r="AC169" s="267"/>
      <c r="AD169" s="267"/>
      <c r="AE169" s="267"/>
      <c r="AF169" s="267"/>
      <c r="AG169" s="267"/>
      <c r="AH169" s="267"/>
      <c r="AI169" s="267"/>
      <c r="AJ169" s="267"/>
      <c r="AK169" s="267"/>
      <c r="AL169" s="268"/>
      <c r="AM169"/>
    </row>
    <row r="170" spans="1:78" ht="24" customHeight="1" x14ac:dyDescent="0.25">
      <c r="A170" s="29"/>
      <c r="B170" s="31"/>
      <c r="C170" s="46"/>
      <c r="D170" s="33" t="s">
        <v>713</v>
      </c>
      <c r="E170" s="47"/>
      <c r="F170" s="47"/>
      <c r="G170" s="47"/>
      <c r="H170" s="47"/>
      <c r="I170" s="269" t="str">
        <f>IF(LEFT(入力してください!K100,2)="本人",入力してください!G102,"") &amp; ""</f>
        <v/>
      </c>
      <c r="J170" s="269"/>
      <c r="K170" s="269"/>
      <c r="L170" s="269"/>
      <c r="M170" s="269"/>
      <c r="N170" s="269"/>
      <c r="O170" s="269"/>
      <c r="P170" s="269"/>
      <c r="Q170" s="269"/>
      <c r="R170" s="269"/>
      <c r="S170" s="269"/>
      <c r="T170" s="269"/>
      <c r="U170" s="269"/>
      <c r="V170" s="47"/>
      <c r="W170" s="47"/>
      <c r="X170" s="47"/>
      <c r="Y170" s="47"/>
      <c r="Z170" s="47"/>
      <c r="AA170" s="47"/>
      <c r="AB170" s="47"/>
      <c r="AC170" s="47"/>
      <c r="AD170" s="47"/>
      <c r="AE170" s="47"/>
      <c r="AF170" s="47"/>
      <c r="AG170" s="47"/>
      <c r="AH170" s="47"/>
      <c r="AI170" s="47"/>
      <c r="AJ170" s="47"/>
      <c r="AK170" s="47"/>
      <c r="AL170" s="48"/>
      <c r="AM170"/>
    </row>
    <row r="171" spans="1:78" ht="2.2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78" ht="21" customHeight="1" x14ac:dyDescent="0.25">
      <c r="C172" s="260" t="s">
        <v>739</v>
      </c>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c r="AE172" s="260"/>
      <c r="AF172" s="260"/>
      <c r="AG172" s="260"/>
      <c r="AH172" s="260"/>
      <c r="AI172" s="260"/>
      <c r="AJ172" s="260"/>
      <c r="AK172" s="260"/>
      <c r="AL172" s="260"/>
      <c r="AM172" s="57"/>
    </row>
    <row r="173" spans="1:78" ht="12.7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row>
    <row r="174" spans="1:78" ht="12.75" customHeight="1" x14ac:dyDescent="0.25">
      <c r="B174" s="29"/>
      <c r="C174" s="25" t="s">
        <v>707</v>
      </c>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BZ174" s="41" t="s">
        <v>699</v>
      </c>
    </row>
    <row r="175" spans="1:78" ht="2.2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BA175" s="314" t="str">
        <f>IF(入力してください!O9="新規申請","〇","")</f>
        <v/>
      </c>
      <c r="BB175" s="314"/>
      <c r="BC175" s="314"/>
      <c r="BE175" s="315" t="str">
        <f>IF(入力してください!O9="更新申請","〇","")</f>
        <v/>
      </c>
      <c r="BF175" s="315"/>
      <c r="BG175" s="315"/>
    </row>
    <row r="176" spans="1:78" ht="11.25" customHeight="1" x14ac:dyDescent="0.25">
      <c r="A176" s="29"/>
      <c r="B176" s="29"/>
      <c r="C176" s="251" t="s">
        <v>706</v>
      </c>
      <c r="D176" s="252"/>
      <c r="E176" s="252"/>
      <c r="F176" s="252"/>
      <c r="G176" s="252"/>
      <c r="H176" s="252"/>
      <c r="I176" s="252"/>
      <c r="J176" s="252"/>
      <c r="K176" s="253"/>
      <c r="L176"/>
      <c r="M176" s="29"/>
      <c r="N176" s="50" t="s">
        <v>704</v>
      </c>
      <c r="O176" s="51"/>
      <c r="P176" s="51"/>
      <c r="Q176" s="51"/>
      <c r="R176" s="51"/>
      <c r="S176" s="52"/>
      <c r="T176" s="50" t="s">
        <v>483</v>
      </c>
      <c r="U176" s="51"/>
      <c r="V176" s="51"/>
      <c r="W176" s="51"/>
      <c r="X176" s="51"/>
      <c r="Y176" s="52"/>
      <c r="Z176" s="313" t="s">
        <v>745</v>
      </c>
      <c r="AA176" s="313"/>
      <c r="AB176" s="313"/>
      <c r="AC176" s="313"/>
      <c r="AD176" s="313"/>
      <c r="AE176" s="313"/>
      <c r="AF176" s="313"/>
      <c r="AG176" s="313"/>
      <c r="AH176" s="313"/>
      <c r="AI176" s="313"/>
      <c r="AJ176" s="313"/>
      <c r="AK176" s="313"/>
      <c r="AL176" s="313"/>
      <c r="AM176" s="313"/>
      <c r="AN176" s="313"/>
      <c r="AO176" s="313"/>
      <c r="AP176" s="313"/>
      <c r="AQ176" s="313"/>
      <c r="AR176" s="313"/>
      <c r="AS176" s="313"/>
      <c r="AT176" s="313"/>
      <c r="AU176" s="313"/>
      <c r="AV176" s="313"/>
      <c r="AW176" s="313"/>
      <c r="AX176" s="313"/>
      <c r="AY176" s="313"/>
      <c r="AZ176" s="313"/>
      <c r="BA176" s="314"/>
      <c r="BB176" s="314"/>
      <c r="BC176" s="314"/>
      <c r="BD176" s="60"/>
      <c r="BE176" s="315"/>
      <c r="BF176" s="315"/>
      <c r="BG176" s="315"/>
    </row>
    <row r="177" spans="1:59" ht="3.75" customHeight="1" x14ac:dyDescent="0.25">
      <c r="A177" s="29"/>
      <c r="B177" s="29"/>
      <c r="C177" s="254"/>
      <c r="D177" s="255"/>
      <c r="E177" s="255"/>
      <c r="F177" s="255"/>
      <c r="G177" s="255"/>
      <c r="H177" s="255"/>
      <c r="I177" s="255"/>
      <c r="J177" s="255"/>
      <c r="K177" s="256"/>
      <c r="L177"/>
      <c r="M177" s="29"/>
      <c r="Z177" s="313"/>
      <c r="AA177" s="313"/>
      <c r="AB177" s="313"/>
      <c r="AC177" s="313"/>
      <c r="AD177" s="313"/>
      <c r="AE177" s="313"/>
      <c r="AF177" s="313"/>
      <c r="AG177" s="313"/>
      <c r="AH177" s="313"/>
      <c r="AI177" s="313"/>
      <c r="AJ177" s="313"/>
      <c r="AK177" s="313"/>
      <c r="AL177" s="313"/>
      <c r="AM177" s="313"/>
      <c r="AN177" s="313"/>
      <c r="AO177" s="313"/>
      <c r="AP177" s="313"/>
      <c r="AQ177" s="313"/>
      <c r="AR177" s="313"/>
      <c r="AS177" s="313"/>
      <c r="AT177" s="313"/>
      <c r="AU177" s="313"/>
      <c r="AV177" s="313"/>
      <c r="AW177" s="313"/>
      <c r="AX177" s="313"/>
      <c r="AY177" s="313"/>
      <c r="AZ177" s="313"/>
      <c r="BA177" s="314"/>
      <c r="BB177" s="314"/>
      <c r="BC177" s="314"/>
      <c r="BD177" s="60"/>
      <c r="BE177" s="315"/>
      <c r="BF177" s="315"/>
      <c r="BG177" s="315"/>
    </row>
    <row r="178" spans="1:59" ht="11.25" customHeight="1" x14ac:dyDescent="0.25">
      <c r="A178" s="29"/>
      <c r="B178" s="29"/>
      <c r="C178" s="254"/>
      <c r="D178" s="255"/>
      <c r="E178" s="255"/>
      <c r="F178" s="255"/>
      <c r="G178" s="255"/>
      <c r="H178" s="255"/>
      <c r="I178" s="255"/>
      <c r="J178" s="255"/>
      <c r="K178" s="256"/>
      <c r="L178"/>
      <c r="M178" s="29"/>
      <c r="N178" s="50" t="s">
        <v>705</v>
      </c>
      <c r="O178" s="51"/>
      <c r="P178" s="51"/>
      <c r="Q178" s="51"/>
      <c r="R178" s="51"/>
      <c r="S178" s="52"/>
      <c r="T178" s="50" t="s">
        <v>484</v>
      </c>
      <c r="U178" s="51"/>
      <c r="V178" s="51"/>
      <c r="W178" s="51"/>
      <c r="X178" s="51"/>
      <c r="Y178" s="52"/>
      <c r="Z178" s="313"/>
      <c r="AA178" s="313"/>
      <c r="AB178" s="313"/>
      <c r="AC178" s="313"/>
      <c r="AD178" s="313"/>
      <c r="AE178" s="313"/>
      <c r="AF178" s="313"/>
      <c r="AG178" s="313"/>
      <c r="AH178" s="313"/>
      <c r="AI178" s="313"/>
      <c r="AJ178" s="313"/>
      <c r="AK178" s="313"/>
      <c r="AL178" s="313"/>
      <c r="AM178" s="313"/>
      <c r="AN178" s="313"/>
      <c r="AO178" s="313"/>
      <c r="AP178" s="313"/>
      <c r="AQ178" s="313"/>
      <c r="AR178" s="313"/>
      <c r="AS178" s="313"/>
      <c r="AT178" s="313"/>
      <c r="AU178" s="313"/>
      <c r="AV178" s="313"/>
      <c r="AW178" s="313"/>
      <c r="AX178" s="313"/>
      <c r="AY178" s="313"/>
      <c r="AZ178" s="313"/>
      <c r="BA178" s="314"/>
      <c r="BB178" s="314"/>
      <c r="BC178" s="314"/>
      <c r="BD178" s="60"/>
      <c r="BE178" s="315"/>
      <c r="BF178" s="315"/>
      <c r="BG178" s="315"/>
    </row>
    <row r="179" spans="1:59" ht="9" customHeight="1" x14ac:dyDescent="0.25">
      <c r="C179" s="257"/>
      <c r="D179" s="258"/>
      <c r="E179" s="258"/>
      <c r="F179" s="258"/>
      <c r="G179" s="258"/>
      <c r="H179" s="258"/>
      <c r="I179" s="258"/>
      <c r="J179" s="258"/>
      <c r="K179" s="259"/>
      <c r="L179"/>
      <c r="N179" s="54" t="s">
        <v>708</v>
      </c>
    </row>
    <row r="180" spans="1:59" ht="3.75" customHeight="1" x14ac:dyDescent="0.25"/>
    <row r="181" spans="1:59" ht="19.5" customHeight="1" x14ac:dyDescent="0.15">
      <c r="A181" s="29"/>
      <c r="B181" s="29"/>
      <c r="C181" s="285" t="s">
        <v>389</v>
      </c>
      <c r="D181" s="285"/>
      <c r="E181" s="285"/>
      <c r="F181" s="228" t="s">
        <v>2</v>
      </c>
      <c r="G181" s="228"/>
      <c r="H181" s="228"/>
      <c r="I181" s="228"/>
      <c r="J181" s="171" t="str">
        <f>入力してください!G14 &amp; ""</f>
        <v/>
      </c>
      <c r="K181" s="172"/>
      <c r="L181" s="172"/>
      <c r="M181" s="172"/>
      <c r="N181" s="172"/>
      <c r="O181" s="172"/>
      <c r="P181" s="173"/>
      <c r="Q181" s="172" t="str">
        <f>入力してください!P14&amp; ""</f>
        <v/>
      </c>
      <c r="R181" s="172"/>
      <c r="S181" s="172"/>
      <c r="T181" s="172"/>
      <c r="U181" s="172"/>
      <c r="V181" s="173"/>
      <c r="W181" s="238" t="s">
        <v>765</v>
      </c>
      <c r="X181" s="239"/>
      <c r="Y181" s="240"/>
      <c r="Z181" s="244" t="str">
        <f>入力してください!G15 &amp;""</f>
        <v/>
      </c>
      <c r="AA181" s="245"/>
      <c r="AB181" s="246"/>
      <c r="AC181" s="290" t="s">
        <v>456</v>
      </c>
      <c r="AD181" s="290"/>
      <c r="AE181" s="290"/>
      <c r="AF181" s="291" t="str">
        <f>IF(入力してください!I16&lt;&gt;"",入力してください!G16 &amp; 入力してください!I16 &amp; "年" &amp; 入力してください!N16 &amp; "月" &amp; 入力してください!R16 &amp; "日","年　　月　　日")</f>
        <v>年　　月　　日</v>
      </c>
      <c r="AG181" s="291"/>
      <c r="AH181" s="291"/>
      <c r="AI181" s="291"/>
      <c r="AJ181" s="291"/>
      <c r="AK181" s="291"/>
      <c r="AL181" s="291"/>
      <c r="AM181" s="29"/>
    </row>
    <row r="182" spans="1:59" ht="23.25" customHeight="1" x14ac:dyDescent="0.25">
      <c r="A182" s="29"/>
      <c r="B182" s="29"/>
      <c r="C182" s="285"/>
      <c r="D182" s="285"/>
      <c r="E182" s="285"/>
      <c r="F182" s="228" t="s">
        <v>1</v>
      </c>
      <c r="G182" s="228"/>
      <c r="H182" s="228"/>
      <c r="I182" s="228"/>
      <c r="J182" s="171" t="str">
        <f>入力してください!G13&amp; ""</f>
        <v/>
      </c>
      <c r="K182" s="172"/>
      <c r="L182" s="172"/>
      <c r="M182" s="172"/>
      <c r="N182" s="172"/>
      <c r="O182" s="172"/>
      <c r="P182" s="173"/>
      <c r="Q182" s="172" t="str">
        <f>入力してください!P13&amp; ""</f>
        <v/>
      </c>
      <c r="R182" s="172"/>
      <c r="S182" s="172"/>
      <c r="T182" s="172"/>
      <c r="U182" s="172"/>
      <c r="V182" s="173"/>
      <c r="W182" s="241"/>
      <c r="X182" s="242"/>
      <c r="Y182" s="243"/>
      <c r="Z182" s="192"/>
      <c r="AA182" s="193"/>
      <c r="AB182" s="194"/>
      <c r="AC182" s="292" t="s">
        <v>477</v>
      </c>
      <c r="AD182" s="292"/>
      <c r="AE182" s="292"/>
      <c r="AF182" s="293" t="str">
        <f ca="1" xml:space="preserve"> IFERROR(INT(_xlfn.DAYS(NOW(),DATEVALUE(AF181))/365.25),"")</f>
        <v/>
      </c>
      <c r="AG182" s="293"/>
      <c r="AH182" s="293"/>
      <c r="AI182" s="293"/>
      <c r="AJ182" s="293"/>
      <c r="AK182" s="293"/>
      <c r="AL182" s="293"/>
      <c r="AM182" s="29"/>
    </row>
    <row r="183" spans="1:59" ht="23.25" customHeight="1" x14ac:dyDescent="0.25">
      <c r="A183" s="29"/>
      <c r="B183" s="29"/>
      <c r="C183" s="285"/>
      <c r="D183" s="285"/>
      <c r="E183" s="285"/>
      <c r="F183" s="228" t="s">
        <v>476</v>
      </c>
      <c r="G183" s="228"/>
      <c r="H183" s="228"/>
      <c r="I183" s="228"/>
      <c r="J183" s="111" t="str">
        <f>入力してください!G17 &amp; ""</f>
        <v/>
      </c>
      <c r="K183" s="111"/>
      <c r="L183" s="111"/>
      <c r="M183" s="111"/>
      <c r="N183" s="111"/>
      <c r="O183" s="111"/>
      <c r="P183" s="111"/>
      <c r="Q183" s="111"/>
      <c r="R183" s="111"/>
      <c r="S183" s="111"/>
      <c r="T183" s="111"/>
      <c r="U183" s="111"/>
      <c r="V183" s="111"/>
      <c r="W183" s="228" t="s">
        <v>480</v>
      </c>
      <c r="X183" s="228"/>
      <c r="Y183" s="228"/>
      <c r="Z183" s="228"/>
      <c r="AA183" s="228"/>
      <c r="AB183" s="228"/>
      <c r="AC183" s="111" t="str">
        <f>入力してください!G20 &amp; ""</f>
        <v/>
      </c>
      <c r="AD183" s="111"/>
      <c r="AE183" s="111"/>
      <c r="AF183" s="111"/>
      <c r="AG183" s="111"/>
      <c r="AH183" s="111"/>
      <c r="AI183" s="111"/>
      <c r="AJ183" s="111"/>
      <c r="AK183" s="111"/>
      <c r="AL183" s="111"/>
      <c r="AM183" s="29"/>
    </row>
    <row r="184" spans="1:59" ht="23.25" customHeight="1" x14ac:dyDescent="0.25">
      <c r="A184" s="29"/>
      <c r="B184" s="29"/>
      <c r="C184" s="285"/>
      <c r="D184" s="285"/>
      <c r="E184" s="285"/>
      <c r="F184" s="228" t="s">
        <v>364</v>
      </c>
      <c r="G184" s="228"/>
      <c r="H184" s="228"/>
      <c r="I184" s="228"/>
      <c r="J184" s="229" t="str">
        <f>入力してください!G18 &amp;入力してください!J18&amp;""</f>
        <v>東京都</v>
      </c>
      <c r="K184" s="230"/>
      <c r="L184" s="230"/>
      <c r="M184" s="230"/>
      <c r="N184" s="230"/>
      <c r="O184" s="230"/>
      <c r="P184" s="230"/>
      <c r="Q184" s="230"/>
      <c r="R184" s="230"/>
      <c r="S184" s="230"/>
      <c r="T184" s="230"/>
      <c r="U184" s="230"/>
      <c r="V184" s="230"/>
      <c r="W184" s="230"/>
      <c r="X184" s="230"/>
      <c r="Y184" s="230"/>
      <c r="Z184" s="230"/>
      <c r="AA184" s="230"/>
      <c r="AB184" s="230"/>
      <c r="AC184" s="230"/>
      <c r="AD184" s="230"/>
      <c r="AE184" s="230"/>
      <c r="AF184" s="230"/>
      <c r="AG184" s="230"/>
      <c r="AH184" s="230"/>
      <c r="AI184" s="230"/>
      <c r="AJ184" s="230"/>
      <c r="AK184" s="230"/>
      <c r="AL184" s="231"/>
      <c r="AM184" s="29"/>
    </row>
    <row r="185" spans="1:59" ht="23.25" customHeight="1" x14ac:dyDescent="0.25">
      <c r="A185" s="29"/>
      <c r="B185" s="29"/>
      <c r="C185" s="285"/>
      <c r="D185" s="285"/>
      <c r="E185" s="285"/>
      <c r="F185" s="228"/>
      <c r="G185" s="228"/>
      <c r="H185" s="228"/>
      <c r="I185" s="228"/>
      <c r="J185" s="247" t="s">
        <v>481</v>
      </c>
      <c r="K185" s="248"/>
      <c r="L185" s="248"/>
      <c r="M185" s="248"/>
      <c r="N185" s="248"/>
      <c r="O185" s="248"/>
      <c r="P185" s="249" t="str">
        <f>入力してください!J19 &amp; ""</f>
        <v/>
      </c>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50"/>
      <c r="AM185" s="29"/>
    </row>
    <row r="186" spans="1:59" ht="15" customHeight="1" x14ac:dyDescent="0.25">
      <c r="A186" s="29"/>
      <c r="B186" s="29"/>
      <c r="C186" s="285"/>
      <c r="D186" s="285"/>
      <c r="E186" s="285"/>
      <c r="F186" s="294" t="s">
        <v>478</v>
      </c>
      <c r="G186" s="228"/>
      <c r="H186" s="228"/>
      <c r="I186" s="228"/>
      <c r="J186" s="228" t="s">
        <v>360</v>
      </c>
      <c r="K186" s="228"/>
      <c r="L186" s="228"/>
      <c r="M186" s="171" t="str">
        <f>入力してください!G21 &amp; ""</f>
        <v/>
      </c>
      <c r="N186" s="172"/>
      <c r="O186" s="172"/>
      <c r="P186" s="172"/>
      <c r="Q186" s="172"/>
      <c r="R186" s="172"/>
      <c r="S186" s="172"/>
      <c r="T186" s="172"/>
      <c r="U186" s="172"/>
      <c r="V186" s="172"/>
      <c r="W186" s="172"/>
      <c r="X186" s="172"/>
      <c r="Y186" s="172"/>
      <c r="Z186" s="172"/>
      <c r="AA186" s="172"/>
      <c r="AB186" s="172"/>
      <c r="AC186" s="172"/>
      <c r="AD186" s="172"/>
      <c r="AE186" s="172"/>
      <c r="AF186" s="172"/>
      <c r="AG186" s="173"/>
      <c r="AH186" s="171" t="str">
        <f>入力してください!T21 &amp; ""</f>
        <v/>
      </c>
      <c r="AI186" s="172"/>
      <c r="AJ186" s="172"/>
      <c r="AK186" s="172"/>
      <c r="AL186" s="173"/>
      <c r="AM186" s="29"/>
    </row>
    <row r="187" spans="1:59" ht="15" customHeight="1" x14ac:dyDescent="0.25">
      <c r="A187" s="29"/>
      <c r="B187" s="29"/>
      <c r="C187" s="285"/>
      <c r="D187" s="285"/>
      <c r="E187" s="285"/>
      <c r="F187" s="228"/>
      <c r="G187" s="228"/>
      <c r="H187" s="228"/>
      <c r="I187" s="228"/>
      <c r="J187" s="272" t="s">
        <v>729</v>
      </c>
      <c r="K187" s="273"/>
      <c r="L187" s="274"/>
      <c r="M187" s="278" t="str">
        <f>入力してください!G22 &amp; ""</f>
        <v/>
      </c>
      <c r="N187" s="279"/>
      <c r="O187" s="279"/>
      <c r="P187" s="279"/>
      <c r="Q187" s="279"/>
      <c r="R187" s="279"/>
      <c r="S187" s="279"/>
      <c r="T187" s="279"/>
      <c r="U187" s="279"/>
      <c r="V187" s="280"/>
      <c r="W187" s="228" t="s">
        <v>361</v>
      </c>
      <c r="X187" s="228"/>
      <c r="Y187" s="228"/>
      <c r="Z187" s="111" t="str">
        <f>入力してください!G23 &amp; ""</f>
        <v/>
      </c>
      <c r="AA187" s="111"/>
      <c r="AB187" s="111"/>
      <c r="AC187" s="228" t="s">
        <v>362</v>
      </c>
      <c r="AD187" s="228"/>
      <c r="AE187" s="228"/>
      <c r="AF187" s="111" t="str">
        <f>入力してください!N23 &amp; ""</f>
        <v/>
      </c>
      <c r="AG187" s="111"/>
      <c r="AH187" s="111"/>
      <c r="AI187" s="228" t="s">
        <v>363</v>
      </c>
      <c r="AJ187" s="228"/>
      <c r="AK187" s="111" t="str">
        <f>入力してください!T23 &amp; ""</f>
        <v/>
      </c>
      <c r="AL187" s="111"/>
      <c r="AM187" s="29"/>
    </row>
    <row r="188" spans="1:59" ht="15" customHeight="1" x14ac:dyDescent="0.25">
      <c r="A188" s="29"/>
      <c r="B188" s="29"/>
      <c r="C188" s="285"/>
      <c r="D188" s="285"/>
      <c r="E188" s="285"/>
      <c r="F188" s="228"/>
      <c r="G188" s="228"/>
      <c r="H188" s="228"/>
      <c r="I188" s="228"/>
      <c r="J188" s="275"/>
      <c r="K188" s="276"/>
      <c r="L188" s="277"/>
      <c r="M188" s="281"/>
      <c r="N188" s="282"/>
      <c r="O188" s="282"/>
      <c r="P188" s="282"/>
      <c r="Q188" s="282"/>
      <c r="R188" s="282"/>
      <c r="S188" s="282"/>
      <c r="T188" s="282"/>
      <c r="U188" s="282"/>
      <c r="V188" s="283"/>
      <c r="W188" s="228" t="s">
        <v>479</v>
      </c>
      <c r="X188" s="228"/>
      <c r="Y188" s="228"/>
      <c r="Z188" s="228"/>
      <c r="AA188" s="111" t="str">
        <f>入力してください!G24 &amp; ""</f>
        <v/>
      </c>
      <c r="AB188" s="111"/>
      <c r="AC188" s="111"/>
      <c r="AD188" s="111"/>
      <c r="AE188" s="111"/>
      <c r="AF188" s="111"/>
      <c r="AG188" s="111"/>
      <c r="AH188" s="111"/>
      <c r="AI188" s="111"/>
      <c r="AJ188" s="111"/>
      <c r="AK188" s="111"/>
      <c r="AL188" s="111"/>
      <c r="AM188" s="29"/>
    </row>
    <row r="189" spans="1:59" ht="15" customHeight="1" x14ac:dyDescent="0.25">
      <c r="A189" s="29"/>
      <c r="B189" s="29"/>
      <c r="C189" s="285"/>
      <c r="D189" s="285"/>
      <c r="E189" s="285"/>
      <c r="F189" s="228"/>
      <c r="G189" s="228"/>
      <c r="H189" s="228"/>
      <c r="I189" s="228"/>
      <c r="J189" s="287" t="s">
        <v>482</v>
      </c>
      <c r="K189" s="287"/>
      <c r="L189" s="287"/>
      <c r="M189" s="287"/>
      <c r="N189" s="287"/>
      <c r="O189" s="287"/>
      <c r="P189" s="287"/>
      <c r="Q189" s="287"/>
      <c r="R189" s="287"/>
      <c r="S189" s="287"/>
      <c r="T189" s="287"/>
      <c r="U189" s="287"/>
      <c r="V189" s="287"/>
      <c r="W189" s="287"/>
      <c r="X189" s="287"/>
      <c r="Y189" s="287"/>
      <c r="Z189" s="287"/>
      <c r="AA189" s="287"/>
      <c r="AB189" s="287"/>
      <c r="AC189" s="287"/>
      <c r="AD189" s="287"/>
      <c r="AE189" s="287"/>
      <c r="AF189" s="111" t="str">
        <f>入力してください!Q26 &amp; ""</f>
        <v/>
      </c>
      <c r="AG189" s="111"/>
      <c r="AH189" s="111"/>
      <c r="AI189" s="111"/>
      <c r="AJ189" s="111"/>
      <c r="AK189" s="111"/>
      <c r="AL189" s="111"/>
      <c r="AM189" s="29"/>
    </row>
    <row r="190" spans="1:59" ht="12.75" customHeight="1" x14ac:dyDescent="0.25">
      <c r="C190" s="25" t="s">
        <v>485</v>
      </c>
    </row>
    <row r="191" spans="1:59" ht="18" customHeight="1" x14ac:dyDescent="0.25">
      <c r="A191" s="29"/>
      <c r="B191" s="29"/>
      <c r="C191" s="284" t="s">
        <v>490</v>
      </c>
      <c r="D191" s="285"/>
      <c r="E191" s="285"/>
      <c r="F191" s="286" t="s">
        <v>486</v>
      </c>
      <c r="G191" s="236"/>
      <c r="H191" s="236"/>
      <c r="I191" s="236"/>
      <c r="J191" s="236"/>
      <c r="K191" s="236"/>
      <c r="L191" s="236"/>
      <c r="M191" s="236"/>
      <c r="N191" s="236"/>
      <c r="O191" s="236"/>
      <c r="P191" s="236"/>
      <c r="Q191" s="236"/>
      <c r="R191" s="236"/>
      <c r="S191" s="236"/>
      <c r="T191" s="236"/>
      <c r="U191" s="236"/>
      <c r="V191" s="237"/>
      <c r="W191" s="228" t="s">
        <v>2</v>
      </c>
      <c r="X191" s="228"/>
      <c r="Y191" s="228"/>
      <c r="Z191" s="228"/>
      <c r="AA191" s="244" t="str">
        <f>IF(入力してください!Q41="同じ",入力してください!G14,入力してください!G44) &amp; ""</f>
        <v/>
      </c>
      <c r="AB191" s="245"/>
      <c r="AC191" s="245"/>
      <c r="AD191" s="245"/>
      <c r="AE191" s="245"/>
      <c r="AF191" s="246"/>
      <c r="AG191" s="244" t="str">
        <f>IF(入力してください!Q41="同じ",入力してください!P14,入力してください!P44) &amp; ""</f>
        <v/>
      </c>
      <c r="AH191" s="245"/>
      <c r="AI191" s="245"/>
      <c r="AJ191" s="245"/>
      <c r="AK191" s="245"/>
      <c r="AL191" s="246"/>
      <c r="AM191" s="29"/>
    </row>
    <row r="192" spans="1:59" ht="9" customHeight="1" x14ac:dyDescent="0.25">
      <c r="A192" s="29"/>
      <c r="B192" s="29"/>
      <c r="C192" s="285"/>
      <c r="D192" s="285"/>
      <c r="E192" s="285"/>
      <c r="F192" s="288" t="str">
        <f>IF(入力してください!Q41="同じ","☑","□")</f>
        <v>□</v>
      </c>
      <c r="G192" s="232" t="s">
        <v>487</v>
      </c>
      <c r="H192" s="232"/>
      <c r="I192" s="232"/>
      <c r="J192" s="232"/>
      <c r="K192" s="232"/>
      <c r="L192" s="232"/>
      <c r="M192" s="232"/>
      <c r="N192" s="232"/>
      <c r="O192" s="232"/>
      <c r="P192" s="232"/>
      <c r="Q192" s="232"/>
      <c r="R192" s="232"/>
      <c r="S192" s="232"/>
      <c r="T192" s="232"/>
      <c r="U192" s="232"/>
      <c r="V192" s="233"/>
      <c r="W192" s="228"/>
      <c r="X192" s="228"/>
      <c r="Y192" s="228"/>
      <c r="Z192" s="228"/>
      <c r="AA192" s="192"/>
      <c r="AB192" s="193"/>
      <c r="AC192" s="193"/>
      <c r="AD192" s="193"/>
      <c r="AE192" s="193"/>
      <c r="AF192" s="194"/>
      <c r="AG192" s="192"/>
      <c r="AH192" s="193"/>
      <c r="AI192" s="193"/>
      <c r="AJ192" s="193"/>
      <c r="AK192" s="193"/>
      <c r="AL192" s="194"/>
      <c r="AM192" s="29"/>
    </row>
    <row r="193" spans="1:39" ht="9" customHeight="1" x14ac:dyDescent="0.25">
      <c r="A193" s="29"/>
      <c r="B193" s="29"/>
      <c r="C193" s="285"/>
      <c r="D193" s="285"/>
      <c r="E193" s="285"/>
      <c r="F193" s="289"/>
      <c r="G193" s="234"/>
      <c r="H193" s="234"/>
      <c r="I193" s="234"/>
      <c r="J193" s="234"/>
      <c r="K193" s="234"/>
      <c r="L193" s="234"/>
      <c r="M193" s="234"/>
      <c r="N193" s="234"/>
      <c r="O193" s="234"/>
      <c r="P193" s="234"/>
      <c r="Q193" s="234"/>
      <c r="R193" s="234"/>
      <c r="S193" s="234"/>
      <c r="T193" s="234"/>
      <c r="U193" s="234"/>
      <c r="V193" s="235"/>
      <c r="W193" s="228" t="s">
        <v>1</v>
      </c>
      <c r="X193" s="228"/>
      <c r="Y193" s="228"/>
      <c r="Z193" s="228"/>
      <c r="AA193" s="244" t="str">
        <f>IF(入力してください!Q43="同じ",入力してください!G13,入力してください!G43) &amp; ""</f>
        <v/>
      </c>
      <c r="AB193" s="245"/>
      <c r="AC193" s="245"/>
      <c r="AD193" s="245"/>
      <c r="AE193" s="245"/>
      <c r="AF193" s="246"/>
      <c r="AG193" s="244" t="str">
        <f>IF(入力してください!Q43="同じ",入力してください!P13,入力してください!P43) &amp; ""</f>
        <v/>
      </c>
      <c r="AH193" s="245"/>
      <c r="AI193" s="245"/>
      <c r="AJ193" s="245"/>
      <c r="AK193" s="245"/>
      <c r="AL193" s="246"/>
      <c r="AM193" s="29"/>
    </row>
    <row r="194" spans="1:39" ht="18" customHeight="1" x14ac:dyDescent="0.25">
      <c r="A194" s="29"/>
      <c r="B194" s="29"/>
      <c r="C194" s="285"/>
      <c r="D194" s="285"/>
      <c r="E194" s="285"/>
      <c r="F194" s="34" t="str">
        <f>IF(入力してください!Q42="同じ","☑","□")</f>
        <v>□</v>
      </c>
      <c r="G194" s="236" t="s">
        <v>488</v>
      </c>
      <c r="H194" s="236"/>
      <c r="I194" s="236"/>
      <c r="J194" s="236"/>
      <c r="K194" s="236"/>
      <c r="L194" s="236"/>
      <c r="M194" s="236"/>
      <c r="N194" s="236"/>
      <c r="O194" s="236"/>
      <c r="P194" s="236"/>
      <c r="Q194" s="236"/>
      <c r="R194" s="236"/>
      <c r="S194" s="236"/>
      <c r="T194" s="236"/>
      <c r="U194" s="236"/>
      <c r="V194" s="237"/>
      <c r="W194" s="228"/>
      <c r="X194" s="228"/>
      <c r="Y194" s="228"/>
      <c r="Z194" s="228"/>
      <c r="AA194" s="192"/>
      <c r="AB194" s="193"/>
      <c r="AC194" s="193"/>
      <c r="AD194" s="193"/>
      <c r="AE194" s="193"/>
      <c r="AF194" s="194"/>
      <c r="AG194" s="192"/>
      <c r="AH194" s="193"/>
      <c r="AI194" s="193"/>
      <c r="AJ194" s="193"/>
      <c r="AK194" s="193"/>
      <c r="AL194" s="194"/>
      <c r="AM194" s="29"/>
    </row>
    <row r="195" spans="1:39" ht="18" customHeight="1" x14ac:dyDescent="0.25">
      <c r="A195" s="29"/>
      <c r="B195" s="29"/>
      <c r="C195" s="285"/>
      <c r="D195" s="285"/>
      <c r="E195" s="285"/>
      <c r="F195" s="228" t="s">
        <v>489</v>
      </c>
      <c r="G195" s="228"/>
      <c r="H195" s="228"/>
      <c r="I195" s="228"/>
      <c r="J195" s="228"/>
      <c r="K195" s="228"/>
      <c r="L195" s="228"/>
      <c r="M195" s="228"/>
      <c r="N195" s="228"/>
      <c r="O195" s="228"/>
      <c r="P195" s="111" t="str">
        <f>IF(入力してください!G45="その他",入力してください!Q45,入力してください!G45) &amp; ""</f>
        <v/>
      </c>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29"/>
    </row>
    <row r="196" spans="1:39" ht="18.75" customHeight="1" x14ac:dyDescent="0.25">
      <c r="A196" s="29"/>
      <c r="B196" s="29"/>
      <c r="C196" s="285"/>
      <c r="D196" s="285"/>
      <c r="E196" s="285"/>
      <c r="F196" s="228" t="s">
        <v>476</v>
      </c>
      <c r="G196" s="228"/>
      <c r="H196" s="228"/>
      <c r="I196" s="228"/>
      <c r="J196" s="111" t="str">
        <f>IF(入力してください!Q42="同じ",入力してください!G17,入力してください!G46) &amp; ""</f>
        <v/>
      </c>
      <c r="K196" s="111"/>
      <c r="L196" s="111"/>
      <c r="M196" s="111"/>
      <c r="N196" s="111"/>
      <c r="O196" s="111"/>
      <c r="P196" s="111"/>
      <c r="Q196" s="111"/>
      <c r="R196" s="111"/>
      <c r="S196" s="111"/>
      <c r="T196" s="111"/>
      <c r="U196" s="111"/>
      <c r="V196" s="111"/>
      <c r="W196" s="228" t="s">
        <v>480</v>
      </c>
      <c r="X196" s="228"/>
      <c r="Y196" s="228"/>
      <c r="Z196" s="228"/>
      <c r="AA196" s="228"/>
      <c r="AB196" s="228"/>
      <c r="AC196" s="111" t="str">
        <f>IF(入力してください!Q42="同じ",入力してください!G20,入力してください!G49) &amp; ""</f>
        <v/>
      </c>
      <c r="AD196" s="111"/>
      <c r="AE196" s="111"/>
      <c r="AF196" s="111"/>
      <c r="AG196" s="111"/>
      <c r="AH196" s="111"/>
      <c r="AI196" s="111"/>
      <c r="AJ196" s="111"/>
      <c r="AK196" s="111"/>
      <c r="AL196" s="111"/>
      <c r="AM196" s="29"/>
    </row>
    <row r="197" spans="1:39" ht="23.25" customHeight="1" x14ac:dyDescent="0.25">
      <c r="A197" s="29"/>
      <c r="B197" s="29"/>
      <c r="C197" s="285"/>
      <c r="D197" s="285"/>
      <c r="E197" s="285"/>
      <c r="F197" s="228" t="s">
        <v>364</v>
      </c>
      <c r="G197" s="228"/>
      <c r="H197" s="228"/>
      <c r="I197" s="228"/>
      <c r="J197" s="229" t="str">
        <f>IF(入力してください!Q42="同じ",入力してください!G18&amp;入力してください!J18,入力してください!G47 &amp;入力してください!J47) &amp; ""</f>
        <v>東京都</v>
      </c>
      <c r="K197" s="230"/>
      <c r="L197" s="230"/>
      <c r="M197" s="230"/>
      <c r="N197" s="230"/>
      <c r="O197" s="230"/>
      <c r="P197" s="230"/>
      <c r="Q197" s="230"/>
      <c r="R197" s="230"/>
      <c r="S197" s="230"/>
      <c r="T197" s="230"/>
      <c r="U197" s="230"/>
      <c r="V197" s="230"/>
      <c r="W197" s="230"/>
      <c r="X197" s="230"/>
      <c r="Y197" s="230"/>
      <c r="Z197" s="230"/>
      <c r="AA197" s="230"/>
      <c r="AB197" s="230"/>
      <c r="AC197" s="230"/>
      <c r="AD197" s="230"/>
      <c r="AE197" s="230"/>
      <c r="AF197" s="230"/>
      <c r="AG197" s="230"/>
      <c r="AH197" s="230"/>
      <c r="AI197" s="230"/>
      <c r="AJ197" s="230"/>
      <c r="AK197" s="230"/>
      <c r="AL197" s="231"/>
      <c r="AM197" s="29"/>
    </row>
    <row r="198" spans="1:39" ht="18" customHeight="1" x14ac:dyDescent="0.25">
      <c r="A198" s="29"/>
      <c r="B198" s="29"/>
      <c r="C198" s="285"/>
      <c r="D198" s="285"/>
      <c r="E198" s="285"/>
      <c r="F198" s="228"/>
      <c r="G198" s="228"/>
      <c r="H198" s="228"/>
      <c r="I198" s="228"/>
      <c r="J198" s="247" t="s">
        <v>481</v>
      </c>
      <c r="K198" s="248"/>
      <c r="L198" s="248"/>
      <c r="M198" s="248"/>
      <c r="N198" s="248"/>
      <c r="O198" s="248"/>
      <c r="P198" s="249" t="str">
        <f>IF(入力してください!Q42="同じ",入力してください!J19,入力してください!J48) &amp; ""</f>
        <v/>
      </c>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50"/>
      <c r="AM198" s="29"/>
    </row>
    <row r="199" spans="1:39" ht="12.75" customHeight="1" x14ac:dyDescent="0.25">
      <c r="C199" s="25" t="s">
        <v>491</v>
      </c>
    </row>
    <row r="200" spans="1:39" ht="24" customHeight="1" x14ac:dyDescent="0.25">
      <c r="A200" s="29"/>
      <c r="B200" s="29"/>
      <c r="C200" s="295" t="s">
        <v>383</v>
      </c>
      <c r="D200" s="296"/>
      <c r="E200" s="297"/>
      <c r="F200" s="238" t="s">
        <v>384</v>
      </c>
      <c r="G200" s="239"/>
      <c r="H200" s="239"/>
      <c r="I200" s="240"/>
      <c r="J200" s="32" t="s">
        <v>356</v>
      </c>
      <c r="K200" s="304" t="str">
        <f>入力してください!H27 &amp; ""</f>
        <v/>
      </c>
      <c r="L200" s="304"/>
      <c r="M200" s="304"/>
      <c r="N200" s="304"/>
      <c r="O200" s="304"/>
      <c r="P200" s="304"/>
      <c r="Q200" s="304"/>
      <c r="R200" s="304"/>
      <c r="S200" s="305"/>
      <c r="T200" s="32" t="s">
        <v>357</v>
      </c>
      <c r="U200" s="304" t="str">
        <f>入力してください!H28 &amp; ""</f>
        <v/>
      </c>
      <c r="V200" s="304"/>
      <c r="W200" s="304"/>
      <c r="X200" s="304"/>
      <c r="Y200" s="304"/>
      <c r="Z200" s="304"/>
      <c r="AA200" s="304"/>
      <c r="AB200" s="304"/>
      <c r="AC200" s="305"/>
      <c r="AD200" s="32" t="s">
        <v>358</v>
      </c>
      <c r="AE200" s="304" t="str">
        <f>入力してください!H29 &amp; ""</f>
        <v/>
      </c>
      <c r="AF200" s="304"/>
      <c r="AG200" s="304"/>
      <c r="AH200" s="304"/>
      <c r="AI200" s="304"/>
      <c r="AJ200" s="304"/>
      <c r="AK200" s="304"/>
      <c r="AL200" s="305"/>
      <c r="AM200" s="29"/>
    </row>
    <row r="201" spans="1:39" ht="24" customHeight="1" x14ac:dyDescent="0.25">
      <c r="A201" s="29"/>
      <c r="B201" s="29"/>
      <c r="C201" s="298"/>
      <c r="D201" s="299"/>
      <c r="E201" s="300"/>
      <c r="F201" s="241"/>
      <c r="G201" s="242"/>
      <c r="H201" s="242"/>
      <c r="I201" s="243"/>
      <c r="J201" s="32" t="s">
        <v>730</v>
      </c>
      <c r="K201" s="304" t="str">
        <f>入力してください!H30 &amp; ""</f>
        <v/>
      </c>
      <c r="L201" s="304"/>
      <c r="M201" s="304"/>
      <c r="N201" s="304"/>
      <c r="O201" s="304"/>
      <c r="P201" s="304"/>
      <c r="Q201" s="304"/>
      <c r="R201" s="304"/>
      <c r="S201" s="305"/>
      <c r="T201" s="32" t="s">
        <v>731</v>
      </c>
      <c r="U201" s="304" t="str">
        <f>入力してください!H31 &amp; ""</f>
        <v/>
      </c>
      <c r="V201" s="304"/>
      <c r="W201" s="304"/>
      <c r="X201" s="304"/>
      <c r="Y201" s="304"/>
      <c r="Z201" s="304"/>
      <c r="AA201" s="304"/>
      <c r="AB201" s="304"/>
      <c r="AC201" s="305"/>
      <c r="AD201" s="32" t="s">
        <v>732</v>
      </c>
      <c r="AE201" s="304" t="str">
        <f>入力してください!H32 &amp; ""</f>
        <v/>
      </c>
      <c r="AF201" s="304"/>
      <c r="AG201" s="304"/>
      <c r="AH201" s="304"/>
      <c r="AI201" s="304"/>
      <c r="AJ201" s="304"/>
      <c r="AK201" s="304"/>
      <c r="AL201" s="305"/>
      <c r="AM201" s="29"/>
    </row>
    <row r="202" spans="1:39" ht="25.5" customHeight="1" x14ac:dyDescent="0.15">
      <c r="A202" s="29"/>
      <c r="B202" s="29"/>
      <c r="C202" s="298"/>
      <c r="D202" s="299"/>
      <c r="E202" s="300"/>
      <c r="F202" s="306" t="s">
        <v>495</v>
      </c>
      <c r="G202" s="307"/>
      <c r="H202" s="307"/>
      <c r="I202" s="307"/>
      <c r="J202" s="308" t="s">
        <v>718</v>
      </c>
      <c r="K202" s="309"/>
      <c r="L202" s="309"/>
      <c r="M202" s="309"/>
      <c r="N202" s="309"/>
      <c r="O202" s="309"/>
      <c r="P202" s="309"/>
      <c r="Q202" s="309"/>
      <c r="R202" s="309"/>
      <c r="S202" s="309"/>
      <c r="T202" s="309"/>
      <c r="U202" s="309"/>
      <c r="V202" s="309"/>
      <c r="W202" s="309"/>
      <c r="X202" s="309"/>
      <c r="Y202" s="309"/>
      <c r="Z202" s="309"/>
      <c r="AA202" s="309"/>
      <c r="AB202" s="309"/>
      <c r="AC202" s="309"/>
      <c r="AD202" s="309"/>
      <c r="AE202" s="309"/>
      <c r="AF202" s="309"/>
      <c r="AG202" s="309"/>
      <c r="AH202" s="309"/>
      <c r="AI202" s="309"/>
      <c r="AJ202" s="309"/>
      <c r="AK202" s="309"/>
      <c r="AL202" s="309"/>
      <c r="AM202" s="29"/>
    </row>
    <row r="203" spans="1:39" ht="35.25" customHeight="1" x14ac:dyDescent="0.25">
      <c r="A203" s="29"/>
      <c r="B203" s="29"/>
      <c r="C203" s="298"/>
      <c r="D203" s="299"/>
      <c r="E203" s="300"/>
      <c r="F203" s="307"/>
      <c r="G203" s="307"/>
      <c r="H203" s="307"/>
      <c r="I203" s="307"/>
      <c r="J203" s="35" t="str">
        <f>IF(入力してください!Q33=入力してください!AV33,"☑","□")</f>
        <v>□</v>
      </c>
      <c r="K203" s="270" t="s">
        <v>733</v>
      </c>
      <c r="L203" s="270"/>
      <c r="M203" s="270"/>
      <c r="N203" s="270"/>
      <c r="O203" s="270"/>
      <c r="P203" s="270"/>
      <c r="Q203" s="270"/>
      <c r="R203" s="270"/>
      <c r="S203" s="270"/>
      <c r="T203" s="270"/>
      <c r="U203" s="270"/>
      <c r="V203" s="270"/>
      <c r="W203" s="270"/>
      <c r="X203" s="270"/>
      <c r="Y203" s="270"/>
      <c r="Z203" s="270"/>
      <c r="AA203" s="270"/>
      <c r="AB203" s="270"/>
      <c r="AC203" s="270"/>
      <c r="AD203" s="270"/>
      <c r="AE203" s="270"/>
      <c r="AF203" s="270"/>
      <c r="AG203" s="270"/>
      <c r="AH203" s="270"/>
      <c r="AI203" s="270"/>
      <c r="AJ203" s="270"/>
      <c r="AK203" s="270"/>
      <c r="AL203" s="271"/>
      <c r="AM203" s="29"/>
    </row>
    <row r="204" spans="1:39" ht="15" customHeight="1" x14ac:dyDescent="0.25">
      <c r="A204" s="29"/>
      <c r="B204" s="29"/>
      <c r="C204" s="298"/>
      <c r="D204" s="299"/>
      <c r="E204" s="300"/>
      <c r="F204" s="307"/>
      <c r="G204" s="307"/>
      <c r="H204" s="307"/>
      <c r="I204" s="307"/>
      <c r="J204" s="34" t="str">
        <f>IF(入力してください!Q34=入力してください!AU34,"☑","□")</f>
        <v>□</v>
      </c>
      <c r="K204" s="236" t="s">
        <v>492</v>
      </c>
      <c r="L204" s="236"/>
      <c r="M204" s="236"/>
      <c r="N204" s="236"/>
      <c r="O204" s="236"/>
      <c r="P204" s="236"/>
      <c r="Q204" s="236"/>
      <c r="R204" s="236"/>
      <c r="S204" s="236"/>
      <c r="T204" s="236"/>
      <c r="U204" s="236"/>
      <c r="V204" s="236"/>
      <c r="W204" s="236"/>
      <c r="X204" s="236"/>
      <c r="Y204" s="236"/>
      <c r="Z204" s="236"/>
      <c r="AA204" s="236"/>
      <c r="AB204" s="236"/>
      <c r="AC204" s="236"/>
      <c r="AD204" s="236"/>
      <c r="AE204" s="236"/>
      <c r="AF204" s="236"/>
      <c r="AG204" s="236"/>
      <c r="AH204" s="236"/>
      <c r="AI204" s="236"/>
      <c r="AJ204" s="236"/>
      <c r="AK204" s="236"/>
      <c r="AL204" s="237"/>
      <c r="AM204" s="29"/>
    </row>
    <row r="205" spans="1:39" ht="15" customHeight="1" x14ac:dyDescent="0.25">
      <c r="A205" s="29"/>
      <c r="B205" s="29"/>
      <c r="C205" s="298"/>
      <c r="D205" s="299"/>
      <c r="E205" s="300"/>
      <c r="F205" s="307"/>
      <c r="G205" s="307"/>
      <c r="H205" s="307"/>
      <c r="I205" s="307"/>
      <c r="J205" s="34" t="str">
        <f>IF(入力してください!Q35="使用している","☑","□")</f>
        <v>□</v>
      </c>
      <c r="K205" s="236" t="s">
        <v>493</v>
      </c>
      <c r="L205" s="236"/>
      <c r="M205" s="236"/>
      <c r="N205" s="236"/>
      <c r="O205" s="236"/>
      <c r="P205" s="236"/>
      <c r="Q205" s="236"/>
      <c r="R205" s="236"/>
      <c r="S205" s="236"/>
      <c r="T205" s="236"/>
      <c r="U205" s="236"/>
      <c r="V205" s="236"/>
      <c r="W205" s="236"/>
      <c r="X205" s="236"/>
      <c r="Y205" s="236"/>
      <c r="Z205" s="236"/>
      <c r="AA205" s="236"/>
      <c r="AB205" s="236"/>
      <c r="AC205" s="236"/>
      <c r="AD205" s="236"/>
      <c r="AE205" s="236"/>
      <c r="AF205" s="236"/>
      <c r="AG205" s="236"/>
      <c r="AH205" s="236"/>
      <c r="AI205" s="236"/>
      <c r="AJ205" s="236"/>
      <c r="AK205" s="236"/>
      <c r="AL205" s="237"/>
      <c r="AM205" s="29"/>
    </row>
    <row r="206" spans="1:39" ht="15" customHeight="1" x14ac:dyDescent="0.25">
      <c r="A206" s="29"/>
      <c r="B206" s="29"/>
      <c r="C206" s="298"/>
      <c r="D206" s="299"/>
      <c r="E206" s="300"/>
      <c r="F206" s="307"/>
      <c r="G206" s="307"/>
      <c r="H206" s="307"/>
      <c r="I206" s="307"/>
      <c r="J206" s="34" t="str">
        <f>IF(入力してください!Q36=入力してください!AU36,"☑","□")</f>
        <v>□</v>
      </c>
      <c r="K206" s="304" t="s">
        <v>596</v>
      </c>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c r="AL206" s="305"/>
      <c r="AM206" s="29"/>
    </row>
    <row r="207" spans="1:39" ht="12.75" customHeight="1" x14ac:dyDescent="0.15">
      <c r="A207" s="29"/>
      <c r="B207" s="29"/>
      <c r="C207" s="298"/>
      <c r="D207" s="299"/>
      <c r="E207" s="300"/>
      <c r="F207" s="307"/>
      <c r="G207" s="307"/>
      <c r="H207" s="307"/>
      <c r="I207" s="307"/>
      <c r="J207" s="310" t="s">
        <v>719</v>
      </c>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11"/>
      <c r="AJ207" s="311"/>
      <c r="AK207" s="311"/>
      <c r="AL207" s="312"/>
      <c r="AM207" s="29"/>
    </row>
    <row r="208" spans="1:39" ht="52.5" customHeight="1" x14ac:dyDescent="0.25">
      <c r="A208" s="29"/>
      <c r="B208" s="29"/>
      <c r="C208" s="301"/>
      <c r="D208" s="302"/>
      <c r="E208" s="303"/>
      <c r="F208" s="307"/>
      <c r="G208" s="307"/>
      <c r="H208" s="307"/>
      <c r="I208" s="307"/>
      <c r="J208" s="35" t="str">
        <f>IF(入力してください!Q37=入力してください!AU33,"☑","□")</f>
        <v>□</v>
      </c>
      <c r="K208" s="270" t="s">
        <v>494</v>
      </c>
      <c r="L208" s="270"/>
      <c r="M208" s="270"/>
      <c r="N208" s="270"/>
      <c r="O208" s="270"/>
      <c r="P208" s="270"/>
      <c r="Q208" s="270"/>
      <c r="R208" s="270"/>
      <c r="S208" s="270"/>
      <c r="T208" s="270"/>
      <c r="U208" s="270"/>
      <c r="V208" s="270"/>
      <c r="W208" s="270"/>
      <c r="X208" s="270"/>
      <c r="Y208" s="270"/>
      <c r="Z208" s="270"/>
      <c r="AA208" s="270"/>
      <c r="AB208" s="270"/>
      <c r="AC208" s="270"/>
      <c r="AD208" s="270"/>
      <c r="AE208" s="270"/>
      <c r="AF208" s="270"/>
      <c r="AG208" s="270"/>
      <c r="AH208" s="270"/>
      <c r="AI208" s="270"/>
      <c r="AJ208" s="270"/>
      <c r="AK208" s="270"/>
      <c r="AL208" s="271"/>
      <c r="AM208" s="29"/>
    </row>
    <row r="209" spans="1:39" ht="20.25" customHeight="1" x14ac:dyDescent="0.25">
      <c r="C209" s="261" t="s">
        <v>496</v>
      </c>
      <c r="D209" s="261"/>
      <c r="E209" s="261"/>
      <c r="F209" s="261"/>
      <c r="G209" s="261"/>
      <c r="H209" s="261"/>
      <c r="I209" s="261"/>
      <c r="J209" s="261"/>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1"/>
    </row>
    <row r="210" spans="1:39" ht="50.25" customHeight="1" x14ac:dyDescent="0.25">
      <c r="A210" s="29"/>
      <c r="B210" s="29"/>
      <c r="C210" s="262" t="s">
        <v>776</v>
      </c>
      <c r="D210" s="263"/>
      <c r="E210" s="263"/>
      <c r="F210" s="263"/>
      <c r="G210" s="263"/>
      <c r="H210" s="263"/>
      <c r="I210" s="263"/>
      <c r="J210" s="263"/>
      <c r="K210" s="263"/>
      <c r="L210" s="263"/>
      <c r="M210" s="263"/>
      <c r="N210" s="263"/>
      <c r="O210" s="263"/>
      <c r="P210" s="263"/>
      <c r="Q210" s="263"/>
      <c r="R210" s="263"/>
      <c r="S210" s="263"/>
      <c r="T210" s="263"/>
      <c r="U210" s="263"/>
      <c r="V210" s="263"/>
      <c r="W210" s="263"/>
      <c r="X210" s="263"/>
      <c r="Y210" s="263"/>
      <c r="Z210" s="263"/>
      <c r="AA210" s="263"/>
      <c r="AB210" s="263"/>
      <c r="AC210" s="263"/>
      <c r="AD210" s="263"/>
      <c r="AE210" s="263"/>
      <c r="AF210" s="263"/>
      <c r="AG210" s="263"/>
      <c r="AH210" s="263"/>
      <c r="AI210" s="263"/>
      <c r="AJ210" s="263"/>
      <c r="AK210" s="263"/>
      <c r="AL210" s="264"/>
      <c r="AM210"/>
    </row>
    <row r="211" spans="1:39" ht="30" customHeight="1" x14ac:dyDescent="0.25">
      <c r="A211" s="29"/>
      <c r="B211" s="31"/>
      <c r="C211" s="26"/>
      <c r="D211" s="27"/>
      <c r="E211"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211" s="265"/>
      <c r="G211" s="265"/>
      <c r="H211" s="265"/>
      <c r="I211" s="265"/>
      <c r="J211" s="265"/>
      <c r="K211" s="265"/>
      <c r="L211" s="27"/>
      <c r="M211" s="27"/>
      <c r="N211" s="27"/>
      <c r="O211" s="30" t="s">
        <v>710</v>
      </c>
      <c r="P211" s="27"/>
      <c r="Q211" s="27"/>
      <c r="R211" s="27"/>
      <c r="S211" s="266" t="str">
        <f>IF(入力してください!K100="同意する",入力してください!G102,"") &amp; ""</f>
        <v/>
      </c>
      <c r="T211" s="266"/>
      <c r="U211" s="266"/>
      <c r="V211" s="266"/>
      <c r="W211" s="266"/>
      <c r="X211" s="266"/>
      <c r="Y211" s="266"/>
      <c r="Z211" s="266"/>
      <c r="AA211" s="266"/>
      <c r="AB211" s="266"/>
      <c r="AC211" s="27"/>
      <c r="AD211" s="27"/>
      <c r="AE211" s="27"/>
      <c r="AF211" s="27"/>
      <c r="AG211" s="27"/>
      <c r="AH211" s="27"/>
      <c r="AI211" s="27"/>
      <c r="AJ211" s="27"/>
      <c r="AK211" s="27"/>
      <c r="AL211" s="55"/>
      <c r="AM211"/>
    </row>
    <row r="212" spans="1:39" ht="22.5" customHeight="1" x14ac:dyDescent="0.25">
      <c r="A212" s="29"/>
      <c r="B212" s="31"/>
      <c r="C212" s="56" t="s">
        <v>711</v>
      </c>
      <c r="D212" s="267" t="s">
        <v>712</v>
      </c>
      <c r="E212" s="267"/>
      <c r="F212" s="267"/>
      <c r="G212" s="267"/>
      <c r="H212" s="267"/>
      <c r="I212" s="267"/>
      <c r="J212" s="267"/>
      <c r="K212" s="267"/>
      <c r="L212" s="267"/>
      <c r="M212" s="267"/>
      <c r="N212" s="267"/>
      <c r="O212" s="267"/>
      <c r="P212" s="267"/>
      <c r="Q212" s="267"/>
      <c r="R212" s="267"/>
      <c r="S212" s="267"/>
      <c r="T212" s="267"/>
      <c r="U212" s="267"/>
      <c r="V212" s="267"/>
      <c r="W212" s="267"/>
      <c r="X212" s="267"/>
      <c r="Y212" s="267"/>
      <c r="Z212" s="267"/>
      <c r="AA212" s="267"/>
      <c r="AB212" s="267"/>
      <c r="AC212" s="267"/>
      <c r="AD212" s="267"/>
      <c r="AE212" s="267"/>
      <c r="AF212" s="267"/>
      <c r="AG212" s="267"/>
      <c r="AH212" s="267"/>
      <c r="AI212" s="267"/>
      <c r="AJ212" s="267"/>
      <c r="AK212" s="267"/>
      <c r="AL212" s="268"/>
      <c r="AM212"/>
    </row>
    <row r="213" spans="1:39" ht="24" customHeight="1" x14ac:dyDescent="0.25">
      <c r="A213" s="29"/>
      <c r="B213" s="31"/>
      <c r="C213" s="46"/>
      <c r="D213" s="33" t="s">
        <v>713</v>
      </c>
      <c r="E213" s="47"/>
      <c r="F213" s="47"/>
      <c r="G213" s="47"/>
      <c r="H213" s="47"/>
      <c r="I213" s="269" t="str">
        <f>IF(LEFT(入力してください!K100,2)="本人",入力してください!G102,"") &amp; ""</f>
        <v/>
      </c>
      <c r="J213" s="269"/>
      <c r="K213" s="269"/>
      <c r="L213" s="269"/>
      <c r="M213" s="269"/>
      <c r="N213" s="269"/>
      <c r="O213" s="269"/>
      <c r="P213" s="269"/>
      <c r="Q213" s="269"/>
      <c r="R213" s="269"/>
      <c r="S213" s="269"/>
      <c r="T213" s="269"/>
      <c r="U213" s="269"/>
      <c r="V213" s="47"/>
      <c r="W213" s="47"/>
      <c r="X213" s="47"/>
      <c r="Y213" s="47"/>
      <c r="Z213" s="47"/>
      <c r="AA213" s="47"/>
      <c r="AB213" s="47"/>
      <c r="AC213" s="47"/>
      <c r="AD213" s="47"/>
      <c r="AE213" s="47"/>
      <c r="AF213" s="47"/>
      <c r="AG213" s="47"/>
      <c r="AH213" s="47"/>
      <c r="AI213" s="47"/>
      <c r="AJ213" s="47"/>
      <c r="AK213" s="47"/>
      <c r="AL213" s="48"/>
      <c r="AM213"/>
    </row>
    <row r="214" spans="1:39" ht="2.2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row>
    <row r="215" spans="1:39" ht="21" customHeight="1" x14ac:dyDescent="0.25">
      <c r="C215" s="260" t="s">
        <v>739</v>
      </c>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57"/>
    </row>
  </sheetData>
  <sheetProtection algorithmName="SHA-512" hashValue="rnzjZLyZP56NL7NfiVogLVEB7VulSVI/uyvvAnynyLqHMC6myL6Q2KpxfuXMTq51TO/HdqesEImiQAhc+PiU5A==" saltValue="i6rTY6alzlV/XXz3Ld6ydw==" spinCount="100000" sheet="1" selectLockedCells="1"/>
  <mergeCells count="424">
    <mergeCell ref="J138:P138"/>
    <mergeCell ref="Q138:V138"/>
    <mergeCell ref="J97:V97"/>
    <mergeCell ref="J101:L102"/>
    <mergeCell ref="C123:AL123"/>
    <mergeCell ref="C124:AL124"/>
    <mergeCell ref="E125:K125"/>
    <mergeCell ref="S125:AB125"/>
    <mergeCell ref="D126:AL126"/>
    <mergeCell ref="I127:U127"/>
    <mergeCell ref="C129:AL129"/>
    <mergeCell ref="J9:P9"/>
    <mergeCell ref="Q9:V9"/>
    <mergeCell ref="J10:P10"/>
    <mergeCell ref="Q10:V10"/>
    <mergeCell ref="J52:P52"/>
    <mergeCell ref="Q52:V52"/>
    <mergeCell ref="J53:P53"/>
    <mergeCell ref="Q53:V53"/>
    <mergeCell ref="J95:P95"/>
    <mergeCell ref="Q95:V95"/>
    <mergeCell ref="J25:AL25"/>
    <mergeCell ref="AA19:AF20"/>
    <mergeCell ref="AG19:AL20"/>
    <mergeCell ref="AA21:AF22"/>
    <mergeCell ref="AG21:AL22"/>
    <mergeCell ref="AA62:AF63"/>
    <mergeCell ref="AG62:AL63"/>
    <mergeCell ref="AA64:AF65"/>
    <mergeCell ref="AG64:AL65"/>
    <mergeCell ref="I84:U84"/>
    <mergeCell ref="U72:AC72"/>
    <mergeCell ref="AE72:AL72"/>
    <mergeCell ref="F73:I79"/>
    <mergeCell ref="J73:AL73"/>
    <mergeCell ref="AC138:AE138"/>
    <mergeCell ref="AF138:AL138"/>
    <mergeCell ref="C172:AL172"/>
    <mergeCell ref="C166:AL166"/>
    <mergeCell ref="C167:AL167"/>
    <mergeCell ref="E168:K168"/>
    <mergeCell ref="S168:AB168"/>
    <mergeCell ref="D169:AL169"/>
    <mergeCell ref="I170:U170"/>
    <mergeCell ref="AG148:AL149"/>
    <mergeCell ref="AA150:AF151"/>
    <mergeCell ref="AG150:AL151"/>
    <mergeCell ref="J146:AE146"/>
    <mergeCell ref="AI144:AJ144"/>
    <mergeCell ref="C138:E146"/>
    <mergeCell ref="F138:I138"/>
    <mergeCell ref="AF146:AL146"/>
    <mergeCell ref="F143:I146"/>
    <mergeCell ref="J143:L143"/>
    <mergeCell ref="M143:AG143"/>
    <mergeCell ref="AH143:AL143"/>
    <mergeCell ref="J144:L145"/>
    <mergeCell ref="F139:I139"/>
    <mergeCell ref="AC139:AE139"/>
    <mergeCell ref="C95:E103"/>
    <mergeCell ref="F95:I95"/>
    <mergeCell ref="F96:I96"/>
    <mergeCell ref="F97:I97"/>
    <mergeCell ref="F98:I99"/>
    <mergeCell ref="J96:P96"/>
    <mergeCell ref="Q96:V96"/>
    <mergeCell ref="P99:AL99"/>
    <mergeCell ref="F53:I53"/>
    <mergeCell ref="AC53:AE53"/>
    <mergeCell ref="AC101:AE101"/>
    <mergeCell ref="AF101:AH101"/>
    <mergeCell ref="C71:E79"/>
    <mergeCell ref="F71:I72"/>
    <mergeCell ref="K71:S71"/>
    <mergeCell ref="U71:AC71"/>
    <mergeCell ref="AE71:AL71"/>
    <mergeCell ref="K72:S72"/>
    <mergeCell ref="C86:AL86"/>
    <mergeCell ref="C80:AL80"/>
    <mergeCell ref="C81:AL81"/>
    <mergeCell ref="E82:K82"/>
    <mergeCell ref="S82:AB82"/>
    <mergeCell ref="D83:AL83"/>
    <mergeCell ref="BA3:BC6"/>
    <mergeCell ref="Z4:AZ6"/>
    <mergeCell ref="AH14:AL14"/>
    <mergeCell ref="AA105:AF106"/>
    <mergeCell ref="AG105:AL106"/>
    <mergeCell ref="BE3:BG6"/>
    <mergeCell ref="BA89:BC92"/>
    <mergeCell ref="BE89:BG92"/>
    <mergeCell ref="BA132:BC135"/>
    <mergeCell ref="BE132:BG135"/>
    <mergeCell ref="Z90:AZ92"/>
    <mergeCell ref="AC95:AE95"/>
    <mergeCell ref="AF95:AL95"/>
    <mergeCell ref="AC96:AE96"/>
    <mergeCell ref="AF96:AL96"/>
    <mergeCell ref="W97:AB97"/>
    <mergeCell ref="AC97:AL97"/>
    <mergeCell ref="J98:AL98"/>
    <mergeCell ref="J111:AL111"/>
    <mergeCell ref="J112:O112"/>
    <mergeCell ref="P112:AL112"/>
    <mergeCell ref="J99:O99"/>
    <mergeCell ref="W101:Y101"/>
    <mergeCell ref="Z101:AB101"/>
    <mergeCell ref="BA175:BC178"/>
    <mergeCell ref="BE175:BG178"/>
    <mergeCell ref="Z187:AB187"/>
    <mergeCell ref="AC183:AL183"/>
    <mergeCell ref="AC181:AE181"/>
    <mergeCell ref="AF181:AL181"/>
    <mergeCell ref="M186:AG186"/>
    <mergeCell ref="AH186:AL186"/>
    <mergeCell ref="M187:V188"/>
    <mergeCell ref="AC182:AE182"/>
    <mergeCell ref="AF182:AL182"/>
    <mergeCell ref="J183:V183"/>
    <mergeCell ref="W183:AB183"/>
    <mergeCell ref="AC187:AE187"/>
    <mergeCell ref="AF187:AH187"/>
    <mergeCell ref="AI187:AJ187"/>
    <mergeCell ref="AK187:AL187"/>
    <mergeCell ref="J185:O185"/>
    <mergeCell ref="P185:AL185"/>
    <mergeCell ref="J181:P181"/>
    <mergeCell ref="Q181:V181"/>
    <mergeCell ref="J182:P182"/>
    <mergeCell ref="Q182:V182"/>
    <mergeCell ref="W181:Y182"/>
    <mergeCell ref="C191:E198"/>
    <mergeCell ref="F191:V191"/>
    <mergeCell ref="W191:Z192"/>
    <mergeCell ref="F192:F193"/>
    <mergeCell ref="G192:V193"/>
    <mergeCell ref="C181:E189"/>
    <mergeCell ref="F181:I181"/>
    <mergeCell ref="G194:V194"/>
    <mergeCell ref="F195:O195"/>
    <mergeCell ref="P195:AL195"/>
    <mergeCell ref="F196:I196"/>
    <mergeCell ref="J196:V196"/>
    <mergeCell ref="W196:AB196"/>
    <mergeCell ref="AC196:AL196"/>
    <mergeCell ref="W187:Y187"/>
    <mergeCell ref="F184:I185"/>
    <mergeCell ref="J184:AL184"/>
    <mergeCell ref="F186:I189"/>
    <mergeCell ref="J186:L186"/>
    <mergeCell ref="J189:AE189"/>
    <mergeCell ref="F182:I182"/>
    <mergeCell ref="J187:L188"/>
    <mergeCell ref="J197:AL197"/>
    <mergeCell ref="J198:O198"/>
    <mergeCell ref="F200:I201"/>
    <mergeCell ref="K200:S200"/>
    <mergeCell ref="U200:AC200"/>
    <mergeCell ref="AF189:AL189"/>
    <mergeCell ref="P198:AL198"/>
    <mergeCell ref="AA191:AF192"/>
    <mergeCell ref="AG191:AL192"/>
    <mergeCell ref="AA193:AF194"/>
    <mergeCell ref="AG193:AL194"/>
    <mergeCell ref="F183:I183"/>
    <mergeCell ref="K160:AL160"/>
    <mergeCell ref="K161:AL161"/>
    <mergeCell ref="J155:O155"/>
    <mergeCell ref="P155:AL155"/>
    <mergeCell ref="U157:AC157"/>
    <mergeCell ref="AE157:AL157"/>
    <mergeCell ref="K158:S158"/>
    <mergeCell ref="U158:AC158"/>
    <mergeCell ref="AE158:AL158"/>
    <mergeCell ref="F159:I165"/>
    <mergeCell ref="J159:AL159"/>
    <mergeCell ref="K162:AL162"/>
    <mergeCell ref="J164:AL164"/>
    <mergeCell ref="K163:AL163"/>
    <mergeCell ref="K165:AL165"/>
    <mergeCell ref="Z181:AB182"/>
    <mergeCell ref="C176:K179"/>
    <mergeCell ref="Z176:AZ178"/>
    <mergeCell ref="C157:E165"/>
    <mergeCell ref="F157:I158"/>
    <mergeCell ref="K157:S157"/>
    <mergeCell ref="G108:V108"/>
    <mergeCell ref="AA107:AF108"/>
    <mergeCell ref="AG107:AL108"/>
    <mergeCell ref="K120:AL120"/>
    <mergeCell ref="F154:I155"/>
    <mergeCell ref="J154:AL154"/>
    <mergeCell ref="F141:I142"/>
    <mergeCell ref="J141:AL141"/>
    <mergeCell ref="J142:O142"/>
    <mergeCell ref="P142:AL142"/>
    <mergeCell ref="M144:V145"/>
    <mergeCell ref="W144:Y144"/>
    <mergeCell ref="Z144:AB144"/>
    <mergeCell ref="AC144:AE144"/>
    <mergeCell ref="AF144:AH144"/>
    <mergeCell ref="AK144:AL144"/>
    <mergeCell ref="W145:Z145"/>
    <mergeCell ref="AA145:AL145"/>
    <mergeCell ref="F152:O152"/>
    <mergeCell ref="P152:AL152"/>
    <mergeCell ref="J121:AL121"/>
    <mergeCell ref="K122:AL122"/>
    <mergeCell ref="C133:K136"/>
    <mergeCell ref="Z133:AZ135"/>
    <mergeCell ref="C114:E122"/>
    <mergeCell ref="F114:I115"/>
    <mergeCell ref="K114:S114"/>
    <mergeCell ref="U114:AC114"/>
    <mergeCell ref="AE114:AL114"/>
    <mergeCell ref="K115:S115"/>
    <mergeCell ref="U115:AC115"/>
    <mergeCell ref="K117:AL117"/>
    <mergeCell ref="K118:AL118"/>
    <mergeCell ref="K119:AL119"/>
    <mergeCell ref="AE115:AL115"/>
    <mergeCell ref="F116:I122"/>
    <mergeCell ref="J116:AL116"/>
    <mergeCell ref="C215:AL215"/>
    <mergeCell ref="C210:AL210"/>
    <mergeCell ref="C209:AL209"/>
    <mergeCell ref="K205:AL205"/>
    <mergeCell ref="C200:E208"/>
    <mergeCell ref="AE200:AL200"/>
    <mergeCell ref="K201:S201"/>
    <mergeCell ref="W193:Z194"/>
    <mergeCell ref="W188:Z188"/>
    <mergeCell ref="AA188:AL188"/>
    <mergeCell ref="E211:K211"/>
    <mergeCell ref="S211:AB211"/>
    <mergeCell ref="D212:AL212"/>
    <mergeCell ref="I213:U213"/>
    <mergeCell ref="U201:AC201"/>
    <mergeCell ref="AE201:AL201"/>
    <mergeCell ref="F202:I208"/>
    <mergeCell ref="J202:AL202"/>
    <mergeCell ref="K203:AL203"/>
    <mergeCell ref="K204:AL204"/>
    <mergeCell ref="K206:AL206"/>
    <mergeCell ref="J207:AL207"/>
    <mergeCell ref="K208:AL208"/>
    <mergeCell ref="F197:I198"/>
    <mergeCell ref="F140:I140"/>
    <mergeCell ref="J140:V140"/>
    <mergeCell ref="W140:AB140"/>
    <mergeCell ref="AC140:AL140"/>
    <mergeCell ref="AF139:AL139"/>
    <mergeCell ref="J139:P139"/>
    <mergeCell ref="Q139:V139"/>
    <mergeCell ref="C148:E155"/>
    <mergeCell ref="F148:V148"/>
    <mergeCell ref="W148:Z149"/>
    <mergeCell ref="F149:F150"/>
    <mergeCell ref="G149:V150"/>
    <mergeCell ref="W150:Z151"/>
    <mergeCell ref="G151:V151"/>
    <mergeCell ref="F153:I153"/>
    <mergeCell ref="J153:V153"/>
    <mergeCell ref="W153:AB153"/>
    <mergeCell ref="AC153:AL153"/>
    <mergeCell ref="AA148:AF149"/>
    <mergeCell ref="C105:E112"/>
    <mergeCell ref="F105:V105"/>
    <mergeCell ref="W105:Z106"/>
    <mergeCell ref="F106:F107"/>
    <mergeCell ref="G106:V107"/>
    <mergeCell ref="W107:Z108"/>
    <mergeCell ref="AF103:AL103"/>
    <mergeCell ref="M100:AG100"/>
    <mergeCell ref="AH100:AL100"/>
    <mergeCell ref="F109:O109"/>
    <mergeCell ref="AI101:AJ101"/>
    <mergeCell ref="AK101:AL101"/>
    <mergeCell ref="W102:Z102"/>
    <mergeCell ref="AA102:AL102"/>
    <mergeCell ref="J103:AE103"/>
    <mergeCell ref="F100:I103"/>
    <mergeCell ref="J100:L100"/>
    <mergeCell ref="P109:AL109"/>
    <mergeCell ref="F110:I110"/>
    <mergeCell ref="J110:V110"/>
    <mergeCell ref="W110:AB110"/>
    <mergeCell ref="AC110:AL110"/>
    <mergeCell ref="F111:I112"/>
    <mergeCell ref="M101:V102"/>
    <mergeCell ref="K74:AL74"/>
    <mergeCell ref="K75:AL75"/>
    <mergeCell ref="K76:AL76"/>
    <mergeCell ref="K77:AL77"/>
    <mergeCell ref="J78:AL78"/>
    <mergeCell ref="K79:AL79"/>
    <mergeCell ref="C62:E69"/>
    <mergeCell ref="F62:V62"/>
    <mergeCell ref="W62:Z63"/>
    <mergeCell ref="F63:F64"/>
    <mergeCell ref="G63:V64"/>
    <mergeCell ref="W64:Z65"/>
    <mergeCell ref="G65:V65"/>
    <mergeCell ref="F66:O66"/>
    <mergeCell ref="P66:AL66"/>
    <mergeCell ref="F67:I67"/>
    <mergeCell ref="J67:V67"/>
    <mergeCell ref="W67:AB67"/>
    <mergeCell ref="AC67:AL67"/>
    <mergeCell ref="F68:I69"/>
    <mergeCell ref="J68:AL68"/>
    <mergeCell ref="J69:O69"/>
    <mergeCell ref="P69:AL69"/>
    <mergeCell ref="AI58:AJ58"/>
    <mergeCell ref="AK58:AL58"/>
    <mergeCell ref="AC54:AL54"/>
    <mergeCell ref="AF60:AL60"/>
    <mergeCell ref="W59:Z59"/>
    <mergeCell ref="AA59:AL59"/>
    <mergeCell ref="C28:E36"/>
    <mergeCell ref="F28:I29"/>
    <mergeCell ref="K28:S28"/>
    <mergeCell ref="U28:AC28"/>
    <mergeCell ref="AE28:AL28"/>
    <mergeCell ref="K29:S29"/>
    <mergeCell ref="U29:AC29"/>
    <mergeCell ref="AE29:AL29"/>
    <mergeCell ref="F30:I36"/>
    <mergeCell ref="J30:AL30"/>
    <mergeCell ref="K34:AL34"/>
    <mergeCell ref="J35:AL35"/>
    <mergeCell ref="K36:AL36"/>
    <mergeCell ref="AF53:AL53"/>
    <mergeCell ref="E47:M49"/>
    <mergeCell ref="Q47:S49"/>
    <mergeCell ref="T47:Y49"/>
    <mergeCell ref="C52:E60"/>
    <mergeCell ref="C4:K7"/>
    <mergeCell ref="C9:E17"/>
    <mergeCell ref="F9:I9"/>
    <mergeCell ref="AC9:AE9"/>
    <mergeCell ref="AF9:AL9"/>
    <mergeCell ref="F10:I10"/>
    <mergeCell ref="AC10:AE10"/>
    <mergeCell ref="AF10:AL10"/>
    <mergeCell ref="F11:I11"/>
    <mergeCell ref="J11:V11"/>
    <mergeCell ref="W11:AB11"/>
    <mergeCell ref="AC11:AL11"/>
    <mergeCell ref="F12:I13"/>
    <mergeCell ref="J12:AL12"/>
    <mergeCell ref="J13:O13"/>
    <mergeCell ref="P13:AL13"/>
    <mergeCell ref="AI15:AJ15"/>
    <mergeCell ref="AK15:AL15"/>
    <mergeCell ref="W16:Z16"/>
    <mergeCell ref="AA16:AL16"/>
    <mergeCell ref="J17:AE17"/>
    <mergeCell ref="AF17:AL17"/>
    <mergeCell ref="F14:I17"/>
    <mergeCell ref="J14:L14"/>
    <mergeCell ref="M15:V16"/>
    <mergeCell ref="W15:Y15"/>
    <mergeCell ref="Z15:AB15"/>
    <mergeCell ref="AC15:AE15"/>
    <mergeCell ref="AF15:AH15"/>
    <mergeCell ref="C19:E26"/>
    <mergeCell ref="F19:V19"/>
    <mergeCell ref="J60:AE60"/>
    <mergeCell ref="F20:F21"/>
    <mergeCell ref="J56:O56"/>
    <mergeCell ref="P56:AL56"/>
    <mergeCell ref="F57:I60"/>
    <mergeCell ref="AC52:AE52"/>
    <mergeCell ref="AF52:AL52"/>
    <mergeCell ref="J57:L57"/>
    <mergeCell ref="M57:AG57"/>
    <mergeCell ref="AH57:AL57"/>
    <mergeCell ref="J58:L59"/>
    <mergeCell ref="W54:AB54"/>
    <mergeCell ref="M58:V59"/>
    <mergeCell ref="W58:Y58"/>
    <mergeCell ref="Z58:AB58"/>
    <mergeCell ref="AC58:AE58"/>
    <mergeCell ref="AF58:AH58"/>
    <mergeCell ref="W9:Y10"/>
    <mergeCell ref="Z9:AB10"/>
    <mergeCell ref="W52:Y53"/>
    <mergeCell ref="Z52:AB53"/>
    <mergeCell ref="W95:Y96"/>
    <mergeCell ref="Z95:AB96"/>
    <mergeCell ref="W138:Y139"/>
    <mergeCell ref="Z138:AB139"/>
    <mergeCell ref="W19:Z20"/>
    <mergeCell ref="M14:AG14"/>
    <mergeCell ref="J26:O26"/>
    <mergeCell ref="P26:AL26"/>
    <mergeCell ref="C90:K93"/>
    <mergeCell ref="C43:AL43"/>
    <mergeCell ref="C37:AL37"/>
    <mergeCell ref="C38:AL38"/>
    <mergeCell ref="E39:K39"/>
    <mergeCell ref="S39:AB39"/>
    <mergeCell ref="D40:AL40"/>
    <mergeCell ref="I41:U41"/>
    <mergeCell ref="K31:AL31"/>
    <mergeCell ref="K32:AL32"/>
    <mergeCell ref="K33:AL33"/>
    <mergeCell ref="J15:L16"/>
    <mergeCell ref="F25:I26"/>
    <mergeCell ref="F55:I56"/>
    <mergeCell ref="J55:AL55"/>
    <mergeCell ref="G20:V21"/>
    <mergeCell ref="W21:Z22"/>
    <mergeCell ref="G22:V22"/>
    <mergeCell ref="F23:O23"/>
    <mergeCell ref="P23:AL23"/>
    <mergeCell ref="F24:I24"/>
    <mergeCell ref="J24:V24"/>
    <mergeCell ref="W24:AB24"/>
    <mergeCell ref="AC24:AL24"/>
    <mergeCell ref="F52:I52"/>
    <mergeCell ref="F54:I54"/>
    <mergeCell ref="J54:V54"/>
  </mergeCells>
  <phoneticPr fontId="2"/>
  <printOptions horizontalCentered="1" verticalCentered="1"/>
  <pageMargins left="3.937007874015748E-2" right="3.937007874015748E-2" top="7.874015748031496E-2" bottom="7.874015748031496E-2" header="0.31496062992125984" footer="0.31496062992125984"/>
  <pageSetup paperSize="8" fitToHeight="0" orientation="landscape" r:id="rId1"/>
  <rowBreaks count="5" manualBreakCount="5">
    <brk id="43" max="16383" man="1"/>
    <brk id="86" max="16383" man="1"/>
    <brk id="129" max="16383" man="1"/>
    <brk id="172" max="16383" man="1"/>
    <brk id="227"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P185"/>
  <sheetViews>
    <sheetView showGridLines="0" view="pageBreakPreview" zoomScale="130" zoomScaleNormal="120" zoomScaleSheetLayoutView="130" workbookViewId="0"/>
  </sheetViews>
  <sheetFormatPr defaultColWidth="2.77734375" defaultRowHeight="12.75" customHeight="1" x14ac:dyDescent="0.25"/>
  <cols>
    <col min="1" max="24" width="2.77734375" style="25"/>
    <col min="25" max="25" width="4" style="25" bestFit="1" customWidth="1"/>
    <col min="26" max="38" width="2.77734375" style="25"/>
    <col min="39" max="39" width="2.77734375" style="25" customWidth="1"/>
    <col min="40" max="40" width="1" style="25" customWidth="1"/>
    <col min="41" max="16384" width="2.77734375" style="25"/>
  </cols>
  <sheetData>
    <row r="1" spans="1:68"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41" t="s">
        <v>697</v>
      </c>
    </row>
    <row r="2" spans="1:68" ht="12.75" customHeight="1" x14ac:dyDescent="0.25">
      <c r="B2" s="29"/>
      <c r="C2" s="25" t="s">
        <v>707</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O2" s="383" t="s">
        <v>703</v>
      </c>
      <c r="AP2" s="383"/>
      <c r="AQ2" s="383"/>
      <c r="AR2" s="383"/>
      <c r="AS2" s="383"/>
      <c r="AT2" s="383"/>
      <c r="AU2" s="383"/>
      <c r="AV2" s="383"/>
      <c r="AW2" s="383"/>
      <c r="AX2" s="383"/>
      <c r="AY2" s="383"/>
      <c r="AZ2" s="383"/>
      <c r="BA2" s="383"/>
      <c r="BB2" s="383"/>
      <c r="BC2" s="383"/>
      <c r="BD2" s="383"/>
      <c r="BE2" s="383"/>
      <c r="BF2" s="383"/>
      <c r="BG2" s="383"/>
      <c r="BH2" s="383"/>
      <c r="BI2" s="383"/>
      <c r="BJ2" s="383"/>
      <c r="BK2" s="383"/>
      <c r="BL2" s="383"/>
      <c r="BM2" s="383"/>
      <c r="BN2" s="53"/>
      <c r="BO2" s="53"/>
      <c r="BP2" s="53"/>
    </row>
    <row r="3" spans="1:68"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ht="11.25" customHeight="1" x14ac:dyDescent="0.25">
      <c r="A4" s="29"/>
      <c r="B4" s="29"/>
      <c r="C4" s="251" t="s">
        <v>706</v>
      </c>
      <c r="D4" s="252"/>
      <c r="E4" s="252"/>
      <c r="F4" s="252"/>
      <c r="G4" s="252"/>
      <c r="H4" s="252"/>
      <c r="I4" s="252"/>
      <c r="J4" s="252"/>
      <c r="K4" s="253"/>
      <c r="L4"/>
      <c r="M4" s="29"/>
      <c r="N4" s="50" t="s">
        <v>704</v>
      </c>
      <c r="O4" s="51"/>
      <c r="P4" s="51"/>
      <c r="Q4" s="51"/>
      <c r="R4" s="51"/>
      <c r="S4" s="52"/>
      <c r="T4" s="50" t="s">
        <v>483</v>
      </c>
      <c r="U4" s="51"/>
      <c r="V4" s="51"/>
      <c r="W4" s="51"/>
      <c r="X4" s="51"/>
      <c r="Y4" s="52"/>
      <c r="Z4" s="29"/>
      <c r="AA4" s="29" t="s">
        <v>497</v>
      </c>
      <c r="AB4" s="29"/>
      <c r="AC4" s="29"/>
      <c r="AD4" s="29"/>
      <c r="AE4" s="29"/>
      <c r="AF4" s="29"/>
      <c r="AG4" s="29"/>
      <c r="AH4" s="29"/>
      <c r="AJ4"/>
      <c r="AK4"/>
      <c r="AL4"/>
      <c r="AM4"/>
      <c r="AN4" s="53"/>
      <c r="AO4" s="53"/>
      <c r="AP4" s="53"/>
      <c r="AQ4" s="53"/>
      <c r="AR4" s="53"/>
      <c r="AS4" s="53"/>
      <c r="AT4" s="53"/>
      <c r="AU4" s="53"/>
      <c r="AV4" s="53"/>
      <c r="AW4" s="53"/>
      <c r="AX4" s="53"/>
      <c r="AY4" s="53"/>
      <c r="AZ4" s="53"/>
      <c r="BA4" s="53"/>
      <c r="BB4" s="53"/>
      <c r="BC4" s="53"/>
      <c r="BD4" s="53"/>
      <c r="BE4" s="53"/>
      <c r="BF4" s="53"/>
      <c r="BG4" s="53"/>
      <c r="BH4" s="53"/>
      <c r="BI4" s="53"/>
      <c r="BJ4" s="53"/>
      <c r="BK4" s="53"/>
    </row>
    <row r="5" spans="1:68" ht="3.75" customHeight="1" x14ac:dyDescent="0.25">
      <c r="A5" s="29"/>
      <c r="B5" s="29"/>
      <c r="C5" s="254"/>
      <c r="D5" s="255"/>
      <c r="E5" s="255"/>
      <c r="F5" s="255"/>
      <c r="G5" s="255"/>
      <c r="H5" s="255"/>
      <c r="I5" s="255"/>
      <c r="J5" s="255"/>
      <c r="K5" s="256"/>
      <c r="L5"/>
      <c r="M5" s="29"/>
      <c r="Z5" s="29"/>
      <c r="AA5" s="29"/>
      <c r="AB5" s="29"/>
      <c r="AC5" s="29"/>
      <c r="AD5" s="29"/>
      <c r="AE5" s="29"/>
      <c r="AF5" s="29"/>
      <c r="AG5" s="29"/>
      <c r="AH5" s="29"/>
      <c r="AJ5"/>
      <c r="AK5"/>
      <c r="AL5"/>
      <c r="AM5"/>
      <c r="AN5" s="53"/>
      <c r="AO5" s="53"/>
      <c r="AP5" s="53"/>
      <c r="AQ5" s="53"/>
      <c r="AR5" s="53"/>
      <c r="AS5" s="53"/>
      <c r="AT5" s="53"/>
      <c r="AU5" s="53"/>
      <c r="AV5" s="53"/>
      <c r="AW5" s="53"/>
      <c r="AX5" s="53"/>
      <c r="AY5" s="53"/>
      <c r="AZ5" s="53"/>
      <c r="BA5" s="53"/>
      <c r="BB5" s="53"/>
      <c r="BC5" s="53"/>
      <c r="BD5" s="53"/>
      <c r="BE5" s="53"/>
      <c r="BF5" s="53"/>
      <c r="BG5" s="53"/>
      <c r="BH5" s="53"/>
      <c r="BI5" s="53"/>
      <c r="BJ5" s="53"/>
      <c r="BK5" s="53"/>
    </row>
    <row r="6" spans="1:68" ht="11.25" customHeight="1" x14ac:dyDescent="0.25">
      <c r="A6" s="29"/>
      <c r="B6" s="29"/>
      <c r="C6" s="254"/>
      <c r="D6" s="255"/>
      <c r="E6" s="255"/>
      <c r="F6" s="255"/>
      <c r="G6" s="255"/>
      <c r="H6" s="255"/>
      <c r="I6" s="255"/>
      <c r="J6" s="255"/>
      <c r="K6" s="256"/>
      <c r="L6"/>
      <c r="M6" s="29"/>
      <c r="N6" s="50" t="s">
        <v>705</v>
      </c>
      <c r="O6" s="51"/>
      <c r="P6" s="51"/>
      <c r="Q6" s="51"/>
      <c r="R6" s="51"/>
      <c r="S6" s="52"/>
      <c r="T6" s="50" t="s">
        <v>484</v>
      </c>
      <c r="U6" s="51"/>
      <c r="V6" s="51"/>
      <c r="W6" s="51"/>
      <c r="X6" s="51"/>
      <c r="Y6" s="52"/>
      <c r="Z6" s="29"/>
      <c r="AA6" s="29"/>
      <c r="AB6" s="29"/>
      <c r="AC6" s="29"/>
      <c r="AD6" s="29"/>
      <c r="AE6" s="29"/>
      <c r="AF6" s="29"/>
      <c r="AG6" s="29"/>
      <c r="AH6" s="29"/>
      <c r="AJ6"/>
      <c r="AK6"/>
      <c r="AL6"/>
      <c r="AM6"/>
      <c r="AN6" s="53"/>
      <c r="AO6" s="53"/>
      <c r="AP6" s="53"/>
      <c r="AQ6" s="53"/>
      <c r="AR6" s="53"/>
      <c r="AS6" s="53"/>
      <c r="AT6" s="53"/>
      <c r="AU6" s="53"/>
      <c r="AV6" s="53"/>
      <c r="AW6" s="53"/>
      <c r="AX6" s="53"/>
      <c r="AY6" s="53"/>
      <c r="AZ6" s="53"/>
      <c r="BA6" s="53"/>
      <c r="BB6" s="53"/>
      <c r="BC6" s="53"/>
      <c r="BD6" s="53"/>
      <c r="BE6" s="53"/>
      <c r="BF6" s="53"/>
      <c r="BG6" s="53"/>
      <c r="BH6" s="53"/>
      <c r="BI6" s="53"/>
      <c r="BJ6" s="53"/>
      <c r="BK6" s="53"/>
    </row>
    <row r="7" spans="1:68" ht="9" customHeight="1" x14ac:dyDescent="0.25">
      <c r="C7" s="257"/>
      <c r="D7" s="258"/>
      <c r="E7" s="258"/>
      <c r="F7" s="258"/>
      <c r="G7" s="258"/>
      <c r="H7" s="258"/>
      <c r="I7" s="258"/>
      <c r="J7" s="258"/>
      <c r="K7" s="259"/>
      <c r="L7"/>
      <c r="N7" s="54" t="s">
        <v>708</v>
      </c>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row>
    <row r="8" spans="1:68" ht="3.75" customHeight="1" x14ac:dyDescent="0.25">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ht="19.5" customHeight="1" x14ac:dyDescent="0.15">
      <c r="A9" s="29"/>
      <c r="B9" s="29"/>
      <c r="C9" s="285" t="s">
        <v>389</v>
      </c>
      <c r="D9" s="285"/>
      <c r="E9" s="285"/>
      <c r="F9" s="228" t="s">
        <v>2</v>
      </c>
      <c r="G9" s="228"/>
      <c r="H9" s="228"/>
      <c r="I9" s="228"/>
      <c r="J9" s="111" t="str">
        <f>入力してください!G14 &amp; ""</f>
        <v/>
      </c>
      <c r="K9" s="111"/>
      <c r="L9" s="111"/>
      <c r="M9" s="111"/>
      <c r="N9" s="111"/>
      <c r="O9" s="111"/>
      <c r="P9" s="111"/>
      <c r="Q9" s="111"/>
      <c r="R9" s="111"/>
      <c r="S9" s="111"/>
      <c r="T9" s="111"/>
      <c r="U9" s="111"/>
      <c r="V9" s="111"/>
      <c r="W9" s="111"/>
      <c r="X9" s="111"/>
      <c r="Y9" s="111"/>
      <c r="Z9" s="111"/>
      <c r="AA9" s="111"/>
      <c r="AB9" s="111"/>
      <c r="AC9" s="290" t="s">
        <v>456</v>
      </c>
      <c r="AD9" s="290"/>
      <c r="AE9" s="290"/>
      <c r="AF9" s="291" t="str">
        <f>IF(入力してください!I16&lt;&gt;"",入力してください!G16 &amp; 入力してください!I16 &amp; "年" &amp; 入力してください!N16 &amp; "月" &amp; 入力してください!R16 &amp; "日","年　　月　　日")</f>
        <v>年　　月　　日</v>
      </c>
      <c r="AG9" s="291"/>
      <c r="AH9" s="291"/>
      <c r="AI9" s="291"/>
      <c r="AJ9" s="291"/>
      <c r="AK9" s="291"/>
      <c r="AL9" s="291"/>
      <c r="AM9" s="29"/>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ht="23.25" customHeight="1" x14ac:dyDescent="0.25">
      <c r="A10" s="29"/>
      <c r="B10" s="29"/>
      <c r="C10" s="285"/>
      <c r="D10" s="285"/>
      <c r="E10" s="285"/>
      <c r="F10" s="228" t="s">
        <v>1</v>
      </c>
      <c r="G10" s="228"/>
      <c r="H10" s="228"/>
      <c r="I10" s="228"/>
      <c r="J10" s="111" t="str">
        <f>入力してください!G13 &amp; ""</f>
        <v/>
      </c>
      <c r="K10" s="111"/>
      <c r="L10" s="111"/>
      <c r="M10" s="111"/>
      <c r="N10" s="111"/>
      <c r="O10" s="111"/>
      <c r="P10" s="111"/>
      <c r="Q10" s="111"/>
      <c r="R10" s="111"/>
      <c r="S10" s="111"/>
      <c r="T10" s="111"/>
      <c r="U10" s="111"/>
      <c r="V10" s="111"/>
      <c r="W10" s="111"/>
      <c r="X10" s="111"/>
      <c r="Y10" s="111"/>
      <c r="Z10" s="111"/>
      <c r="AA10" s="111"/>
      <c r="AB10" s="111"/>
      <c r="AC10" s="292" t="s">
        <v>477</v>
      </c>
      <c r="AD10" s="292"/>
      <c r="AE10" s="292"/>
      <c r="AF10" s="293" t="str">
        <f ca="1" xml:space="preserve"> IFERROR(INT(_xlfn.DAYS(NOW(),DATEVALUE(AF9))/365.25),"")</f>
        <v/>
      </c>
      <c r="AG10" s="293"/>
      <c r="AH10" s="293"/>
      <c r="AI10" s="293"/>
      <c r="AJ10" s="293"/>
      <c r="AK10" s="293"/>
      <c r="AL10" s="293"/>
      <c r="AM10" s="29"/>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ht="23.25" customHeight="1" x14ac:dyDescent="0.25">
      <c r="A11" s="29"/>
      <c r="B11" s="29"/>
      <c r="C11" s="285"/>
      <c r="D11" s="285"/>
      <c r="E11" s="285"/>
      <c r="F11" s="228" t="s">
        <v>476</v>
      </c>
      <c r="G11" s="228"/>
      <c r="H11" s="228"/>
      <c r="I11" s="228"/>
      <c r="J11" s="111" t="str">
        <f>入力してください!G17 &amp; ""</f>
        <v/>
      </c>
      <c r="K11" s="111"/>
      <c r="L11" s="111"/>
      <c r="M11" s="111"/>
      <c r="N11" s="111"/>
      <c r="O11" s="111"/>
      <c r="P11" s="111"/>
      <c r="Q11" s="111"/>
      <c r="R11" s="111"/>
      <c r="S11" s="111"/>
      <c r="T11" s="111"/>
      <c r="U11" s="111"/>
      <c r="V11" s="111"/>
      <c r="W11" s="228" t="s">
        <v>480</v>
      </c>
      <c r="X11" s="228"/>
      <c r="Y11" s="228"/>
      <c r="Z11" s="228"/>
      <c r="AA11" s="228"/>
      <c r="AB11" s="228"/>
      <c r="AC11" s="111" t="str">
        <f>入力してください!G20 &amp; ""</f>
        <v/>
      </c>
      <c r="AD11" s="111"/>
      <c r="AE11" s="111"/>
      <c r="AF11" s="111"/>
      <c r="AG11" s="111"/>
      <c r="AH11" s="111"/>
      <c r="AI11" s="111"/>
      <c r="AJ11" s="111"/>
      <c r="AK11" s="111"/>
      <c r="AL11" s="111"/>
      <c r="AM11" s="29"/>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ht="23.25" customHeight="1" x14ac:dyDescent="0.25">
      <c r="A12" s="29"/>
      <c r="B12" s="29"/>
      <c r="C12" s="285"/>
      <c r="D12" s="285"/>
      <c r="E12" s="285"/>
      <c r="F12" s="228" t="s">
        <v>364</v>
      </c>
      <c r="G12" s="228"/>
      <c r="H12" s="228"/>
      <c r="I12" s="228"/>
      <c r="J12" s="229" t="str">
        <f>入力してください!G18 &amp;入力してください!J18&amp;""</f>
        <v>東京都</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1"/>
      <c r="AM12" s="29"/>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ht="23.25" customHeight="1" x14ac:dyDescent="0.25">
      <c r="A13" s="29"/>
      <c r="B13" s="29"/>
      <c r="C13" s="285"/>
      <c r="D13" s="285"/>
      <c r="E13" s="285"/>
      <c r="F13" s="228"/>
      <c r="G13" s="228"/>
      <c r="H13" s="228"/>
      <c r="I13" s="228"/>
      <c r="J13" s="247" t="s">
        <v>481</v>
      </c>
      <c r="K13" s="248"/>
      <c r="L13" s="248"/>
      <c r="M13" s="248"/>
      <c r="N13" s="248"/>
      <c r="O13" s="248"/>
      <c r="P13" s="249" t="str">
        <f>入力してください!J19 &amp; ""</f>
        <v/>
      </c>
      <c r="Q13" s="249"/>
      <c r="R13" s="249"/>
      <c r="S13" s="249"/>
      <c r="T13" s="249"/>
      <c r="U13" s="249"/>
      <c r="V13" s="249"/>
      <c r="W13" s="249"/>
      <c r="X13" s="249"/>
      <c r="Y13" s="249"/>
      <c r="Z13" s="249"/>
      <c r="AA13" s="249"/>
      <c r="AB13" s="249"/>
      <c r="AC13" s="249"/>
      <c r="AD13" s="249"/>
      <c r="AE13" s="249"/>
      <c r="AF13" s="249"/>
      <c r="AG13" s="249"/>
      <c r="AH13" s="249"/>
      <c r="AI13" s="249"/>
      <c r="AJ13" s="249"/>
      <c r="AK13" s="249"/>
      <c r="AL13" s="250"/>
      <c r="AM13" s="29"/>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ht="15" customHeight="1" x14ac:dyDescent="0.25">
      <c r="A14" s="29"/>
      <c r="B14" s="29"/>
      <c r="C14" s="285"/>
      <c r="D14" s="285"/>
      <c r="E14" s="285"/>
      <c r="F14" s="294" t="s">
        <v>478</v>
      </c>
      <c r="G14" s="228"/>
      <c r="H14" s="228"/>
      <c r="I14" s="228"/>
      <c r="J14" s="228" t="s">
        <v>360</v>
      </c>
      <c r="K14" s="228"/>
      <c r="L14" s="228"/>
      <c r="M14" s="171" t="str">
        <f>入力してください!G21 &amp; ""</f>
        <v/>
      </c>
      <c r="N14" s="172"/>
      <c r="O14" s="172"/>
      <c r="P14" s="172"/>
      <c r="Q14" s="172"/>
      <c r="R14" s="172"/>
      <c r="S14" s="172"/>
      <c r="T14" s="172"/>
      <c r="U14" s="172"/>
      <c r="V14" s="172"/>
      <c r="W14" s="172"/>
      <c r="X14" s="172"/>
      <c r="Y14" s="172"/>
      <c r="Z14" s="172"/>
      <c r="AA14" s="172"/>
      <c r="AB14" s="172"/>
      <c r="AC14" s="172"/>
      <c r="AD14" s="172"/>
      <c r="AE14" s="172"/>
      <c r="AF14" s="172"/>
      <c r="AG14" s="173"/>
      <c r="AH14" s="171" t="str">
        <f>入力してください!T21 &amp; ""</f>
        <v/>
      </c>
      <c r="AI14" s="172"/>
      <c r="AJ14" s="172"/>
      <c r="AK14" s="172"/>
      <c r="AL14" s="173"/>
      <c r="AM14" s="29"/>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ht="15" customHeight="1" x14ac:dyDescent="0.25">
      <c r="A15" s="29"/>
      <c r="B15" s="29"/>
      <c r="C15" s="285"/>
      <c r="D15" s="285"/>
      <c r="E15" s="285"/>
      <c r="F15" s="228"/>
      <c r="G15" s="228"/>
      <c r="H15" s="228"/>
      <c r="I15" s="228"/>
      <c r="J15" s="272" t="s">
        <v>729</v>
      </c>
      <c r="K15" s="273"/>
      <c r="L15" s="274"/>
      <c r="M15" s="278" t="str">
        <f>入力してください!G22 &amp; ""</f>
        <v/>
      </c>
      <c r="N15" s="279"/>
      <c r="O15" s="279"/>
      <c r="P15" s="279"/>
      <c r="Q15" s="279"/>
      <c r="R15" s="279"/>
      <c r="S15" s="279"/>
      <c r="T15" s="279"/>
      <c r="U15" s="279"/>
      <c r="V15" s="280"/>
      <c r="W15" s="228" t="s">
        <v>361</v>
      </c>
      <c r="X15" s="228"/>
      <c r="Y15" s="228"/>
      <c r="Z15" s="111" t="str">
        <f>入力してください!G23 &amp; ""</f>
        <v/>
      </c>
      <c r="AA15" s="111"/>
      <c r="AB15" s="111"/>
      <c r="AC15" s="228" t="s">
        <v>362</v>
      </c>
      <c r="AD15" s="228"/>
      <c r="AE15" s="228"/>
      <c r="AF15" s="111" t="str">
        <f>入力してください!N23 &amp; ""</f>
        <v/>
      </c>
      <c r="AG15" s="111"/>
      <c r="AH15" s="111"/>
      <c r="AI15" s="228" t="s">
        <v>363</v>
      </c>
      <c r="AJ15" s="228"/>
      <c r="AK15" s="111" t="str">
        <f>入力してください!T23 &amp; ""</f>
        <v/>
      </c>
      <c r="AL15" s="111"/>
      <c r="AM15" s="29"/>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ht="15" customHeight="1" x14ac:dyDescent="0.25">
      <c r="A16" s="29"/>
      <c r="B16" s="29"/>
      <c r="C16" s="285"/>
      <c r="D16" s="285"/>
      <c r="E16" s="285"/>
      <c r="F16" s="228"/>
      <c r="G16" s="228"/>
      <c r="H16" s="228"/>
      <c r="I16" s="228"/>
      <c r="J16" s="275"/>
      <c r="K16" s="276"/>
      <c r="L16" s="277"/>
      <c r="M16" s="281"/>
      <c r="N16" s="282"/>
      <c r="O16" s="282"/>
      <c r="P16" s="282"/>
      <c r="Q16" s="282"/>
      <c r="R16" s="282"/>
      <c r="S16" s="282"/>
      <c r="T16" s="282"/>
      <c r="U16" s="282"/>
      <c r="V16" s="283"/>
      <c r="W16" s="228" t="s">
        <v>479</v>
      </c>
      <c r="X16" s="228"/>
      <c r="Y16" s="228"/>
      <c r="Z16" s="228"/>
      <c r="AA16" s="111" t="str">
        <f>入力してください!G24 &amp; ""</f>
        <v/>
      </c>
      <c r="AB16" s="111"/>
      <c r="AC16" s="111"/>
      <c r="AD16" s="111"/>
      <c r="AE16" s="111"/>
      <c r="AF16" s="111"/>
      <c r="AG16" s="111"/>
      <c r="AH16" s="111"/>
      <c r="AI16" s="111"/>
      <c r="AJ16" s="111"/>
      <c r="AK16" s="111"/>
      <c r="AL16" s="111"/>
      <c r="AM16" s="29"/>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ht="15" customHeight="1" x14ac:dyDescent="0.25">
      <c r="A17" s="29"/>
      <c r="B17" s="29"/>
      <c r="C17" s="285"/>
      <c r="D17" s="285"/>
      <c r="E17" s="285"/>
      <c r="F17" s="228"/>
      <c r="G17" s="228"/>
      <c r="H17" s="228"/>
      <c r="I17" s="228"/>
      <c r="J17" s="287" t="s">
        <v>482</v>
      </c>
      <c r="K17" s="287"/>
      <c r="L17" s="287"/>
      <c r="M17" s="287"/>
      <c r="N17" s="287"/>
      <c r="O17" s="287"/>
      <c r="P17" s="287"/>
      <c r="Q17" s="287"/>
      <c r="R17" s="287"/>
      <c r="S17" s="287"/>
      <c r="T17" s="287"/>
      <c r="U17" s="287"/>
      <c r="V17" s="287"/>
      <c r="W17" s="287"/>
      <c r="X17" s="287"/>
      <c r="Y17" s="287"/>
      <c r="Z17" s="287"/>
      <c r="AA17" s="287"/>
      <c r="AB17" s="287"/>
      <c r="AC17" s="287"/>
      <c r="AD17" s="287"/>
      <c r="AE17" s="287"/>
      <c r="AF17" s="111" t="str">
        <f>入力してください!Q26 &amp; ""</f>
        <v/>
      </c>
      <c r="AG17" s="111"/>
      <c r="AH17" s="111"/>
      <c r="AI17" s="111"/>
      <c r="AJ17" s="111"/>
      <c r="AK17" s="111"/>
      <c r="AL17" s="111"/>
      <c r="AM17" s="29"/>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ht="12.75" customHeight="1" x14ac:dyDescent="0.25">
      <c r="C18" s="25" t="s">
        <v>485</v>
      </c>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ht="18" customHeight="1" x14ac:dyDescent="0.25">
      <c r="A19" s="29"/>
      <c r="B19" s="29"/>
      <c r="C19" s="284" t="s">
        <v>490</v>
      </c>
      <c r="D19" s="285"/>
      <c r="E19" s="285"/>
      <c r="F19" s="286" t="s">
        <v>486</v>
      </c>
      <c r="G19" s="236"/>
      <c r="H19" s="236"/>
      <c r="I19" s="236"/>
      <c r="J19" s="236"/>
      <c r="K19" s="236"/>
      <c r="L19" s="236"/>
      <c r="M19" s="236"/>
      <c r="N19" s="236"/>
      <c r="O19" s="236"/>
      <c r="P19" s="236"/>
      <c r="Q19" s="236"/>
      <c r="R19" s="236"/>
      <c r="S19" s="236"/>
      <c r="T19" s="236"/>
      <c r="U19" s="236"/>
      <c r="V19" s="237"/>
      <c r="W19" s="228" t="s">
        <v>2</v>
      </c>
      <c r="X19" s="228"/>
      <c r="Y19" s="228"/>
      <c r="Z19" s="228"/>
      <c r="AA19" s="111" t="str">
        <f>IF(入力してください!Q41="同じ",入力してください!G14,入力してください!G44) &amp; ""</f>
        <v/>
      </c>
      <c r="AB19" s="111"/>
      <c r="AC19" s="111"/>
      <c r="AD19" s="111"/>
      <c r="AE19" s="111"/>
      <c r="AF19" s="111"/>
      <c r="AG19" s="111"/>
      <c r="AH19" s="111"/>
      <c r="AI19" s="111"/>
      <c r="AJ19" s="111"/>
      <c r="AK19" s="111"/>
      <c r="AL19" s="111"/>
      <c r="AM19" s="29"/>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ht="9" customHeight="1" x14ac:dyDescent="0.25">
      <c r="A20" s="29"/>
      <c r="B20" s="29"/>
      <c r="C20" s="285"/>
      <c r="D20" s="285"/>
      <c r="E20" s="285"/>
      <c r="F20" s="288" t="str">
        <f>IF(入力してください!Q41="同じ","☑","□")</f>
        <v>□</v>
      </c>
      <c r="G20" s="232" t="s">
        <v>487</v>
      </c>
      <c r="H20" s="232"/>
      <c r="I20" s="232"/>
      <c r="J20" s="232"/>
      <c r="K20" s="232"/>
      <c r="L20" s="232"/>
      <c r="M20" s="232"/>
      <c r="N20" s="232"/>
      <c r="O20" s="232"/>
      <c r="P20" s="232"/>
      <c r="Q20" s="232"/>
      <c r="R20" s="232"/>
      <c r="S20" s="232"/>
      <c r="T20" s="232"/>
      <c r="U20" s="232"/>
      <c r="V20" s="233"/>
      <c r="W20" s="228"/>
      <c r="X20" s="228"/>
      <c r="Y20" s="228"/>
      <c r="Z20" s="228"/>
      <c r="AA20" s="111"/>
      <c r="AB20" s="111"/>
      <c r="AC20" s="111"/>
      <c r="AD20" s="111"/>
      <c r="AE20" s="111"/>
      <c r="AF20" s="111"/>
      <c r="AG20" s="111"/>
      <c r="AH20" s="111"/>
      <c r="AI20" s="111"/>
      <c r="AJ20" s="111"/>
      <c r="AK20" s="111"/>
      <c r="AL20" s="111"/>
      <c r="AM20" s="29"/>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ht="9" customHeight="1" x14ac:dyDescent="0.25">
      <c r="A21" s="29"/>
      <c r="B21" s="29"/>
      <c r="C21" s="285"/>
      <c r="D21" s="285"/>
      <c r="E21" s="285"/>
      <c r="F21" s="289"/>
      <c r="G21" s="234"/>
      <c r="H21" s="234"/>
      <c r="I21" s="234"/>
      <c r="J21" s="234"/>
      <c r="K21" s="234"/>
      <c r="L21" s="234"/>
      <c r="M21" s="234"/>
      <c r="N21" s="234"/>
      <c r="O21" s="234"/>
      <c r="P21" s="234"/>
      <c r="Q21" s="234"/>
      <c r="R21" s="234"/>
      <c r="S21" s="234"/>
      <c r="T21" s="234"/>
      <c r="U21" s="234"/>
      <c r="V21" s="235"/>
      <c r="W21" s="228" t="s">
        <v>1</v>
      </c>
      <c r="X21" s="228"/>
      <c r="Y21" s="228"/>
      <c r="Z21" s="228"/>
      <c r="AA21" s="111" t="str">
        <f>IF(入力してください!Q41="同じ",入力してください!G13,入力してください!G43) &amp; ""</f>
        <v/>
      </c>
      <c r="AB21" s="111"/>
      <c r="AC21" s="111"/>
      <c r="AD21" s="111"/>
      <c r="AE21" s="111"/>
      <c r="AF21" s="111"/>
      <c r="AG21" s="111"/>
      <c r="AH21" s="111"/>
      <c r="AI21" s="111"/>
      <c r="AJ21" s="111"/>
      <c r="AK21" s="111"/>
      <c r="AL21" s="111"/>
      <c r="AM21" s="29"/>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ht="18" customHeight="1" x14ac:dyDescent="0.25">
      <c r="A22" s="29"/>
      <c r="B22" s="29"/>
      <c r="C22" s="285"/>
      <c r="D22" s="285"/>
      <c r="E22" s="285"/>
      <c r="F22" s="34" t="str">
        <f>IF(入力してください!Q42="同じ","☑","□")</f>
        <v>□</v>
      </c>
      <c r="G22" s="236" t="s">
        <v>488</v>
      </c>
      <c r="H22" s="236"/>
      <c r="I22" s="236"/>
      <c r="J22" s="236"/>
      <c r="K22" s="236"/>
      <c r="L22" s="236"/>
      <c r="M22" s="236"/>
      <c r="N22" s="236"/>
      <c r="O22" s="236"/>
      <c r="P22" s="236"/>
      <c r="Q22" s="236"/>
      <c r="R22" s="236"/>
      <c r="S22" s="236"/>
      <c r="T22" s="236"/>
      <c r="U22" s="236"/>
      <c r="V22" s="237"/>
      <c r="W22" s="228"/>
      <c r="X22" s="228"/>
      <c r="Y22" s="228"/>
      <c r="Z22" s="228"/>
      <c r="AA22" s="111"/>
      <c r="AB22" s="111"/>
      <c r="AC22" s="111"/>
      <c r="AD22" s="111"/>
      <c r="AE22" s="111"/>
      <c r="AF22" s="111"/>
      <c r="AG22" s="111"/>
      <c r="AH22" s="111"/>
      <c r="AI22" s="111"/>
      <c r="AJ22" s="111"/>
      <c r="AK22" s="111"/>
      <c r="AL22" s="111"/>
      <c r="AM22" s="29"/>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ht="18" customHeight="1" x14ac:dyDescent="0.25">
      <c r="A23" s="29"/>
      <c r="B23" s="29"/>
      <c r="C23" s="285"/>
      <c r="D23" s="285"/>
      <c r="E23" s="285"/>
      <c r="F23" s="228" t="s">
        <v>489</v>
      </c>
      <c r="G23" s="228"/>
      <c r="H23" s="228"/>
      <c r="I23" s="228"/>
      <c r="J23" s="228"/>
      <c r="K23" s="228"/>
      <c r="L23" s="228"/>
      <c r="M23" s="228"/>
      <c r="N23" s="228"/>
      <c r="O23" s="228"/>
      <c r="P23" s="111" t="str">
        <f>IF(入力してください!G45="その他",入力してください!Q45,入力してください!G45) &amp; ""</f>
        <v/>
      </c>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29"/>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ht="18.75" customHeight="1" x14ac:dyDescent="0.25">
      <c r="A24" s="29"/>
      <c r="B24" s="29"/>
      <c r="C24" s="285"/>
      <c r="D24" s="285"/>
      <c r="E24" s="285"/>
      <c r="F24" s="228" t="s">
        <v>476</v>
      </c>
      <c r="G24" s="228"/>
      <c r="H24" s="228"/>
      <c r="I24" s="228"/>
      <c r="J24" s="111" t="str">
        <f>IF(入力してください!Q42="同じ",入力してください!G17,入力してください!G46) &amp; ""</f>
        <v/>
      </c>
      <c r="K24" s="111"/>
      <c r="L24" s="111"/>
      <c r="M24" s="111"/>
      <c r="N24" s="111"/>
      <c r="O24" s="111"/>
      <c r="P24" s="111"/>
      <c r="Q24" s="111"/>
      <c r="R24" s="111"/>
      <c r="S24" s="111"/>
      <c r="T24" s="111"/>
      <c r="U24" s="111"/>
      <c r="V24" s="111"/>
      <c r="W24" s="228" t="s">
        <v>480</v>
      </c>
      <c r="X24" s="228"/>
      <c r="Y24" s="228"/>
      <c r="Z24" s="228"/>
      <c r="AA24" s="228"/>
      <c r="AB24" s="228"/>
      <c r="AC24" s="111" t="str">
        <f>IF(入力してください!Q42="同じ",入力してください!G20,入力してください!G49) &amp; ""</f>
        <v/>
      </c>
      <c r="AD24" s="111"/>
      <c r="AE24" s="111"/>
      <c r="AF24" s="111"/>
      <c r="AG24" s="111"/>
      <c r="AH24" s="111"/>
      <c r="AI24" s="111"/>
      <c r="AJ24" s="111"/>
      <c r="AK24" s="111"/>
      <c r="AL24" s="111"/>
      <c r="AM24" s="29"/>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ht="23.25" customHeight="1" x14ac:dyDescent="0.25">
      <c r="A25" s="29"/>
      <c r="B25" s="29"/>
      <c r="C25" s="285"/>
      <c r="D25" s="285"/>
      <c r="E25" s="285"/>
      <c r="F25" s="228" t="s">
        <v>364</v>
      </c>
      <c r="G25" s="228"/>
      <c r="H25" s="228"/>
      <c r="I25" s="228"/>
      <c r="J25" s="229" t="str">
        <f>IF(入力してください!Q42="同じ",入力してください!G18&amp;入力してください!J18,入力してください!G47 &amp;入力してください!J47) &amp; ""</f>
        <v>東京都</v>
      </c>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1"/>
      <c r="AM25" s="29"/>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ht="18" customHeight="1" x14ac:dyDescent="0.25">
      <c r="A26" s="29"/>
      <c r="B26" s="29"/>
      <c r="C26" s="285"/>
      <c r="D26" s="285"/>
      <c r="E26" s="285"/>
      <c r="F26" s="228"/>
      <c r="G26" s="228"/>
      <c r="H26" s="228"/>
      <c r="I26" s="228"/>
      <c r="J26" s="247" t="s">
        <v>481</v>
      </c>
      <c r="K26" s="248"/>
      <c r="L26" s="248"/>
      <c r="M26" s="248"/>
      <c r="N26" s="248"/>
      <c r="O26" s="248"/>
      <c r="P26" s="249" t="str">
        <f>IF(入力してください!Q42="同じ",入力してください!J19,入力してください!J48) &amp; ""</f>
        <v/>
      </c>
      <c r="Q26" s="249"/>
      <c r="R26" s="249"/>
      <c r="S26" s="249"/>
      <c r="T26" s="249"/>
      <c r="U26" s="249"/>
      <c r="V26" s="249"/>
      <c r="W26" s="249"/>
      <c r="X26" s="249"/>
      <c r="Y26" s="249"/>
      <c r="Z26" s="249"/>
      <c r="AA26" s="249"/>
      <c r="AB26" s="249"/>
      <c r="AC26" s="249"/>
      <c r="AD26" s="249"/>
      <c r="AE26" s="249"/>
      <c r="AF26" s="249"/>
      <c r="AG26" s="249"/>
      <c r="AH26" s="249"/>
      <c r="AI26" s="249"/>
      <c r="AJ26" s="249"/>
      <c r="AK26" s="249"/>
      <c r="AL26" s="250"/>
      <c r="AM26" s="29"/>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ht="12.75" customHeight="1" x14ac:dyDescent="0.25">
      <c r="C27" s="25" t="s">
        <v>491</v>
      </c>
    </row>
    <row r="28" spans="1:68" ht="24" customHeight="1" x14ac:dyDescent="0.25">
      <c r="A28" s="29"/>
      <c r="B28" s="29"/>
      <c r="C28" s="295" t="s">
        <v>383</v>
      </c>
      <c r="D28" s="296"/>
      <c r="E28" s="297"/>
      <c r="F28" s="238" t="s">
        <v>384</v>
      </c>
      <c r="G28" s="239"/>
      <c r="H28" s="239"/>
      <c r="I28" s="240"/>
      <c r="J28" s="32" t="s">
        <v>356</v>
      </c>
      <c r="K28" s="304" t="str">
        <f>入力してください!H27 &amp; ""</f>
        <v/>
      </c>
      <c r="L28" s="304"/>
      <c r="M28" s="304"/>
      <c r="N28" s="304"/>
      <c r="O28" s="304"/>
      <c r="P28" s="304"/>
      <c r="Q28" s="304"/>
      <c r="R28" s="304"/>
      <c r="S28" s="305"/>
      <c r="T28" s="32" t="s">
        <v>357</v>
      </c>
      <c r="U28" s="304" t="str">
        <f>入力してください!H28 &amp; ""</f>
        <v/>
      </c>
      <c r="V28" s="304"/>
      <c r="W28" s="304"/>
      <c r="X28" s="304"/>
      <c r="Y28" s="304"/>
      <c r="Z28" s="304"/>
      <c r="AA28" s="304"/>
      <c r="AB28" s="304"/>
      <c r="AC28" s="305"/>
      <c r="AD28" s="32" t="s">
        <v>358</v>
      </c>
      <c r="AE28" s="304" t="str">
        <f>入力してください!H29 &amp; ""</f>
        <v/>
      </c>
      <c r="AF28" s="304"/>
      <c r="AG28" s="304"/>
      <c r="AH28" s="304"/>
      <c r="AI28" s="304"/>
      <c r="AJ28" s="304"/>
      <c r="AK28" s="304"/>
      <c r="AL28" s="305"/>
      <c r="AM28" s="29"/>
    </row>
    <row r="29" spans="1:68" ht="24" customHeight="1" x14ac:dyDescent="0.25">
      <c r="A29" s="29"/>
      <c r="B29" s="29"/>
      <c r="C29" s="298"/>
      <c r="D29" s="299"/>
      <c r="E29" s="300"/>
      <c r="F29" s="241"/>
      <c r="G29" s="242"/>
      <c r="H29" s="242"/>
      <c r="I29" s="243"/>
      <c r="J29" s="32" t="s">
        <v>730</v>
      </c>
      <c r="K29" s="304" t="str">
        <f>入力してください!H30 &amp; ""</f>
        <v/>
      </c>
      <c r="L29" s="304"/>
      <c r="M29" s="304"/>
      <c r="N29" s="304"/>
      <c r="O29" s="304"/>
      <c r="P29" s="304"/>
      <c r="Q29" s="304"/>
      <c r="R29" s="304"/>
      <c r="S29" s="305"/>
      <c r="T29" s="32" t="s">
        <v>731</v>
      </c>
      <c r="U29" s="304" t="str">
        <f>入力してください!H31 &amp; ""</f>
        <v/>
      </c>
      <c r="V29" s="304"/>
      <c r="W29" s="304"/>
      <c r="X29" s="304"/>
      <c r="Y29" s="304"/>
      <c r="Z29" s="304"/>
      <c r="AA29" s="304"/>
      <c r="AB29" s="304"/>
      <c r="AC29" s="305"/>
      <c r="AD29" s="32" t="s">
        <v>732</v>
      </c>
      <c r="AE29" s="304" t="str">
        <f>入力してください!H32 &amp; ""</f>
        <v/>
      </c>
      <c r="AF29" s="304"/>
      <c r="AG29" s="304"/>
      <c r="AH29" s="304"/>
      <c r="AI29" s="304"/>
      <c r="AJ29" s="304"/>
      <c r="AK29" s="304"/>
      <c r="AL29" s="305"/>
      <c r="AM29" s="29"/>
    </row>
    <row r="30" spans="1:68" ht="25.5" customHeight="1" x14ac:dyDescent="0.15">
      <c r="A30" s="29"/>
      <c r="B30" s="29"/>
      <c r="C30" s="298"/>
      <c r="D30" s="299"/>
      <c r="E30" s="300"/>
      <c r="F30" s="306" t="s">
        <v>495</v>
      </c>
      <c r="G30" s="307"/>
      <c r="H30" s="307"/>
      <c r="I30" s="307"/>
      <c r="J30" s="308" t="s">
        <v>718</v>
      </c>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29"/>
    </row>
    <row r="31" spans="1:68" ht="35.25" customHeight="1" x14ac:dyDescent="0.25">
      <c r="A31" s="29"/>
      <c r="B31" s="29"/>
      <c r="C31" s="298"/>
      <c r="D31" s="299"/>
      <c r="E31" s="300"/>
      <c r="F31" s="307"/>
      <c r="G31" s="307"/>
      <c r="H31" s="307"/>
      <c r="I31" s="307"/>
      <c r="J31" s="35" t="str">
        <f>IF(入力してください!Q33=入力してください!AV33,"☑","□")</f>
        <v>□</v>
      </c>
      <c r="K31" s="270" t="s">
        <v>733</v>
      </c>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M31" s="29"/>
    </row>
    <row r="32" spans="1:68" ht="15" customHeight="1" x14ac:dyDescent="0.25">
      <c r="A32" s="29"/>
      <c r="B32" s="29"/>
      <c r="C32" s="298"/>
      <c r="D32" s="299"/>
      <c r="E32" s="300"/>
      <c r="F32" s="307"/>
      <c r="G32" s="307"/>
      <c r="H32" s="307"/>
      <c r="I32" s="307"/>
      <c r="J32" s="34" t="str">
        <f>IF(入力してください!Q34=入力してください!AU34,"☑","□")</f>
        <v>□</v>
      </c>
      <c r="K32" s="236" t="s">
        <v>492</v>
      </c>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M32" s="29"/>
    </row>
    <row r="33" spans="1:41" ht="15" customHeight="1" x14ac:dyDescent="0.25">
      <c r="A33" s="29"/>
      <c r="B33" s="29"/>
      <c r="C33" s="298"/>
      <c r="D33" s="299"/>
      <c r="E33" s="300"/>
      <c r="F33" s="307"/>
      <c r="G33" s="307"/>
      <c r="H33" s="307"/>
      <c r="I33" s="307"/>
      <c r="J33" s="34" t="str">
        <f>IF(入力してください!Q35="使用している","☑","□")</f>
        <v>□</v>
      </c>
      <c r="K33" s="236" t="s">
        <v>493</v>
      </c>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7"/>
      <c r="AM33" s="29"/>
    </row>
    <row r="34" spans="1:41" ht="15" customHeight="1" x14ac:dyDescent="0.25">
      <c r="A34" s="29"/>
      <c r="B34" s="29"/>
      <c r="C34" s="298"/>
      <c r="D34" s="299"/>
      <c r="E34" s="300"/>
      <c r="F34" s="307"/>
      <c r="G34" s="307"/>
      <c r="H34" s="307"/>
      <c r="I34" s="307"/>
      <c r="J34" s="34" t="str">
        <f>IF(入力してください!Q36=入力してください!AU36,"☑","□")</f>
        <v>□</v>
      </c>
      <c r="K34" s="304" t="s">
        <v>596</v>
      </c>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c r="AM34" s="29"/>
    </row>
    <row r="35" spans="1:41" ht="12.75" customHeight="1" x14ac:dyDescent="0.15">
      <c r="A35" s="29"/>
      <c r="B35" s="29"/>
      <c r="C35" s="298"/>
      <c r="D35" s="299"/>
      <c r="E35" s="300"/>
      <c r="F35" s="307"/>
      <c r="G35" s="307"/>
      <c r="H35" s="307"/>
      <c r="I35" s="307"/>
      <c r="J35" s="310" t="s">
        <v>719</v>
      </c>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2"/>
      <c r="AM35" s="29"/>
    </row>
    <row r="36" spans="1:41" ht="52.5" customHeight="1" x14ac:dyDescent="0.25">
      <c r="A36" s="29"/>
      <c r="B36" s="29"/>
      <c r="C36" s="301"/>
      <c r="D36" s="302"/>
      <c r="E36" s="303"/>
      <c r="F36" s="307"/>
      <c r="G36" s="307"/>
      <c r="H36" s="307"/>
      <c r="I36" s="307"/>
      <c r="J36" s="35" t="str">
        <f>IF(入力してください!Q37=入力してください!AU33,"☑","□")</f>
        <v>□</v>
      </c>
      <c r="K36" s="270" t="s">
        <v>494</v>
      </c>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1"/>
      <c r="AM36" s="29"/>
    </row>
    <row r="37" spans="1:41" ht="20.25" customHeight="1" x14ac:dyDescent="0.25">
      <c r="C37" s="261" t="s">
        <v>496</v>
      </c>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row>
    <row r="38" spans="1:41" ht="50.25" customHeight="1" x14ac:dyDescent="0.25">
      <c r="A38" s="29"/>
      <c r="B38" s="29"/>
      <c r="C38" s="262" t="s">
        <v>709</v>
      </c>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4"/>
      <c r="AM38"/>
      <c r="AN38"/>
      <c r="AO38"/>
    </row>
    <row r="39" spans="1:41" ht="30" customHeight="1" x14ac:dyDescent="0.25">
      <c r="A39" s="29"/>
      <c r="B39" s="31"/>
      <c r="C39" s="26"/>
      <c r="D39" s="27"/>
      <c r="E39"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265"/>
      <c r="G39" s="265"/>
      <c r="H39" s="265"/>
      <c r="I39" s="265"/>
      <c r="J39" s="265"/>
      <c r="K39" s="265"/>
      <c r="L39" s="27"/>
      <c r="M39" s="27"/>
      <c r="N39" s="27"/>
      <c r="O39" s="30" t="s">
        <v>710</v>
      </c>
      <c r="P39" s="27"/>
      <c r="Q39" s="27"/>
      <c r="R39" s="27"/>
      <c r="S39" s="266" t="str">
        <f>IF(入力してください!K100="同意する",入力してください!G102,"") &amp; ""</f>
        <v/>
      </c>
      <c r="T39" s="266"/>
      <c r="U39" s="266"/>
      <c r="V39" s="266"/>
      <c r="W39" s="266"/>
      <c r="X39" s="266"/>
      <c r="Y39" s="266"/>
      <c r="Z39" s="266"/>
      <c r="AA39" s="266"/>
      <c r="AB39" s="266"/>
      <c r="AC39" s="27"/>
      <c r="AD39" s="27"/>
      <c r="AE39" s="27"/>
      <c r="AF39" s="27"/>
      <c r="AG39" s="27"/>
      <c r="AH39" s="27"/>
      <c r="AI39" s="27"/>
      <c r="AJ39" s="27"/>
      <c r="AK39" s="27"/>
      <c r="AL39" s="55"/>
      <c r="AM39"/>
      <c r="AN39"/>
      <c r="AO39"/>
    </row>
    <row r="40" spans="1:41" ht="22.5" customHeight="1" x14ac:dyDescent="0.25">
      <c r="A40" s="29"/>
      <c r="B40" s="31"/>
      <c r="C40" s="56" t="s">
        <v>711</v>
      </c>
      <c r="D40" s="267" t="s">
        <v>712</v>
      </c>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8"/>
      <c r="AM40"/>
      <c r="AN40"/>
      <c r="AO40"/>
    </row>
    <row r="41" spans="1:41" ht="24" customHeight="1" x14ac:dyDescent="0.25">
      <c r="A41" s="29"/>
      <c r="B41" s="31"/>
      <c r="C41" s="46"/>
      <c r="D41" s="33" t="s">
        <v>713</v>
      </c>
      <c r="E41" s="47"/>
      <c r="F41" s="47"/>
      <c r="G41" s="47"/>
      <c r="H41" s="47"/>
      <c r="I41" s="269" t="str">
        <f>IF(LEFT(入力してください!K100,2)="本人",入力してください!G102,"") &amp; ""</f>
        <v/>
      </c>
      <c r="J41" s="269"/>
      <c r="K41" s="269"/>
      <c r="L41" s="269"/>
      <c r="M41" s="269"/>
      <c r="N41" s="269"/>
      <c r="O41" s="269"/>
      <c r="P41" s="269"/>
      <c r="Q41" s="269"/>
      <c r="R41" s="269"/>
      <c r="S41" s="269"/>
      <c r="T41" s="269"/>
      <c r="U41" s="269"/>
      <c r="V41" s="47"/>
      <c r="W41" s="47"/>
      <c r="X41" s="47"/>
      <c r="Y41" s="47"/>
      <c r="Z41" s="47"/>
      <c r="AA41" s="47"/>
      <c r="AB41" s="47"/>
      <c r="AC41" s="47"/>
      <c r="AD41" s="47"/>
      <c r="AE41" s="47"/>
      <c r="AF41" s="47"/>
      <c r="AG41" s="47"/>
      <c r="AH41" s="47"/>
      <c r="AI41" s="47"/>
      <c r="AJ41" s="47"/>
      <c r="AK41" s="47"/>
      <c r="AL41" s="48"/>
      <c r="AM41"/>
      <c r="AN41"/>
      <c r="AO41"/>
    </row>
    <row r="42" spans="1:41"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41" ht="21" customHeight="1" x14ac:dyDescent="0.25">
      <c r="C43" s="260" t="s">
        <v>739</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57"/>
    </row>
    <row r="44" spans="1:41" ht="11.2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41" t="s">
        <v>697</v>
      </c>
    </row>
    <row r="45" spans="1:41" ht="6" customHeight="1" x14ac:dyDescent="0.25">
      <c r="A45" s="29"/>
      <c r="B45" s="29"/>
      <c r="C45" s="29"/>
      <c r="D45" s="29"/>
      <c r="E45" s="29"/>
      <c r="F45" s="29"/>
      <c r="G45" s="29"/>
      <c r="H45" s="29"/>
      <c r="I45" s="29"/>
      <c r="J45" s="29"/>
      <c r="K45" s="29"/>
      <c r="L45" s="29"/>
      <c r="M45" s="29"/>
      <c r="N45" s="29"/>
      <c r="X45" s="29"/>
      <c r="Y45" s="29"/>
      <c r="Z45" s="29"/>
      <c r="AA45" s="29"/>
      <c r="AB45" s="29"/>
      <c r="AC45" s="29"/>
      <c r="AD45" s="29"/>
      <c r="AE45" s="29"/>
      <c r="AF45" s="29"/>
      <c r="AG45" s="29"/>
      <c r="AH45" s="29"/>
      <c r="AI45" s="29"/>
      <c r="AJ45" s="29"/>
      <c r="AK45" s="29"/>
      <c r="AL45" s="29"/>
      <c r="AM45" s="29"/>
    </row>
    <row r="46" spans="1:41" ht="9" customHeight="1" x14ac:dyDescent="0.25">
      <c r="A46" s="29"/>
      <c r="B46" s="29"/>
      <c r="C46" s="29"/>
      <c r="D46" s="29"/>
      <c r="E46" s="29"/>
      <c r="F46" s="29"/>
      <c r="G46" s="29"/>
      <c r="H46" s="29"/>
      <c r="I46" s="29"/>
      <c r="J46" s="29"/>
      <c r="K46" s="29"/>
      <c r="L46" s="29"/>
      <c r="W46" s="391" t="s">
        <v>734</v>
      </c>
      <c r="X46" s="392"/>
      <c r="Y46" s="392"/>
      <c r="Z46" s="392"/>
      <c r="AA46" s="392"/>
      <c r="AB46" s="393"/>
      <c r="AD46" s="29"/>
      <c r="AE46" s="29"/>
      <c r="AF46" s="29"/>
      <c r="AG46" s="29"/>
      <c r="AH46" s="29"/>
      <c r="AI46" s="29"/>
      <c r="AJ46" s="29"/>
    </row>
    <row r="47" spans="1:41" ht="10.5" customHeight="1" x14ac:dyDescent="0.25">
      <c r="A47" s="29"/>
      <c r="B47" s="29"/>
      <c r="C47" s="29"/>
      <c r="D47" s="29"/>
      <c r="E47" s="29"/>
      <c r="F47" s="29"/>
      <c r="G47" s="29"/>
      <c r="H47" s="29"/>
      <c r="I47" s="29"/>
      <c r="J47" s="29"/>
      <c r="K47" s="29"/>
      <c r="L47" s="29"/>
      <c r="M47" s="29"/>
      <c r="N47" s="389" t="s">
        <v>761</v>
      </c>
      <c r="O47" s="389"/>
      <c r="P47" s="389"/>
      <c r="Q47" s="389"/>
      <c r="R47" s="389"/>
      <c r="S47" s="389"/>
      <c r="T47" s="389"/>
      <c r="W47" s="394"/>
      <c r="X47" s="395"/>
      <c r="Y47" s="395"/>
      <c r="Z47" s="395"/>
      <c r="AA47" s="395"/>
      <c r="AB47" s="396"/>
      <c r="AD47" s="29"/>
      <c r="AE47" s="29"/>
      <c r="AF47" s="29"/>
      <c r="AG47" s="29"/>
      <c r="AH47" s="29"/>
      <c r="AI47" s="29"/>
      <c r="AJ47" s="29"/>
    </row>
    <row r="48" spans="1:41" ht="2.25" customHeight="1" x14ac:dyDescent="0.25">
      <c r="A48" s="29"/>
      <c r="B48" s="29"/>
      <c r="C48" s="29"/>
      <c r="D48" s="29"/>
      <c r="E48" s="29"/>
      <c r="F48" s="29"/>
      <c r="G48" s="29"/>
      <c r="H48" s="29"/>
      <c r="I48" s="29"/>
      <c r="J48" s="29"/>
      <c r="K48" s="29"/>
      <c r="L48" s="29"/>
      <c r="M48" s="29"/>
      <c r="N48" s="389"/>
      <c r="O48" s="389"/>
      <c r="P48" s="389"/>
      <c r="Q48" s="389"/>
      <c r="R48" s="389"/>
      <c r="S48" s="389"/>
      <c r="T48" s="389"/>
      <c r="U48" s="29"/>
      <c r="V48" s="29"/>
      <c r="W48" s="29"/>
      <c r="X48" s="29"/>
      <c r="Y48" s="29"/>
      <c r="Z48" s="29"/>
      <c r="AA48" s="29"/>
      <c r="AB48" s="29"/>
      <c r="AC48" s="29"/>
      <c r="AD48" s="29"/>
      <c r="AE48" s="29"/>
      <c r="AF48" s="29"/>
      <c r="AG48" s="29"/>
      <c r="AH48" s="29"/>
      <c r="AI48" s="29"/>
      <c r="AJ48" s="29"/>
      <c r="AK48" s="29"/>
      <c r="AL48" s="29"/>
      <c r="AM48" s="29"/>
    </row>
    <row r="49" spans="1:39" ht="14.25" customHeight="1" x14ac:dyDescent="0.25">
      <c r="A49" s="29"/>
      <c r="B49" s="29"/>
      <c r="C49" s="29"/>
      <c r="D49" s="29"/>
      <c r="E49" s="29"/>
      <c r="F49" s="29"/>
      <c r="G49" s="29"/>
      <c r="H49" s="29"/>
      <c r="I49" s="29"/>
      <c r="J49" s="29"/>
      <c r="K49" s="29"/>
      <c r="L49" s="29"/>
      <c r="M49" s="29"/>
      <c r="N49" s="390"/>
      <c r="O49" s="390"/>
      <c r="P49" s="390"/>
      <c r="Q49" s="390"/>
      <c r="R49" s="390"/>
      <c r="S49" s="390"/>
      <c r="T49" s="390"/>
      <c r="U49" s="29"/>
      <c r="V49" s="29"/>
      <c r="W49" s="29"/>
      <c r="X49" s="61" t="s">
        <v>506</v>
      </c>
      <c r="Y49" s="61"/>
      <c r="Z49" s="61"/>
      <c r="AA49" s="61"/>
      <c r="AB49" s="61"/>
      <c r="AC49" s="111" t="str">
        <f>入力してください!G8 &amp; ""</f>
        <v/>
      </c>
      <c r="AD49" s="111"/>
      <c r="AE49" s="111"/>
      <c r="AF49" s="111"/>
      <c r="AG49" s="111"/>
      <c r="AH49" s="111"/>
      <c r="AI49" s="111"/>
      <c r="AJ49" s="111"/>
      <c r="AK49" s="111"/>
      <c r="AL49" s="111"/>
      <c r="AM49" s="29"/>
    </row>
    <row r="50" spans="1:39" ht="14.25" customHeight="1" x14ac:dyDescent="0.25">
      <c r="A50" s="29"/>
      <c r="B50" s="29"/>
      <c r="C50" s="285" t="s">
        <v>505</v>
      </c>
      <c r="D50" s="285"/>
      <c r="E50" s="285"/>
      <c r="F50" s="382" t="s">
        <v>498</v>
      </c>
      <c r="G50" s="382"/>
      <c r="H50" s="382"/>
      <c r="I50" s="382"/>
      <c r="J50" s="382"/>
      <c r="K50" s="382"/>
      <c r="L50" s="382"/>
      <c r="M50" s="228" t="s">
        <v>499</v>
      </c>
      <c r="N50" s="228"/>
      <c r="O50" s="228"/>
      <c r="P50" s="111" t="str">
        <f>入力してください!G54 &amp; ""</f>
        <v/>
      </c>
      <c r="Q50" s="111"/>
      <c r="R50" s="111"/>
      <c r="S50" s="111"/>
      <c r="T50" s="111"/>
      <c r="U50" s="111"/>
      <c r="V50" s="111"/>
      <c r="W50" s="111"/>
      <c r="X50" s="111"/>
      <c r="Y50" s="111"/>
      <c r="Z50" s="111"/>
      <c r="AA50" s="111"/>
      <c r="AB50" s="111"/>
      <c r="AC50" s="228" t="s">
        <v>500</v>
      </c>
      <c r="AD50" s="228"/>
      <c r="AE50" s="228"/>
      <c r="AF50" s="228"/>
      <c r="AG50" s="228"/>
      <c r="AH50" s="228"/>
      <c r="AI50" s="111" t="str">
        <f>入力してください!R54 &amp; ""</f>
        <v/>
      </c>
      <c r="AJ50" s="111"/>
      <c r="AK50" s="111"/>
      <c r="AL50" s="111"/>
      <c r="AM50" s="29"/>
    </row>
    <row r="51" spans="1:39" ht="14.25" customHeight="1" x14ac:dyDescent="0.25">
      <c r="A51" s="29"/>
      <c r="B51" s="29"/>
      <c r="C51" s="285"/>
      <c r="D51" s="285"/>
      <c r="E51" s="285"/>
      <c r="F51" s="382"/>
      <c r="G51" s="382"/>
      <c r="H51" s="382"/>
      <c r="I51" s="382"/>
      <c r="J51" s="382"/>
      <c r="K51" s="382"/>
      <c r="L51" s="382"/>
      <c r="M51" s="228" t="s">
        <v>499</v>
      </c>
      <c r="N51" s="228"/>
      <c r="O51" s="228"/>
      <c r="P51" s="111" t="str">
        <f>入力してください!G55 &amp; ""</f>
        <v/>
      </c>
      <c r="Q51" s="111"/>
      <c r="R51" s="111"/>
      <c r="S51" s="111"/>
      <c r="T51" s="111"/>
      <c r="U51" s="111"/>
      <c r="V51" s="111"/>
      <c r="W51" s="111"/>
      <c r="X51" s="111"/>
      <c r="Y51" s="111"/>
      <c r="Z51" s="111"/>
      <c r="AA51" s="111"/>
      <c r="AB51" s="111"/>
      <c r="AC51" s="228" t="s">
        <v>500</v>
      </c>
      <c r="AD51" s="228"/>
      <c r="AE51" s="228"/>
      <c r="AF51" s="228"/>
      <c r="AG51" s="228"/>
      <c r="AH51" s="228"/>
      <c r="AI51" s="111" t="str">
        <f>入力してください!R55 &amp; ""</f>
        <v/>
      </c>
      <c r="AJ51" s="111"/>
      <c r="AK51" s="111"/>
      <c r="AL51" s="111"/>
      <c r="AM51" s="29"/>
    </row>
    <row r="52" spans="1:39" ht="14.25" customHeight="1" x14ac:dyDescent="0.25">
      <c r="A52" s="29"/>
      <c r="B52" s="29"/>
      <c r="C52" s="285"/>
      <c r="D52" s="285"/>
      <c r="E52" s="285"/>
      <c r="F52" s="382"/>
      <c r="G52" s="382"/>
      <c r="H52" s="382"/>
      <c r="I52" s="382"/>
      <c r="J52" s="382"/>
      <c r="K52" s="382"/>
      <c r="L52" s="382"/>
      <c r="M52" s="228" t="s">
        <v>499</v>
      </c>
      <c r="N52" s="228"/>
      <c r="O52" s="228"/>
      <c r="P52" s="111" t="str">
        <f>入力してください!G56 &amp; ""</f>
        <v/>
      </c>
      <c r="Q52" s="111"/>
      <c r="R52" s="111"/>
      <c r="S52" s="111"/>
      <c r="T52" s="111"/>
      <c r="U52" s="111"/>
      <c r="V52" s="111"/>
      <c r="W52" s="111"/>
      <c r="X52" s="111"/>
      <c r="Y52" s="111"/>
      <c r="Z52" s="111"/>
      <c r="AA52" s="111"/>
      <c r="AB52" s="111"/>
      <c r="AC52" s="228" t="s">
        <v>500</v>
      </c>
      <c r="AD52" s="228"/>
      <c r="AE52" s="228"/>
      <c r="AF52" s="228"/>
      <c r="AG52" s="228"/>
      <c r="AH52" s="228"/>
      <c r="AI52" s="111" t="str">
        <f>入力してください!R56 &amp; ""</f>
        <v/>
      </c>
      <c r="AJ52" s="111"/>
      <c r="AK52" s="111"/>
      <c r="AL52" s="111"/>
      <c r="AM52" s="29"/>
    </row>
    <row r="53" spans="1:39" ht="14.25" customHeight="1" x14ac:dyDescent="0.25">
      <c r="A53" s="29"/>
      <c r="B53" s="29"/>
      <c r="C53" s="285"/>
      <c r="D53" s="285"/>
      <c r="E53" s="285"/>
      <c r="F53" s="382"/>
      <c r="G53" s="382"/>
      <c r="H53" s="382"/>
      <c r="I53" s="382"/>
      <c r="J53" s="382"/>
      <c r="K53" s="382"/>
      <c r="L53" s="382"/>
      <c r="M53" s="228" t="s">
        <v>499</v>
      </c>
      <c r="N53" s="228"/>
      <c r="O53" s="228"/>
      <c r="P53" s="111" t="str">
        <f>入力してください!G57 &amp; ""</f>
        <v/>
      </c>
      <c r="Q53" s="111"/>
      <c r="R53" s="111"/>
      <c r="S53" s="111"/>
      <c r="T53" s="111"/>
      <c r="U53" s="111"/>
      <c r="V53" s="111"/>
      <c r="W53" s="111"/>
      <c r="X53" s="111"/>
      <c r="Y53" s="111"/>
      <c r="Z53" s="111"/>
      <c r="AA53" s="111"/>
      <c r="AB53" s="111"/>
      <c r="AC53" s="228" t="s">
        <v>500</v>
      </c>
      <c r="AD53" s="228"/>
      <c r="AE53" s="228"/>
      <c r="AF53" s="228"/>
      <c r="AG53" s="228"/>
      <c r="AH53" s="228"/>
      <c r="AI53" s="111" t="str">
        <f>入力してください!R57 &amp; ""</f>
        <v/>
      </c>
      <c r="AJ53" s="111"/>
      <c r="AK53" s="111"/>
      <c r="AL53" s="111"/>
      <c r="AM53" s="29"/>
    </row>
    <row r="54" spans="1:39" ht="14.25" customHeight="1" x14ac:dyDescent="0.25">
      <c r="A54" s="29"/>
      <c r="B54" s="29"/>
      <c r="C54" s="285"/>
      <c r="D54" s="285"/>
      <c r="E54" s="285"/>
      <c r="F54" s="382"/>
      <c r="G54" s="382"/>
      <c r="H54" s="382"/>
      <c r="I54" s="382"/>
      <c r="J54" s="382"/>
      <c r="K54" s="382"/>
      <c r="L54" s="382"/>
      <c r="M54" s="228" t="s">
        <v>499</v>
      </c>
      <c r="N54" s="228"/>
      <c r="O54" s="228"/>
      <c r="P54" s="111" t="str">
        <f>入力してください!G58 &amp; ""</f>
        <v/>
      </c>
      <c r="Q54" s="111"/>
      <c r="R54" s="111"/>
      <c r="S54" s="111"/>
      <c r="T54" s="111"/>
      <c r="U54" s="111"/>
      <c r="V54" s="111"/>
      <c r="W54" s="111"/>
      <c r="X54" s="111"/>
      <c r="Y54" s="111"/>
      <c r="Z54" s="111"/>
      <c r="AA54" s="111"/>
      <c r="AB54" s="111"/>
      <c r="AC54" s="228" t="s">
        <v>500</v>
      </c>
      <c r="AD54" s="228"/>
      <c r="AE54" s="228"/>
      <c r="AF54" s="228"/>
      <c r="AG54" s="228"/>
      <c r="AH54" s="228"/>
      <c r="AI54" s="111" t="str">
        <f>入力してください!R58 &amp; ""</f>
        <v/>
      </c>
      <c r="AJ54" s="111"/>
      <c r="AK54" s="111"/>
      <c r="AL54" s="111"/>
      <c r="AM54" s="29"/>
    </row>
    <row r="55" spans="1:39" ht="14.25" customHeight="1" x14ac:dyDescent="0.25">
      <c r="A55" s="29"/>
      <c r="B55" s="29"/>
      <c r="C55" s="285"/>
      <c r="D55" s="285"/>
      <c r="E55" s="285"/>
      <c r="F55" s="382"/>
      <c r="G55" s="382"/>
      <c r="H55" s="382"/>
      <c r="I55" s="382"/>
      <c r="J55" s="382"/>
      <c r="K55" s="382"/>
      <c r="L55" s="382"/>
      <c r="M55" s="228" t="s">
        <v>499</v>
      </c>
      <c r="N55" s="228"/>
      <c r="O55" s="228"/>
      <c r="P55" s="111" t="str">
        <f>入力してください!G59 &amp; ""</f>
        <v/>
      </c>
      <c r="Q55" s="111"/>
      <c r="R55" s="111"/>
      <c r="S55" s="111"/>
      <c r="T55" s="111"/>
      <c r="U55" s="111"/>
      <c r="V55" s="111"/>
      <c r="W55" s="111"/>
      <c r="X55" s="111"/>
      <c r="Y55" s="111"/>
      <c r="Z55" s="111"/>
      <c r="AA55" s="111"/>
      <c r="AB55" s="111"/>
      <c r="AC55" s="228" t="s">
        <v>500</v>
      </c>
      <c r="AD55" s="228"/>
      <c r="AE55" s="228"/>
      <c r="AF55" s="228"/>
      <c r="AG55" s="228"/>
      <c r="AH55" s="228"/>
      <c r="AI55" s="111" t="str">
        <f>入力してください!R59 &amp; ""</f>
        <v/>
      </c>
      <c r="AJ55" s="111"/>
      <c r="AK55" s="111"/>
      <c r="AL55" s="111"/>
      <c r="AM55" s="29"/>
    </row>
    <row r="56" spans="1:39" ht="9" customHeight="1" x14ac:dyDescent="0.25">
      <c r="A56" s="29"/>
      <c r="B56" s="29"/>
      <c r="C56" s="285"/>
      <c r="D56" s="285"/>
      <c r="E56" s="285"/>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7"/>
      <c r="AM56" s="29"/>
    </row>
    <row r="57" spans="1:39" ht="15" customHeight="1" x14ac:dyDescent="0.25">
      <c r="A57" s="29"/>
      <c r="B57" s="29"/>
      <c r="C57" s="285"/>
      <c r="D57" s="285"/>
      <c r="E57" s="285"/>
      <c r="F57" s="382" t="s">
        <v>501</v>
      </c>
      <c r="G57" s="382"/>
      <c r="H57" s="382"/>
      <c r="I57" s="382"/>
      <c r="J57" s="382" t="s">
        <v>502</v>
      </c>
      <c r="K57" s="382"/>
      <c r="L57" s="382"/>
      <c r="M57" s="382"/>
      <c r="N57" s="382"/>
      <c r="O57" s="382"/>
      <c r="P57" s="228" t="s">
        <v>2</v>
      </c>
      <c r="Q57" s="228"/>
      <c r="R57" s="228"/>
      <c r="S57" s="228"/>
      <c r="T57" s="111" t="str">
        <f>入力してください!K61 &amp; ""</f>
        <v/>
      </c>
      <c r="U57" s="111"/>
      <c r="V57" s="111"/>
      <c r="W57" s="111"/>
      <c r="X57" s="111"/>
      <c r="Y57" s="111"/>
      <c r="Z57" s="111"/>
      <c r="AA57" s="111"/>
      <c r="AB57" s="228" t="s">
        <v>456</v>
      </c>
      <c r="AC57" s="228"/>
      <c r="AD57" s="228"/>
      <c r="AE57" s="228"/>
      <c r="AF57" s="111" t="str">
        <f>IF(入力してください!M62&lt;&gt;"",入力してください!K62 &amp; 入力してください!M62 &amp; "年" &amp; 入力してください!P62 &amp; "月" &amp; 入力してください!S62 &amp; "日","")</f>
        <v/>
      </c>
      <c r="AG57" s="111"/>
      <c r="AH57" s="111"/>
      <c r="AI57" s="111"/>
      <c r="AJ57" s="111"/>
      <c r="AK57" s="111"/>
      <c r="AL57" s="111"/>
      <c r="AM57" s="29"/>
    </row>
    <row r="58" spans="1:39" ht="15" customHeight="1" x14ac:dyDescent="0.25">
      <c r="A58" s="29"/>
      <c r="B58" s="29"/>
      <c r="C58" s="285"/>
      <c r="D58" s="285"/>
      <c r="E58" s="285"/>
      <c r="F58" s="382"/>
      <c r="G58" s="382"/>
      <c r="H58" s="382"/>
      <c r="I58" s="382"/>
      <c r="J58" s="382"/>
      <c r="K58" s="382"/>
      <c r="L58" s="382"/>
      <c r="M58" s="382"/>
      <c r="N58" s="382"/>
      <c r="O58" s="382"/>
      <c r="P58" s="228" t="s">
        <v>499</v>
      </c>
      <c r="Q58" s="228"/>
      <c r="R58" s="228"/>
      <c r="S58" s="228"/>
      <c r="T58" s="111" t="str">
        <f>入力してください!K60 &amp; ""</f>
        <v/>
      </c>
      <c r="U58" s="111"/>
      <c r="V58" s="111"/>
      <c r="W58" s="111"/>
      <c r="X58" s="111"/>
      <c r="Y58" s="111"/>
      <c r="Z58" s="111"/>
      <c r="AA58" s="111"/>
      <c r="AB58" s="228" t="s">
        <v>504</v>
      </c>
      <c r="AC58" s="228"/>
      <c r="AD58" s="228"/>
      <c r="AE58" s="228"/>
      <c r="AF58" s="111" t="str">
        <f>入力してください!K63 &amp; ""</f>
        <v/>
      </c>
      <c r="AG58" s="111"/>
      <c r="AH58" s="111"/>
      <c r="AI58" s="111"/>
      <c r="AJ58" s="111"/>
      <c r="AK58" s="111"/>
      <c r="AL58" s="111"/>
      <c r="AM58" s="29"/>
    </row>
    <row r="59" spans="1:39" ht="15" customHeight="1" x14ac:dyDescent="0.25">
      <c r="A59" s="29"/>
      <c r="B59" s="29"/>
      <c r="C59" s="285"/>
      <c r="D59" s="285"/>
      <c r="E59" s="285"/>
      <c r="F59" s="382"/>
      <c r="G59" s="382"/>
      <c r="H59" s="382"/>
      <c r="I59" s="382"/>
      <c r="J59" s="382"/>
      <c r="K59" s="382"/>
      <c r="L59" s="382"/>
      <c r="M59" s="382"/>
      <c r="N59" s="382"/>
      <c r="O59" s="382"/>
      <c r="P59" s="228" t="s">
        <v>2</v>
      </c>
      <c r="Q59" s="228"/>
      <c r="R59" s="228"/>
      <c r="S59" s="228"/>
      <c r="T59" s="111" t="str">
        <f>入力してください!K65 &amp; ""</f>
        <v/>
      </c>
      <c r="U59" s="111"/>
      <c r="V59" s="111"/>
      <c r="W59" s="111"/>
      <c r="X59" s="111"/>
      <c r="Y59" s="111"/>
      <c r="Z59" s="111"/>
      <c r="AA59" s="111"/>
      <c r="AB59" s="228" t="s">
        <v>456</v>
      </c>
      <c r="AC59" s="228"/>
      <c r="AD59" s="228"/>
      <c r="AE59" s="228"/>
      <c r="AF59" s="111" t="str">
        <f>IF(入力してください!M66&lt;&gt;"",入力してください!K66 &amp; 入力してください!M66 &amp; "年" &amp; 入力してください!P66 &amp; "月" &amp; 入力してください!S66 &amp; "日","")</f>
        <v/>
      </c>
      <c r="AG59" s="111"/>
      <c r="AH59" s="111"/>
      <c r="AI59" s="111"/>
      <c r="AJ59" s="111"/>
      <c r="AK59" s="111"/>
      <c r="AL59" s="111"/>
      <c r="AM59" s="29"/>
    </row>
    <row r="60" spans="1:39" ht="15" customHeight="1" x14ac:dyDescent="0.25">
      <c r="A60" s="29"/>
      <c r="B60" s="29"/>
      <c r="C60" s="285"/>
      <c r="D60" s="285"/>
      <c r="E60" s="285"/>
      <c r="F60" s="382"/>
      <c r="G60" s="382"/>
      <c r="H60" s="382"/>
      <c r="I60" s="382"/>
      <c r="J60" s="382"/>
      <c r="K60" s="382"/>
      <c r="L60" s="382"/>
      <c r="M60" s="382"/>
      <c r="N60" s="382"/>
      <c r="O60" s="382"/>
      <c r="P60" s="228" t="s">
        <v>499</v>
      </c>
      <c r="Q60" s="228"/>
      <c r="R60" s="228"/>
      <c r="S60" s="228"/>
      <c r="T60" s="111" t="str">
        <f>入力してください!K64 &amp; ""</f>
        <v/>
      </c>
      <c r="U60" s="111"/>
      <c r="V60" s="111"/>
      <c r="W60" s="111"/>
      <c r="X60" s="111"/>
      <c r="Y60" s="111"/>
      <c r="Z60" s="111"/>
      <c r="AA60" s="111"/>
      <c r="AB60" s="228" t="s">
        <v>504</v>
      </c>
      <c r="AC60" s="228"/>
      <c r="AD60" s="228"/>
      <c r="AE60" s="228"/>
      <c r="AF60" s="111" t="str">
        <f>入力してください!K67 &amp; ""</f>
        <v/>
      </c>
      <c r="AG60" s="111"/>
      <c r="AH60" s="111"/>
      <c r="AI60" s="111"/>
      <c r="AJ60" s="111"/>
      <c r="AK60" s="111"/>
      <c r="AL60" s="111"/>
      <c r="AM60" s="29"/>
    </row>
    <row r="61" spans="1:39" ht="15" customHeight="1" x14ac:dyDescent="0.25">
      <c r="A61" s="29"/>
      <c r="B61" s="29"/>
      <c r="C61" s="285"/>
      <c r="D61" s="285"/>
      <c r="E61" s="285"/>
      <c r="F61" s="382"/>
      <c r="G61" s="382"/>
      <c r="H61" s="382"/>
      <c r="I61" s="382"/>
      <c r="J61" s="382" t="s">
        <v>503</v>
      </c>
      <c r="K61" s="382"/>
      <c r="L61" s="382"/>
      <c r="M61" s="382"/>
      <c r="N61" s="382"/>
      <c r="O61" s="382"/>
      <c r="P61" s="228" t="s">
        <v>2</v>
      </c>
      <c r="Q61" s="228"/>
      <c r="R61" s="228"/>
      <c r="S61" s="228"/>
      <c r="T61" s="111" t="str">
        <f>入力してください!K69 &amp; ""</f>
        <v/>
      </c>
      <c r="U61" s="111"/>
      <c r="V61" s="111"/>
      <c r="W61" s="111"/>
      <c r="X61" s="111"/>
      <c r="Y61" s="111"/>
      <c r="Z61" s="111"/>
      <c r="AA61" s="111"/>
      <c r="AB61" s="228" t="s">
        <v>456</v>
      </c>
      <c r="AC61" s="228"/>
      <c r="AD61" s="228"/>
      <c r="AE61" s="228"/>
      <c r="AF61" s="111" t="str">
        <f>IF(入力してください!M70&lt;&gt;"",入力してください!K70 &amp; 入力してください!M70 &amp; "年" &amp; 入力してください!P70 &amp; "月" &amp; 入力してください!S70 &amp; "日","")</f>
        <v/>
      </c>
      <c r="AG61" s="111"/>
      <c r="AH61" s="111"/>
      <c r="AI61" s="111"/>
      <c r="AJ61" s="111"/>
      <c r="AK61" s="111"/>
      <c r="AL61" s="111"/>
      <c r="AM61" s="29"/>
    </row>
    <row r="62" spans="1:39" ht="15" customHeight="1" x14ac:dyDescent="0.25">
      <c r="A62" s="29"/>
      <c r="B62" s="29"/>
      <c r="C62" s="285"/>
      <c r="D62" s="285"/>
      <c r="E62" s="285"/>
      <c r="F62" s="382"/>
      <c r="G62" s="382"/>
      <c r="H62" s="382"/>
      <c r="I62" s="382"/>
      <c r="J62" s="382"/>
      <c r="K62" s="382"/>
      <c r="L62" s="382"/>
      <c r="M62" s="382"/>
      <c r="N62" s="382"/>
      <c r="O62" s="382"/>
      <c r="P62" s="228" t="s">
        <v>499</v>
      </c>
      <c r="Q62" s="228"/>
      <c r="R62" s="228"/>
      <c r="S62" s="228"/>
      <c r="T62" s="111" t="str">
        <f>入力してください!K68 &amp; ""</f>
        <v/>
      </c>
      <c r="U62" s="111"/>
      <c r="V62" s="111"/>
      <c r="W62" s="111"/>
      <c r="X62" s="111"/>
      <c r="Y62" s="111"/>
      <c r="Z62" s="111"/>
      <c r="AA62" s="111"/>
      <c r="AB62" s="228" t="s">
        <v>504</v>
      </c>
      <c r="AC62" s="228"/>
      <c r="AD62" s="228"/>
      <c r="AE62" s="228"/>
      <c r="AF62" s="111" t="str">
        <f>入力してください!K71 &amp; ""</f>
        <v/>
      </c>
      <c r="AG62" s="111"/>
      <c r="AH62" s="111"/>
      <c r="AI62" s="111"/>
      <c r="AJ62" s="111"/>
      <c r="AK62" s="111"/>
      <c r="AL62" s="111"/>
      <c r="AM62" s="29"/>
    </row>
    <row r="63" spans="1:39" ht="15" customHeight="1" x14ac:dyDescent="0.25">
      <c r="A63" s="29"/>
      <c r="B63" s="29"/>
      <c r="C63" s="285"/>
      <c r="D63" s="285"/>
      <c r="E63" s="285"/>
      <c r="F63" s="382"/>
      <c r="G63" s="382"/>
      <c r="H63" s="382"/>
      <c r="I63" s="382"/>
      <c r="J63" s="382"/>
      <c r="K63" s="382"/>
      <c r="L63" s="382"/>
      <c r="M63" s="382"/>
      <c r="N63" s="382"/>
      <c r="O63" s="382"/>
      <c r="P63" s="228" t="s">
        <v>2</v>
      </c>
      <c r="Q63" s="228"/>
      <c r="R63" s="228"/>
      <c r="S63" s="228"/>
      <c r="T63" s="111" t="str">
        <f>入力してください!K73 &amp; ""</f>
        <v/>
      </c>
      <c r="U63" s="111"/>
      <c r="V63" s="111"/>
      <c r="W63" s="111"/>
      <c r="X63" s="111"/>
      <c r="Y63" s="111"/>
      <c r="Z63" s="111"/>
      <c r="AA63" s="111"/>
      <c r="AB63" s="228" t="s">
        <v>456</v>
      </c>
      <c r="AC63" s="228"/>
      <c r="AD63" s="228"/>
      <c r="AE63" s="228"/>
      <c r="AF63" s="111" t="str">
        <f>IF(入力してください!M74&lt;&gt;"",入力してください!K74 &amp; 入力してください!M74 &amp; "年" &amp; 入力してください!P74 &amp; "月" &amp; 入力してください!S74 &amp; "日","")</f>
        <v/>
      </c>
      <c r="AG63" s="111"/>
      <c r="AH63" s="111"/>
      <c r="AI63" s="111"/>
      <c r="AJ63" s="111"/>
      <c r="AK63" s="111"/>
      <c r="AL63" s="111"/>
      <c r="AM63" s="29"/>
    </row>
    <row r="64" spans="1:39" ht="15" customHeight="1" x14ac:dyDescent="0.25">
      <c r="A64" s="29"/>
      <c r="B64" s="29"/>
      <c r="C64" s="285"/>
      <c r="D64" s="285"/>
      <c r="E64" s="285"/>
      <c r="F64" s="382"/>
      <c r="G64" s="382"/>
      <c r="H64" s="382"/>
      <c r="I64" s="382"/>
      <c r="J64" s="382"/>
      <c r="K64" s="382"/>
      <c r="L64" s="382"/>
      <c r="M64" s="382"/>
      <c r="N64" s="382"/>
      <c r="O64" s="382"/>
      <c r="P64" s="228" t="s">
        <v>499</v>
      </c>
      <c r="Q64" s="228"/>
      <c r="R64" s="228"/>
      <c r="S64" s="228"/>
      <c r="T64" s="111" t="str">
        <f>入力してください!K72 &amp; ""</f>
        <v/>
      </c>
      <c r="U64" s="111"/>
      <c r="V64" s="111"/>
      <c r="W64" s="111"/>
      <c r="X64" s="111"/>
      <c r="Y64" s="111"/>
      <c r="Z64" s="111"/>
      <c r="AA64" s="111"/>
      <c r="AB64" s="228" t="s">
        <v>504</v>
      </c>
      <c r="AC64" s="228"/>
      <c r="AD64" s="228"/>
      <c r="AE64" s="228"/>
      <c r="AF64" s="111" t="str">
        <f>入力してください!K75 &amp; ""</f>
        <v/>
      </c>
      <c r="AG64" s="111"/>
      <c r="AH64" s="111"/>
      <c r="AI64" s="111"/>
      <c r="AJ64" s="111"/>
      <c r="AK64" s="111"/>
      <c r="AL64" s="111"/>
      <c r="AM64" s="29"/>
    </row>
    <row r="65" spans="1:39" ht="12.75" customHeight="1" x14ac:dyDescent="0.25">
      <c r="F65" s="25" t="s">
        <v>507</v>
      </c>
    </row>
    <row r="66" spans="1:39" ht="12.75" customHeight="1" x14ac:dyDescent="0.25">
      <c r="G66" s="25" t="s">
        <v>508</v>
      </c>
    </row>
    <row r="67" spans="1:39" ht="20.25" customHeight="1" x14ac:dyDescent="0.25">
      <c r="A67" s="29"/>
      <c r="B67" s="29"/>
      <c r="C67" s="380"/>
      <c r="D67" s="380"/>
      <c r="E67" s="380"/>
      <c r="F67" s="380"/>
      <c r="G67" s="380"/>
      <c r="H67" s="380" t="s">
        <v>509</v>
      </c>
      <c r="I67" s="380"/>
      <c r="J67" s="380"/>
      <c r="K67" s="380"/>
      <c r="L67" s="380"/>
      <c r="M67" s="380"/>
      <c r="N67" s="380"/>
      <c r="O67" s="380"/>
      <c r="P67" s="380"/>
      <c r="Q67" s="380"/>
      <c r="R67" s="380"/>
      <c r="S67" s="380"/>
      <c r="T67" s="380"/>
      <c r="U67" s="380"/>
      <c r="V67" s="380" t="s">
        <v>510</v>
      </c>
      <c r="W67" s="380"/>
      <c r="X67" s="380"/>
      <c r="Y67" s="380"/>
      <c r="Z67" s="380"/>
      <c r="AA67" s="380"/>
      <c r="AB67" s="380"/>
      <c r="AC67" s="380"/>
      <c r="AD67" s="380"/>
      <c r="AE67" s="380"/>
      <c r="AF67" s="380"/>
      <c r="AG67" s="380"/>
      <c r="AH67" s="380"/>
      <c r="AI67" s="380"/>
      <c r="AJ67" s="380"/>
      <c r="AK67" s="380"/>
      <c r="AL67" s="380"/>
      <c r="AM67" s="29"/>
    </row>
    <row r="68" spans="1:39" ht="42" customHeight="1" x14ac:dyDescent="0.25">
      <c r="A68" s="29"/>
      <c r="B68" s="29"/>
      <c r="C68" s="384" t="s">
        <v>735</v>
      </c>
      <c r="D68" s="384"/>
      <c r="E68" s="384"/>
      <c r="F68" s="384"/>
      <c r="G68" s="384"/>
      <c r="H68" s="385" t="s">
        <v>696</v>
      </c>
      <c r="I68" s="385"/>
      <c r="J68" s="385"/>
      <c r="K68" s="385"/>
      <c r="L68" s="385"/>
      <c r="M68" s="385"/>
      <c r="N68" s="385"/>
      <c r="O68" s="385"/>
      <c r="P68" s="385"/>
      <c r="Q68" s="385"/>
      <c r="R68" s="385"/>
      <c r="S68" s="385"/>
      <c r="T68" s="385"/>
      <c r="U68" s="385"/>
      <c r="V68" s="381"/>
      <c r="W68" s="381"/>
      <c r="X68" s="381"/>
      <c r="Y68" s="381"/>
      <c r="Z68" s="381"/>
      <c r="AA68" s="381"/>
      <c r="AB68" s="381"/>
      <c r="AC68" s="381"/>
      <c r="AD68" s="381"/>
      <c r="AE68" s="381"/>
      <c r="AF68" s="381"/>
      <c r="AG68" s="381"/>
      <c r="AH68" s="381"/>
      <c r="AI68" s="381"/>
      <c r="AJ68" s="381"/>
      <c r="AK68" s="381"/>
      <c r="AL68" s="381"/>
      <c r="AM68" s="29"/>
    </row>
    <row r="69" spans="1:39" ht="3.7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row>
    <row r="70" spans="1:39" ht="24" customHeight="1" x14ac:dyDescent="0.25">
      <c r="A70" s="29"/>
      <c r="B70" s="29"/>
      <c r="C70" s="371" t="s">
        <v>514</v>
      </c>
      <c r="D70" s="372"/>
      <c r="E70" s="372"/>
      <c r="F70" s="373"/>
      <c r="G70" s="288" t="str">
        <f>IF(入力してください!J79&lt;&gt;"","令和" &amp; IF(入力してください!J79&gt;2020,入力してください!J79-2018,入力してください!J79) &amp; "年" &amp; 入力してください!N79 &amp; "月" &amp; 入力してください!R79 &amp; "日", "年　　月　　日")</f>
        <v>年　　月　　日</v>
      </c>
      <c r="H70" s="364"/>
      <c r="I70" s="364"/>
      <c r="J70" s="364"/>
      <c r="K70" s="364"/>
      <c r="L70" s="365"/>
      <c r="M70" s="355" t="s">
        <v>736</v>
      </c>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29"/>
    </row>
    <row r="71" spans="1:39" ht="13.5" customHeight="1" x14ac:dyDescent="0.25">
      <c r="A71" s="29"/>
      <c r="B71" s="29"/>
      <c r="C71" s="374"/>
      <c r="D71" s="375"/>
      <c r="E71" s="375"/>
      <c r="F71" s="376"/>
      <c r="G71" s="366"/>
      <c r="H71" s="367"/>
      <c r="I71" s="367"/>
      <c r="J71" s="367"/>
      <c r="K71" s="367"/>
      <c r="L71" s="368"/>
      <c r="M71" s="386" t="s">
        <v>737</v>
      </c>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387"/>
      <c r="AM71" s="29"/>
    </row>
    <row r="72" spans="1:39" ht="12.75" customHeight="1" x14ac:dyDescent="0.25">
      <c r="A72" s="29"/>
      <c r="B72" s="29"/>
      <c r="C72" s="374"/>
      <c r="D72" s="375"/>
      <c r="E72" s="375"/>
      <c r="F72" s="376"/>
      <c r="G72" s="366"/>
      <c r="H72" s="367"/>
      <c r="I72" s="367"/>
      <c r="J72" s="367"/>
      <c r="K72" s="367"/>
      <c r="L72" s="368"/>
      <c r="M72" s="36" t="str">
        <f>IF(LEFT(入力してください!G80,2)="臨床","☑","□")</f>
        <v>□</v>
      </c>
      <c r="N72" s="359" t="s">
        <v>511</v>
      </c>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60"/>
      <c r="AM72" s="29"/>
    </row>
    <row r="73" spans="1:39" ht="12.75" customHeight="1" x14ac:dyDescent="0.25">
      <c r="A73" s="29"/>
      <c r="B73" s="29"/>
      <c r="C73" s="374"/>
      <c r="D73" s="375"/>
      <c r="E73" s="375"/>
      <c r="F73" s="376"/>
      <c r="G73" s="366"/>
      <c r="H73" s="367"/>
      <c r="I73" s="367"/>
      <c r="J73" s="367"/>
      <c r="K73" s="367"/>
      <c r="L73" s="368"/>
      <c r="M73" s="36" t="str">
        <f>IF(LEFT(入力してください!G80,2)="症状","☑","□")</f>
        <v>□</v>
      </c>
      <c r="N73" s="359" t="s">
        <v>512</v>
      </c>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59"/>
      <c r="AL73" s="360"/>
      <c r="AM73" s="29"/>
    </row>
    <row r="74" spans="1:39" ht="12.75" customHeight="1" x14ac:dyDescent="0.25">
      <c r="A74" s="29"/>
      <c r="B74" s="29"/>
      <c r="C74" s="374"/>
      <c r="D74" s="375"/>
      <c r="E74" s="375"/>
      <c r="F74" s="376"/>
      <c r="G74" s="366"/>
      <c r="H74" s="367"/>
      <c r="I74" s="367"/>
      <c r="J74" s="367"/>
      <c r="K74" s="367"/>
      <c r="L74" s="368"/>
      <c r="M74" s="36" t="str">
        <f>IF(LEFT(入力してください!G80,2)="大規","☑","□")</f>
        <v>□</v>
      </c>
      <c r="N74" s="359" t="s">
        <v>513</v>
      </c>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59"/>
      <c r="AL74" s="360"/>
      <c r="AM74" s="29"/>
    </row>
    <row r="75" spans="1:39" ht="12.75" customHeight="1" x14ac:dyDescent="0.25">
      <c r="A75" s="29"/>
      <c r="B75" s="29"/>
      <c r="C75" s="374"/>
      <c r="D75" s="375"/>
      <c r="E75" s="375"/>
      <c r="F75" s="376"/>
      <c r="G75" s="366"/>
      <c r="H75" s="367"/>
      <c r="I75" s="367"/>
      <c r="J75" s="367"/>
      <c r="K75" s="367"/>
      <c r="L75" s="368"/>
      <c r="M75" s="36" t="str">
        <f>IF(LEFT(入力してください!G80,2)="その","☑","□")</f>
        <v>□</v>
      </c>
      <c r="N75" s="388" t="str">
        <f>"その他〔" &amp; 入力してください!J81</f>
        <v>その他〔</v>
      </c>
      <c r="O75" s="388"/>
      <c r="P75" s="388"/>
      <c r="Q75" s="388"/>
      <c r="R75" s="388"/>
      <c r="S75" s="388"/>
      <c r="T75" s="388"/>
      <c r="U75" s="388"/>
      <c r="V75" s="388"/>
      <c r="W75" s="388"/>
      <c r="X75" s="388"/>
      <c r="Y75" s="388"/>
      <c r="Z75" s="388"/>
      <c r="AA75" s="388"/>
      <c r="AB75" s="388"/>
      <c r="AC75" s="388"/>
      <c r="AD75" s="388"/>
      <c r="AE75" s="359" t="s">
        <v>742</v>
      </c>
      <c r="AF75" s="359"/>
      <c r="AG75" s="359"/>
      <c r="AH75" s="359"/>
      <c r="AI75" s="359"/>
      <c r="AJ75" s="359"/>
      <c r="AK75" s="359"/>
      <c r="AL75" s="360"/>
      <c r="AM75" s="29"/>
    </row>
    <row r="76" spans="1:39" ht="9.75" customHeight="1" x14ac:dyDescent="0.25">
      <c r="A76" s="29"/>
      <c r="B76" s="29"/>
      <c r="C76" s="374"/>
      <c r="D76" s="375"/>
      <c r="E76" s="375"/>
      <c r="F76" s="376"/>
      <c r="G76" s="366"/>
      <c r="H76" s="367"/>
      <c r="I76" s="367"/>
      <c r="J76" s="367"/>
      <c r="K76" s="367"/>
      <c r="L76" s="368"/>
      <c r="M76" s="36"/>
      <c r="N76" s="58" t="s">
        <v>740</v>
      </c>
      <c r="O76" s="49"/>
      <c r="P76" s="49"/>
      <c r="Q76" s="49"/>
      <c r="R76" s="49"/>
      <c r="S76" s="49"/>
      <c r="T76" s="49"/>
      <c r="U76" s="49"/>
      <c r="V76" s="49"/>
      <c r="W76" s="49"/>
      <c r="X76" s="49"/>
      <c r="Y76" s="49"/>
      <c r="Z76" s="49"/>
      <c r="AA76" s="49"/>
      <c r="AB76" s="49"/>
      <c r="AC76" s="49"/>
      <c r="AD76" s="49"/>
      <c r="AE76" s="29"/>
      <c r="AF76" s="29"/>
      <c r="AG76" s="29"/>
      <c r="AH76" s="29"/>
      <c r="AI76" s="29"/>
      <c r="AJ76" s="29"/>
      <c r="AK76" s="29"/>
      <c r="AL76" s="31"/>
      <c r="AM76" s="29"/>
    </row>
    <row r="77" spans="1:39" ht="22.5" customHeight="1" x14ac:dyDescent="0.25">
      <c r="A77" s="29"/>
      <c r="B77" s="29"/>
      <c r="C77" s="377"/>
      <c r="D77" s="378"/>
      <c r="E77" s="378"/>
      <c r="F77" s="379"/>
      <c r="G77" s="289"/>
      <c r="H77" s="369"/>
      <c r="I77" s="369"/>
      <c r="J77" s="369"/>
      <c r="K77" s="369"/>
      <c r="L77" s="370"/>
      <c r="M77" s="35" t="str">
        <f>IF(LEFT(入力してください!G80,2)="特段","☑","□")</f>
        <v>□</v>
      </c>
      <c r="N77" s="270" t="s">
        <v>741</v>
      </c>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1"/>
      <c r="AM77" s="29"/>
    </row>
    <row r="78" spans="1:39" ht="48.75" customHeight="1" x14ac:dyDescent="0.25">
      <c r="A78" s="29"/>
      <c r="B78" s="29"/>
      <c r="C78" s="356" t="s">
        <v>558</v>
      </c>
      <c r="D78" s="357"/>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8"/>
      <c r="AM78" s="29"/>
    </row>
    <row r="79" spans="1:39" ht="6"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row>
    <row r="80" spans="1:39" ht="18.75" customHeight="1" x14ac:dyDescent="0.25">
      <c r="A80" s="29"/>
      <c r="B80" s="29"/>
      <c r="C80" s="285" t="s">
        <v>515</v>
      </c>
      <c r="D80" s="285"/>
      <c r="E80" s="285"/>
      <c r="F80" s="228" t="s">
        <v>516</v>
      </c>
      <c r="G80" s="228"/>
      <c r="H80" s="228"/>
      <c r="I80" s="228"/>
      <c r="J80" s="228"/>
      <c r="K80" s="171" t="str">
        <f>入力してください!H85 &amp; ""</f>
        <v/>
      </c>
      <c r="L80" s="172"/>
      <c r="M80" s="172"/>
      <c r="N80" s="172"/>
      <c r="O80" s="172"/>
      <c r="P80" s="172"/>
      <c r="Q80" s="172"/>
      <c r="R80" s="172"/>
      <c r="S80" s="172"/>
      <c r="T80" s="172"/>
      <c r="U80" s="172"/>
      <c r="V80" s="172"/>
      <c r="W80" s="173"/>
      <c r="X80" s="361" t="s">
        <v>519</v>
      </c>
      <c r="Y80" s="362"/>
      <c r="Z80" s="362"/>
      <c r="AA80" s="362"/>
      <c r="AB80" s="362"/>
      <c r="AC80" s="363"/>
      <c r="AD80" s="171" t="str">
        <f>入力してください!H86 &amp; ""</f>
        <v/>
      </c>
      <c r="AE80" s="172"/>
      <c r="AF80" s="172"/>
      <c r="AG80" s="172"/>
      <c r="AH80" s="172"/>
      <c r="AI80" s="172"/>
      <c r="AJ80" s="172"/>
      <c r="AK80" s="172"/>
      <c r="AL80" s="173"/>
      <c r="AM80" s="29"/>
    </row>
    <row r="81" spans="1:68" ht="12.75" customHeight="1" x14ac:dyDescent="0.25">
      <c r="A81" s="29"/>
      <c r="B81" s="29"/>
      <c r="C81" s="285"/>
      <c r="D81" s="285"/>
      <c r="E81" s="285"/>
      <c r="F81" s="228" t="s">
        <v>517</v>
      </c>
      <c r="G81" s="228"/>
      <c r="H81" s="228"/>
      <c r="I81" s="228"/>
      <c r="J81" s="228"/>
      <c r="K81" s="151" t="str">
        <f>入力してください!H87 &amp; ""</f>
        <v/>
      </c>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29"/>
    </row>
    <row r="82" spans="1:68" ht="12.75" customHeight="1" x14ac:dyDescent="0.25">
      <c r="A82" s="29"/>
      <c r="B82" s="29"/>
      <c r="C82" s="285"/>
      <c r="D82" s="285"/>
      <c r="E82" s="285"/>
      <c r="F82" s="294" t="s">
        <v>518</v>
      </c>
      <c r="G82" s="228"/>
      <c r="H82" s="228"/>
      <c r="I82" s="228"/>
      <c r="J82" s="228"/>
      <c r="K82" s="151" t="str">
        <f>入力してください!H88 &amp; ""</f>
        <v/>
      </c>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29"/>
    </row>
    <row r="83" spans="1:68" ht="24.75" customHeight="1" x14ac:dyDescent="0.25">
      <c r="A83" s="29"/>
      <c r="B83" s="29"/>
      <c r="C83" s="285"/>
      <c r="D83" s="285"/>
      <c r="E83" s="285"/>
      <c r="F83" s="228"/>
      <c r="G83" s="228"/>
      <c r="H83" s="228"/>
      <c r="I83" s="228"/>
      <c r="J83" s="228"/>
      <c r="K83" s="151" t="str">
        <f>入力してください!H89&amp;IF(LEFT(入力してください!H89,1)="エ","(医療機関名："&amp;入力してください!K90&amp;")",IF(LEFT(入力してください!H89,1)="オ","(施設名："&amp;入力してください!K90&amp;")",""))</f>
        <v/>
      </c>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29"/>
    </row>
    <row r="84" spans="1:68" ht="5.2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row>
    <row r="85" spans="1:68" ht="71.25" customHeight="1" x14ac:dyDescent="0.25">
      <c r="A85" s="29"/>
      <c r="B85" s="29"/>
      <c r="C85" s="336" t="s">
        <v>721</v>
      </c>
      <c r="D85" s="337"/>
      <c r="E85" s="338" t="s">
        <v>763</v>
      </c>
      <c r="F85" s="339"/>
      <c r="G85" s="339"/>
      <c r="H85" s="339"/>
      <c r="I85" s="339"/>
      <c r="J85" s="339"/>
      <c r="K85" s="339"/>
      <c r="L85" s="339"/>
      <c r="M85" s="339"/>
      <c r="N85" s="339"/>
      <c r="O85" s="339"/>
      <c r="P85" s="339"/>
      <c r="Q85" s="339"/>
      <c r="R85" s="339"/>
      <c r="S85" s="339"/>
      <c r="T85" s="339"/>
      <c r="U85" s="339"/>
      <c r="V85" s="339"/>
      <c r="W85" s="339"/>
      <c r="X85" s="339"/>
      <c r="Y85" s="339"/>
      <c r="Z85" s="339"/>
      <c r="AA85" s="339"/>
      <c r="AB85" s="339"/>
      <c r="AC85" s="339"/>
      <c r="AD85" s="340"/>
      <c r="AE85" s="61" t="str">
        <f>IF(入力してください!H94="申請しない","☑","□")&amp;"申請しない　" &amp; IF(入力してください!H94="交付済","☑","□")&amp;"交付済"</f>
        <v>□申請しない　□交付済</v>
      </c>
      <c r="AF85" s="61"/>
      <c r="AG85" s="61"/>
      <c r="AH85" s="61"/>
      <c r="AI85" s="61"/>
      <c r="AJ85" s="61"/>
      <c r="AK85" s="61"/>
      <c r="AL85" s="61"/>
      <c r="AM85" s="29"/>
    </row>
    <row r="86" spans="1:68" ht="7.5" customHeight="1" x14ac:dyDescent="0.25">
      <c r="A86" s="29"/>
      <c r="B86" s="29"/>
      <c r="C86" s="352" t="s">
        <v>728</v>
      </c>
      <c r="D86" s="352"/>
      <c r="E86" s="352"/>
      <c r="F86" s="352"/>
      <c r="G86" s="352"/>
      <c r="H86" s="352"/>
      <c r="I86" s="352"/>
      <c r="J86" s="352"/>
      <c r="K86" s="352"/>
      <c r="L86" s="352"/>
      <c r="M86" s="352"/>
      <c r="N86" s="352"/>
      <c r="O86" s="352"/>
      <c r="P86" s="352"/>
      <c r="Q86" s="352"/>
      <c r="R86" s="352"/>
      <c r="S86" s="352"/>
      <c r="T86" s="352"/>
      <c r="U86" s="352"/>
      <c r="V86" s="352"/>
      <c r="W86" s="352"/>
      <c r="X86" s="29"/>
      <c r="Y86" s="29"/>
      <c r="Z86" s="29"/>
      <c r="AA86" s="29"/>
      <c r="AB86" s="29"/>
      <c r="AC86" s="29"/>
      <c r="AD86" s="29"/>
      <c r="AE86" s="29"/>
      <c r="AF86" s="29"/>
      <c r="AG86" s="29"/>
      <c r="AH86" s="29"/>
      <c r="AI86" s="29"/>
      <c r="AJ86" s="29"/>
      <c r="AK86" s="29"/>
      <c r="AL86" s="29"/>
      <c r="AM86" s="29"/>
    </row>
    <row r="87" spans="1:68" ht="7.5" customHeight="1" x14ac:dyDescent="0.25">
      <c r="A87" s="29"/>
      <c r="B87" s="29"/>
      <c r="C87" s="353"/>
      <c r="D87" s="353"/>
      <c r="E87" s="353"/>
      <c r="F87" s="353"/>
      <c r="G87" s="353"/>
      <c r="H87" s="353"/>
      <c r="I87" s="353"/>
      <c r="J87" s="353"/>
      <c r="K87" s="353"/>
      <c r="L87" s="353"/>
      <c r="M87" s="353"/>
      <c r="N87" s="353"/>
      <c r="O87" s="353"/>
      <c r="P87" s="353"/>
      <c r="Q87" s="353"/>
      <c r="R87" s="353"/>
      <c r="S87" s="353"/>
      <c r="T87" s="353"/>
      <c r="U87" s="353"/>
      <c r="V87" s="353"/>
      <c r="W87" s="353"/>
      <c r="X87" s="29"/>
      <c r="Y87" s="29"/>
      <c r="Z87" s="29"/>
      <c r="AA87" s="29"/>
      <c r="AB87" s="29"/>
      <c r="AC87" s="29"/>
      <c r="AD87" s="29"/>
      <c r="AE87" s="29"/>
      <c r="AF87" s="29"/>
      <c r="AG87" s="29"/>
      <c r="AH87" s="343" t="s">
        <v>720</v>
      </c>
      <c r="AI87" s="344"/>
      <c r="AJ87" s="344"/>
      <c r="AK87" s="344"/>
      <c r="AL87" s="345"/>
      <c r="AM87" s="29"/>
    </row>
    <row r="88" spans="1:68" ht="6" customHeight="1" x14ac:dyDescent="0.25">
      <c r="AH88" s="346"/>
      <c r="AI88" s="347"/>
      <c r="AJ88" s="347"/>
      <c r="AK88" s="347"/>
      <c r="AL88" s="348"/>
    </row>
    <row r="89" spans="1:68" ht="15" customHeight="1" x14ac:dyDescent="0.25">
      <c r="A89" s="29"/>
      <c r="B89" s="29"/>
      <c r="C89" s="354" t="s">
        <v>738</v>
      </c>
      <c r="D89" s="354"/>
      <c r="E89" s="354"/>
      <c r="F89" s="354"/>
      <c r="G89" s="354"/>
      <c r="H89" s="354"/>
      <c r="I89" s="354"/>
      <c r="J89" s="29"/>
      <c r="K89" s="29"/>
      <c r="L89" s="29"/>
      <c r="M89" s="29"/>
      <c r="N89" s="29"/>
      <c r="O89" s="29"/>
      <c r="P89" s="29"/>
      <c r="Q89" s="29"/>
      <c r="R89" s="29"/>
      <c r="S89" s="29"/>
      <c r="T89" s="29"/>
      <c r="U89" s="29"/>
      <c r="V89" s="29"/>
      <c r="W89" s="29"/>
      <c r="X89" s="29"/>
      <c r="Y89" s="29"/>
      <c r="Z89" s="29"/>
      <c r="AA89" s="29"/>
      <c r="AB89" s="29"/>
      <c r="AC89" s="29"/>
      <c r="AD89" s="29"/>
      <c r="AE89" s="29"/>
      <c r="AF89" s="29"/>
      <c r="AG89" s="30"/>
      <c r="AH89" s="346"/>
      <c r="AI89" s="347"/>
      <c r="AJ89" s="347"/>
      <c r="AK89" s="347"/>
      <c r="AL89" s="348"/>
      <c r="AM89" s="29"/>
    </row>
    <row r="90" spans="1:68" ht="21" customHeight="1" x14ac:dyDescent="0.25">
      <c r="A90" s="29"/>
      <c r="B90" s="29"/>
      <c r="C90" s="59" t="s">
        <v>520</v>
      </c>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30"/>
      <c r="AH90" s="346"/>
      <c r="AI90" s="347"/>
      <c r="AJ90" s="347"/>
      <c r="AK90" s="347"/>
      <c r="AL90" s="348"/>
      <c r="AM90" s="29"/>
    </row>
    <row r="91" spans="1:68" ht="23.25" customHeight="1" x14ac:dyDescent="0.25">
      <c r="A91" s="29"/>
      <c r="B91" s="29"/>
      <c r="D91" s="29"/>
      <c r="E91" s="29"/>
      <c r="F91" s="29"/>
      <c r="G91" s="29"/>
      <c r="H91" s="29"/>
      <c r="I91" s="29"/>
      <c r="J91" s="341" t="str">
        <f>IF(入力してください!J101&lt;&gt;"","令和" &amp; IF(入力してください!J101&gt;2020,入力してください!J101-2018,入力してください!J101) &amp; "年"&amp;入力してください!N101&amp;"月"&amp;入力してください!R101&amp;"日","　年　月　日")</f>
        <v>　年　月　日</v>
      </c>
      <c r="K91" s="341"/>
      <c r="L91" s="341"/>
      <c r="M91" s="341"/>
      <c r="N91" s="341"/>
      <c r="O91" s="341"/>
      <c r="P91" s="341"/>
      <c r="Q91" s="341"/>
      <c r="R91" s="37"/>
      <c r="S91" s="335" t="s">
        <v>521</v>
      </c>
      <c r="T91" s="335"/>
      <c r="U91" s="335"/>
      <c r="V91" s="335"/>
      <c r="W91" s="335"/>
      <c r="X91" s="33"/>
      <c r="Y91" s="342" t="str">
        <f>IF(入力してください!Q41="同じ",入力してください!G13,入力してください!G43) &amp; ""</f>
        <v/>
      </c>
      <c r="Z91" s="342"/>
      <c r="AA91" s="342"/>
      <c r="AB91" s="342"/>
      <c r="AC91" s="342"/>
      <c r="AD91" s="342"/>
      <c r="AE91" s="342"/>
      <c r="AF91" s="342"/>
      <c r="AG91" s="30"/>
      <c r="AH91" s="349"/>
      <c r="AI91" s="350"/>
      <c r="AJ91" s="350"/>
      <c r="AK91" s="350"/>
      <c r="AL91" s="351"/>
      <c r="AM91" s="29"/>
    </row>
    <row r="92" spans="1:68" ht="6.7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row>
    <row r="93" spans="1:68" ht="12.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1:68" ht="12.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41" t="s">
        <v>697</v>
      </c>
    </row>
    <row r="95" spans="1:68" ht="12.75" customHeight="1" x14ac:dyDescent="0.25">
      <c r="B95" s="29"/>
      <c r="C95" s="25" t="s">
        <v>743</v>
      </c>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O95"/>
      <c r="AP95"/>
      <c r="AQ95"/>
      <c r="AR95"/>
      <c r="AS95"/>
      <c r="AT95"/>
      <c r="AU95"/>
      <c r="AV95"/>
      <c r="AW95"/>
      <c r="AX95"/>
      <c r="AY95"/>
      <c r="AZ95"/>
      <c r="BA95"/>
      <c r="BB95"/>
      <c r="BC95"/>
      <c r="BD95"/>
      <c r="BE95"/>
      <c r="BF95"/>
      <c r="BG95"/>
      <c r="BH95"/>
      <c r="BI95"/>
      <c r="BJ95"/>
      <c r="BK95"/>
      <c r="BL95"/>
      <c r="BM95"/>
      <c r="BN95" s="53"/>
      <c r="BO95" s="53"/>
      <c r="BP95" s="53"/>
    </row>
    <row r="96" spans="1:68" ht="2.2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ht="9" customHeight="1" x14ac:dyDescent="0.25">
      <c r="A97" s="29"/>
      <c r="B97" s="29"/>
      <c r="C97"/>
      <c r="D97"/>
      <c r="E97" s="316" t="s">
        <v>744</v>
      </c>
      <c r="F97" s="316"/>
      <c r="G97" s="316"/>
      <c r="H97" s="316"/>
      <c r="I97" s="316"/>
      <c r="J97" s="316"/>
      <c r="K97" s="316"/>
      <c r="L97" s="316"/>
      <c r="M97" s="316"/>
      <c r="N97"/>
      <c r="O97"/>
      <c r="P97"/>
      <c r="Q97" s="317" t="s">
        <v>562</v>
      </c>
      <c r="R97" s="318"/>
      <c r="S97" s="319"/>
      <c r="T97" s="326"/>
      <c r="U97" s="327"/>
      <c r="V97" s="327"/>
      <c r="W97" s="327"/>
      <c r="X97" s="327"/>
      <c r="Y97" s="328"/>
      <c r="Z97" s="29"/>
      <c r="AA97" s="29" t="s">
        <v>497</v>
      </c>
      <c r="AB97" s="29"/>
      <c r="AC97" s="29"/>
      <c r="AD97" s="29"/>
      <c r="AE97" s="29"/>
      <c r="AF97" s="29"/>
      <c r="AG97" s="29"/>
      <c r="AH97" s="29"/>
      <c r="AJ97"/>
      <c r="AK97"/>
      <c r="AL97"/>
      <c r="AM97"/>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row>
    <row r="98" spans="1:68" ht="3.75" customHeight="1" x14ac:dyDescent="0.25">
      <c r="A98" s="29"/>
      <c r="B98" s="29"/>
      <c r="C98"/>
      <c r="D98"/>
      <c r="E98" s="316"/>
      <c r="F98" s="316"/>
      <c r="G98" s="316"/>
      <c r="H98" s="316"/>
      <c r="I98" s="316"/>
      <c r="J98" s="316"/>
      <c r="K98" s="316"/>
      <c r="L98" s="316"/>
      <c r="M98" s="316"/>
      <c r="N98"/>
      <c r="O98"/>
      <c r="P98"/>
      <c r="Q98" s="320"/>
      <c r="R98" s="321"/>
      <c r="S98" s="322"/>
      <c r="T98" s="329"/>
      <c r="U98" s="330"/>
      <c r="V98" s="330"/>
      <c r="W98" s="330"/>
      <c r="X98" s="330"/>
      <c r="Y98" s="331"/>
      <c r="Z98" s="29"/>
      <c r="AA98" s="29"/>
      <c r="AB98" s="29"/>
      <c r="AC98" s="29"/>
      <c r="AD98" s="29"/>
      <c r="AE98" s="29"/>
      <c r="AF98" s="29"/>
      <c r="AG98" s="29"/>
      <c r="AH98" s="29"/>
      <c r="AJ98"/>
      <c r="AK98"/>
      <c r="AL98"/>
      <c r="AM98"/>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row>
    <row r="99" spans="1:68" ht="9" customHeight="1" x14ac:dyDescent="0.25">
      <c r="A99" s="29"/>
      <c r="B99" s="29"/>
      <c r="C99"/>
      <c r="D99"/>
      <c r="E99" s="316"/>
      <c r="F99" s="316"/>
      <c r="G99" s="316"/>
      <c r="H99" s="316"/>
      <c r="I99" s="316"/>
      <c r="J99" s="316"/>
      <c r="K99" s="316"/>
      <c r="L99" s="316"/>
      <c r="M99" s="316"/>
      <c r="N99"/>
      <c r="O99"/>
      <c r="P99"/>
      <c r="Q99" s="323"/>
      <c r="R99" s="324"/>
      <c r="S99" s="325"/>
      <c r="T99" s="332"/>
      <c r="U99" s="333"/>
      <c r="V99" s="333"/>
      <c r="W99" s="333"/>
      <c r="X99" s="333"/>
      <c r="Y99" s="334"/>
      <c r="Z99" s="29"/>
      <c r="AA99" s="29"/>
      <c r="AB99" s="29"/>
      <c r="AC99" s="29"/>
      <c r="AD99" s="29"/>
      <c r="AE99" s="29"/>
      <c r="AF99" s="29"/>
      <c r="AG99" s="29"/>
      <c r="AH99" s="29"/>
      <c r="AJ99"/>
      <c r="AK99"/>
      <c r="AL99"/>
      <c r="AM99"/>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row>
    <row r="100" spans="1:68" ht="12.75" customHeight="1" x14ac:dyDescent="0.25">
      <c r="C100"/>
      <c r="D100"/>
      <c r="E100"/>
      <c r="F100"/>
      <c r="G100"/>
      <c r="H100"/>
      <c r="I100"/>
      <c r="J100"/>
      <c r="K100"/>
      <c r="L100"/>
      <c r="N100" s="54"/>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row>
    <row r="101" spans="1:68" ht="3.75" customHeight="1" x14ac:dyDescent="0.25">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ht="19.5" customHeight="1" x14ac:dyDescent="0.15">
      <c r="A102" s="29"/>
      <c r="B102" s="29"/>
      <c r="C102" s="285" t="s">
        <v>389</v>
      </c>
      <c r="D102" s="285"/>
      <c r="E102" s="285"/>
      <c r="F102" s="228" t="s">
        <v>2</v>
      </c>
      <c r="G102" s="228"/>
      <c r="H102" s="228"/>
      <c r="I102" s="228"/>
      <c r="J102" s="111" t="str">
        <f>入力してください!G14 &amp; ""</f>
        <v/>
      </c>
      <c r="K102" s="111"/>
      <c r="L102" s="111"/>
      <c r="M102" s="111"/>
      <c r="N102" s="111"/>
      <c r="O102" s="111"/>
      <c r="P102" s="111"/>
      <c r="Q102" s="111"/>
      <c r="R102" s="111"/>
      <c r="S102" s="111"/>
      <c r="T102" s="111"/>
      <c r="U102" s="111"/>
      <c r="V102" s="111"/>
      <c r="W102" s="111"/>
      <c r="X102" s="111"/>
      <c r="Y102" s="111"/>
      <c r="Z102" s="111"/>
      <c r="AA102" s="111"/>
      <c r="AB102" s="111"/>
      <c r="AC102" s="290" t="s">
        <v>456</v>
      </c>
      <c r="AD102" s="290"/>
      <c r="AE102" s="290"/>
      <c r="AF102" s="291" t="str">
        <f>IF(入力してください!I16&lt;&gt;"",入力してください!G16 &amp; 入力してください!I16 &amp; "年" &amp; 入力してください!N16 &amp; "月" &amp; 入力してください!R16 &amp; "日","年　　月　　日")</f>
        <v>年　　月　　日</v>
      </c>
      <c r="AG102" s="291"/>
      <c r="AH102" s="291"/>
      <c r="AI102" s="291"/>
      <c r="AJ102" s="291"/>
      <c r="AK102" s="291"/>
      <c r="AL102" s="291"/>
      <c r="AM102" s="29"/>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ht="23.25" customHeight="1" x14ac:dyDescent="0.25">
      <c r="A103" s="29"/>
      <c r="B103" s="29"/>
      <c r="C103" s="285"/>
      <c r="D103" s="285"/>
      <c r="E103" s="285"/>
      <c r="F103" s="228" t="s">
        <v>1</v>
      </c>
      <c r="G103" s="228"/>
      <c r="H103" s="228"/>
      <c r="I103" s="228"/>
      <c r="J103" s="111" t="str">
        <f>入力してください!G13 &amp; ""</f>
        <v/>
      </c>
      <c r="K103" s="111"/>
      <c r="L103" s="111"/>
      <c r="M103" s="111"/>
      <c r="N103" s="111"/>
      <c r="O103" s="111"/>
      <c r="P103" s="111"/>
      <c r="Q103" s="111"/>
      <c r="R103" s="111"/>
      <c r="S103" s="111"/>
      <c r="T103" s="111"/>
      <c r="U103" s="111"/>
      <c r="V103" s="111"/>
      <c r="W103" s="111"/>
      <c r="X103" s="111"/>
      <c r="Y103" s="111"/>
      <c r="Z103" s="111"/>
      <c r="AA103" s="111"/>
      <c r="AB103" s="111"/>
      <c r="AC103" s="292" t="s">
        <v>477</v>
      </c>
      <c r="AD103" s="292"/>
      <c r="AE103" s="292"/>
      <c r="AF103" s="293" t="str">
        <f ca="1" xml:space="preserve"> IFERROR(INT(_xlfn.DAYS(NOW(),DATEVALUE(AF102))/365.25),"")</f>
        <v/>
      </c>
      <c r="AG103" s="293"/>
      <c r="AH103" s="293"/>
      <c r="AI103" s="293"/>
      <c r="AJ103" s="293"/>
      <c r="AK103" s="293"/>
      <c r="AL103" s="293"/>
      <c r="AM103" s="29"/>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ht="23.25" customHeight="1" x14ac:dyDescent="0.25">
      <c r="A104" s="29"/>
      <c r="B104" s="29"/>
      <c r="C104" s="285"/>
      <c r="D104" s="285"/>
      <c r="E104" s="285"/>
      <c r="F104" s="228" t="s">
        <v>476</v>
      </c>
      <c r="G104" s="228"/>
      <c r="H104" s="228"/>
      <c r="I104" s="228"/>
      <c r="J104" s="111" t="str">
        <f>入力してください!G17 &amp; ""</f>
        <v/>
      </c>
      <c r="K104" s="111"/>
      <c r="L104" s="111"/>
      <c r="M104" s="111"/>
      <c r="N104" s="111"/>
      <c r="O104" s="111"/>
      <c r="P104" s="111"/>
      <c r="Q104" s="111"/>
      <c r="R104" s="111"/>
      <c r="S104" s="111"/>
      <c r="T104" s="111"/>
      <c r="U104" s="111"/>
      <c r="V104" s="111"/>
      <c r="W104" s="228" t="s">
        <v>480</v>
      </c>
      <c r="X104" s="228"/>
      <c r="Y104" s="228"/>
      <c r="Z104" s="228"/>
      <c r="AA104" s="228"/>
      <c r="AB104" s="228"/>
      <c r="AC104" s="111" t="str">
        <f>入力してください!G20 &amp; ""</f>
        <v/>
      </c>
      <c r="AD104" s="111"/>
      <c r="AE104" s="111"/>
      <c r="AF104" s="111"/>
      <c r="AG104" s="111"/>
      <c r="AH104" s="111"/>
      <c r="AI104" s="111"/>
      <c r="AJ104" s="111"/>
      <c r="AK104" s="111"/>
      <c r="AL104" s="111"/>
      <c r="AM104" s="29"/>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ht="23.25" customHeight="1" x14ac:dyDescent="0.25">
      <c r="A105" s="29"/>
      <c r="B105" s="29"/>
      <c r="C105" s="285"/>
      <c r="D105" s="285"/>
      <c r="E105" s="285"/>
      <c r="F105" s="228" t="s">
        <v>364</v>
      </c>
      <c r="G105" s="228"/>
      <c r="H105" s="228"/>
      <c r="I105" s="228"/>
      <c r="J105" s="229" t="str">
        <f>入力してください!G18 &amp;入力してください!J18&amp;""</f>
        <v>東京都</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1"/>
      <c r="AM105" s="29"/>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ht="23.25" customHeight="1" x14ac:dyDescent="0.25">
      <c r="A106" s="29"/>
      <c r="B106" s="29"/>
      <c r="C106" s="285"/>
      <c r="D106" s="285"/>
      <c r="E106" s="285"/>
      <c r="F106" s="228"/>
      <c r="G106" s="228"/>
      <c r="H106" s="228"/>
      <c r="I106" s="228"/>
      <c r="J106" s="247" t="s">
        <v>481</v>
      </c>
      <c r="K106" s="248"/>
      <c r="L106" s="248"/>
      <c r="M106" s="248"/>
      <c r="N106" s="248"/>
      <c r="O106" s="248"/>
      <c r="P106" s="249" t="str">
        <f>入力してください!J19 &amp; ""</f>
        <v/>
      </c>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50"/>
      <c r="AM106" s="29"/>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ht="15" customHeight="1" x14ac:dyDescent="0.25">
      <c r="A107" s="29"/>
      <c r="B107" s="29"/>
      <c r="C107" s="285"/>
      <c r="D107" s="285"/>
      <c r="E107" s="285"/>
      <c r="F107" s="294" t="s">
        <v>478</v>
      </c>
      <c r="G107" s="228"/>
      <c r="H107" s="228"/>
      <c r="I107" s="228"/>
      <c r="J107" s="228" t="s">
        <v>360</v>
      </c>
      <c r="K107" s="228"/>
      <c r="L107" s="228"/>
      <c r="M107" s="171" t="str">
        <f>入力してください!G21 &amp; ""</f>
        <v/>
      </c>
      <c r="N107" s="172"/>
      <c r="O107" s="172"/>
      <c r="P107" s="172"/>
      <c r="Q107" s="172"/>
      <c r="R107" s="172"/>
      <c r="S107" s="172"/>
      <c r="T107" s="172"/>
      <c r="U107" s="172"/>
      <c r="V107" s="172"/>
      <c r="W107" s="172"/>
      <c r="X107" s="172"/>
      <c r="Y107" s="172"/>
      <c r="Z107" s="172"/>
      <c r="AA107" s="172"/>
      <c r="AB107" s="172"/>
      <c r="AC107" s="172"/>
      <c r="AD107" s="172"/>
      <c r="AE107" s="172"/>
      <c r="AF107" s="172"/>
      <c r="AG107" s="173"/>
      <c r="AH107" s="171" t="str">
        <f>入力してください!T21 &amp; ""</f>
        <v/>
      </c>
      <c r="AI107" s="172"/>
      <c r="AJ107" s="172"/>
      <c r="AK107" s="172"/>
      <c r="AL107" s="173"/>
      <c r="AM107" s="29"/>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ht="15" customHeight="1" x14ac:dyDescent="0.25">
      <c r="A108" s="29"/>
      <c r="B108" s="29"/>
      <c r="C108" s="285"/>
      <c r="D108" s="285"/>
      <c r="E108" s="285"/>
      <c r="F108" s="228"/>
      <c r="G108" s="228"/>
      <c r="H108" s="228"/>
      <c r="I108" s="228"/>
      <c r="J108" s="272" t="s">
        <v>729</v>
      </c>
      <c r="K108" s="273"/>
      <c r="L108" s="274"/>
      <c r="M108" s="278" t="str">
        <f>入力してください!G22 &amp; ""</f>
        <v/>
      </c>
      <c r="N108" s="279"/>
      <c r="O108" s="279"/>
      <c r="P108" s="279"/>
      <c r="Q108" s="279"/>
      <c r="R108" s="279"/>
      <c r="S108" s="279"/>
      <c r="T108" s="279"/>
      <c r="U108" s="279"/>
      <c r="V108" s="280"/>
      <c r="W108" s="228" t="s">
        <v>361</v>
      </c>
      <c r="X108" s="228"/>
      <c r="Y108" s="228"/>
      <c r="Z108" s="111" t="str">
        <f>入力してください!G23 &amp; ""</f>
        <v/>
      </c>
      <c r="AA108" s="111"/>
      <c r="AB108" s="111"/>
      <c r="AC108" s="228" t="s">
        <v>362</v>
      </c>
      <c r="AD108" s="228"/>
      <c r="AE108" s="228"/>
      <c r="AF108" s="111" t="str">
        <f>入力してください!N23 &amp; ""</f>
        <v/>
      </c>
      <c r="AG108" s="111"/>
      <c r="AH108" s="111"/>
      <c r="AI108" s="228" t="s">
        <v>363</v>
      </c>
      <c r="AJ108" s="228"/>
      <c r="AK108" s="111" t="str">
        <f>入力してください!T23 &amp; ""</f>
        <v/>
      </c>
      <c r="AL108" s="111"/>
      <c r="AM108" s="29"/>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ht="15" customHeight="1" x14ac:dyDescent="0.25">
      <c r="A109" s="29"/>
      <c r="B109" s="29"/>
      <c r="C109" s="285"/>
      <c r="D109" s="285"/>
      <c r="E109" s="285"/>
      <c r="F109" s="228"/>
      <c r="G109" s="228"/>
      <c r="H109" s="228"/>
      <c r="I109" s="228"/>
      <c r="J109" s="275"/>
      <c r="K109" s="276"/>
      <c r="L109" s="277"/>
      <c r="M109" s="281"/>
      <c r="N109" s="282"/>
      <c r="O109" s="282"/>
      <c r="P109" s="282"/>
      <c r="Q109" s="282"/>
      <c r="R109" s="282"/>
      <c r="S109" s="282"/>
      <c r="T109" s="282"/>
      <c r="U109" s="282"/>
      <c r="V109" s="283"/>
      <c r="W109" s="228" t="s">
        <v>479</v>
      </c>
      <c r="X109" s="228"/>
      <c r="Y109" s="228"/>
      <c r="Z109" s="228"/>
      <c r="AA109" s="111" t="str">
        <f>入力してください!G24 &amp; ""</f>
        <v/>
      </c>
      <c r="AB109" s="111"/>
      <c r="AC109" s="111"/>
      <c r="AD109" s="111"/>
      <c r="AE109" s="111"/>
      <c r="AF109" s="111"/>
      <c r="AG109" s="111"/>
      <c r="AH109" s="111"/>
      <c r="AI109" s="111"/>
      <c r="AJ109" s="111"/>
      <c r="AK109" s="111"/>
      <c r="AL109" s="111"/>
      <c r="AM109" s="29"/>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ht="15" customHeight="1" x14ac:dyDescent="0.25">
      <c r="A110" s="29"/>
      <c r="B110" s="29"/>
      <c r="C110" s="285"/>
      <c r="D110" s="285"/>
      <c r="E110" s="285"/>
      <c r="F110" s="228"/>
      <c r="G110" s="228"/>
      <c r="H110" s="228"/>
      <c r="I110" s="228"/>
      <c r="J110" s="287" t="s">
        <v>482</v>
      </c>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111" t="str">
        <f>入力してください!Q26 &amp; ""</f>
        <v/>
      </c>
      <c r="AG110" s="111"/>
      <c r="AH110" s="111"/>
      <c r="AI110" s="111"/>
      <c r="AJ110" s="111"/>
      <c r="AK110" s="111"/>
      <c r="AL110" s="111"/>
      <c r="AM110" s="29"/>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ht="12.75" customHeight="1" x14ac:dyDescent="0.25">
      <c r="C111" s="25" t="s">
        <v>485</v>
      </c>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ht="18" customHeight="1" x14ac:dyDescent="0.25">
      <c r="A112" s="29"/>
      <c r="B112" s="29"/>
      <c r="C112" s="284" t="s">
        <v>490</v>
      </c>
      <c r="D112" s="285"/>
      <c r="E112" s="285"/>
      <c r="F112" s="286" t="s">
        <v>486</v>
      </c>
      <c r="G112" s="236"/>
      <c r="H112" s="236"/>
      <c r="I112" s="236"/>
      <c r="J112" s="236"/>
      <c r="K112" s="236"/>
      <c r="L112" s="236"/>
      <c r="M112" s="236"/>
      <c r="N112" s="236"/>
      <c r="O112" s="236"/>
      <c r="P112" s="236"/>
      <c r="Q112" s="236"/>
      <c r="R112" s="236"/>
      <c r="S112" s="236"/>
      <c r="T112" s="236"/>
      <c r="U112" s="236"/>
      <c r="V112" s="237"/>
      <c r="W112" s="228" t="s">
        <v>2</v>
      </c>
      <c r="X112" s="228"/>
      <c r="Y112" s="228"/>
      <c r="Z112" s="228"/>
      <c r="AA112" s="111" t="str">
        <f>IF(入力してください!Q41="同じ",入力してください!G14,入力してください!G44) &amp; ""</f>
        <v/>
      </c>
      <c r="AB112" s="111"/>
      <c r="AC112" s="111"/>
      <c r="AD112" s="111"/>
      <c r="AE112" s="111"/>
      <c r="AF112" s="111"/>
      <c r="AG112" s="111"/>
      <c r="AH112" s="111"/>
      <c r="AI112" s="111"/>
      <c r="AJ112" s="111"/>
      <c r="AK112" s="111"/>
      <c r="AL112" s="111"/>
      <c r="AM112" s="29"/>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ht="9" customHeight="1" x14ac:dyDescent="0.25">
      <c r="A113" s="29"/>
      <c r="B113" s="29"/>
      <c r="C113" s="285"/>
      <c r="D113" s="285"/>
      <c r="E113" s="285"/>
      <c r="F113" s="288" t="str">
        <f>IF(入力してください!Q41="同じ","☑","□")</f>
        <v>□</v>
      </c>
      <c r="G113" s="232" t="s">
        <v>487</v>
      </c>
      <c r="H113" s="232"/>
      <c r="I113" s="232"/>
      <c r="J113" s="232"/>
      <c r="K113" s="232"/>
      <c r="L113" s="232"/>
      <c r="M113" s="232"/>
      <c r="N113" s="232"/>
      <c r="O113" s="232"/>
      <c r="P113" s="232"/>
      <c r="Q113" s="232"/>
      <c r="R113" s="232"/>
      <c r="S113" s="232"/>
      <c r="T113" s="232"/>
      <c r="U113" s="232"/>
      <c r="V113" s="233"/>
      <c r="W113" s="228"/>
      <c r="X113" s="228"/>
      <c r="Y113" s="228"/>
      <c r="Z113" s="228"/>
      <c r="AA113" s="111"/>
      <c r="AB113" s="111"/>
      <c r="AC113" s="111"/>
      <c r="AD113" s="111"/>
      <c r="AE113" s="111"/>
      <c r="AF113" s="111"/>
      <c r="AG113" s="111"/>
      <c r="AH113" s="111"/>
      <c r="AI113" s="111"/>
      <c r="AJ113" s="111"/>
      <c r="AK113" s="111"/>
      <c r="AL113" s="111"/>
      <c r="AM113" s="29"/>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ht="9" customHeight="1" x14ac:dyDescent="0.25">
      <c r="A114" s="29"/>
      <c r="B114" s="29"/>
      <c r="C114" s="285"/>
      <c r="D114" s="285"/>
      <c r="E114" s="285"/>
      <c r="F114" s="289"/>
      <c r="G114" s="234"/>
      <c r="H114" s="234"/>
      <c r="I114" s="234"/>
      <c r="J114" s="234"/>
      <c r="K114" s="234"/>
      <c r="L114" s="234"/>
      <c r="M114" s="234"/>
      <c r="N114" s="234"/>
      <c r="O114" s="234"/>
      <c r="P114" s="234"/>
      <c r="Q114" s="234"/>
      <c r="R114" s="234"/>
      <c r="S114" s="234"/>
      <c r="T114" s="234"/>
      <c r="U114" s="234"/>
      <c r="V114" s="235"/>
      <c r="W114" s="228" t="s">
        <v>1</v>
      </c>
      <c r="X114" s="228"/>
      <c r="Y114" s="228"/>
      <c r="Z114" s="228"/>
      <c r="AA114" s="111" t="str">
        <f>IF(入力してください!Q41="同じ",入力してください!G13,入力してください!G43) &amp; ""</f>
        <v/>
      </c>
      <c r="AB114" s="111"/>
      <c r="AC114" s="111"/>
      <c r="AD114" s="111"/>
      <c r="AE114" s="111"/>
      <c r="AF114" s="111"/>
      <c r="AG114" s="111"/>
      <c r="AH114" s="111"/>
      <c r="AI114" s="111"/>
      <c r="AJ114" s="111"/>
      <c r="AK114" s="111"/>
      <c r="AL114" s="111"/>
      <c r="AM114" s="29"/>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ht="18" customHeight="1" x14ac:dyDescent="0.25">
      <c r="A115" s="29"/>
      <c r="B115" s="29"/>
      <c r="C115" s="285"/>
      <c r="D115" s="285"/>
      <c r="E115" s="285"/>
      <c r="F115" s="34" t="str">
        <f>IF(入力してください!Q42="同じ","☑","□")</f>
        <v>□</v>
      </c>
      <c r="G115" s="236" t="s">
        <v>488</v>
      </c>
      <c r="H115" s="236"/>
      <c r="I115" s="236"/>
      <c r="J115" s="236"/>
      <c r="K115" s="236"/>
      <c r="L115" s="236"/>
      <c r="M115" s="236"/>
      <c r="N115" s="236"/>
      <c r="O115" s="236"/>
      <c r="P115" s="236"/>
      <c r="Q115" s="236"/>
      <c r="R115" s="236"/>
      <c r="S115" s="236"/>
      <c r="T115" s="236"/>
      <c r="U115" s="236"/>
      <c r="V115" s="237"/>
      <c r="W115" s="228"/>
      <c r="X115" s="228"/>
      <c r="Y115" s="228"/>
      <c r="Z115" s="228"/>
      <c r="AA115" s="111"/>
      <c r="AB115" s="111"/>
      <c r="AC115" s="111"/>
      <c r="AD115" s="111"/>
      <c r="AE115" s="111"/>
      <c r="AF115" s="111"/>
      <c r="AG115" s="111"/>
      <c r="AH115" s="111"/>
      <c r="AI115" s="111"/>
      <c r="AJ115" s="111"/>
      <c r="AK115" s="111"/>
      <c r="AL115" s="111"/>
      <c r="AM115" s="29"/>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ht="18" customHeight="1" x14ac:dyDescent="0.25">
      <c r="A116" s="29"/>
      <c r="B116" s="29"/>
      <c r="C116" s="285"/>
      <c r="D116" s="285"/>
      <c r="E116" s="285"/>
      <c r="F116" s="228" t="s">
        <v>489</v>
      </c>
      <c r="G116" s="228"/>
      <c r="H116" s="228"/>
      <c r="I116" s="228"/>
      <c r="J116" s="228"/>
      <c r="K116" s="228"/>
      <c r="L116" s="228"/>
      <c r="M116" s="228"/>
      <c r="N116" s="228"/>
      <c r="O116" s="228"/>
      <c r="P116" s="111" t="str">
        <f>IF(入力してください!G45="その他",入力してください!Q45,入力してください!G45) &amp; ""</f>
        <v/>
      </c>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AL116" s="111"/>
      <c r="AM116" s="29"/>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ht="18.75" customHeight="1" x14ac:dyDescent="0.25">
      <c r="A117" s="29"/>
      <c r="B117" s="29"/>
      <c r="C117" s="285"/>
      <c r="D117" s="285"/>
      <c r="E117" s="285"/>
      <c r="F117" s="228" t="s">
        <v>476</v>
      </c>
      <c r="G117" s="228"/>
      <c r="H117" s="228"/>
      <c r="I117" s="228"/>
      <c r="J117" s="111" t="str">
        <f>IF(入力してください!Q42="同じ",入力してください!G17,入力してください!G46) &amp; ""</f>
        <v/>
      </c>
      <c r="K117" s="111"/>
      <c r="L117" s="111"/>
      <c r="M117" s="111"/>
      <c r="N117" s="111"/>
      <c r="O117" s="111"/>
      <c r="P117" s="111"/>
      <c r="Q117" s="111"/>
      <c r="R117" s="111"/>
      <c r="S117" s="111"/>
      <c r="T117" s="111"/>
      <c r="U117" s="111"/>
      <c r="V117" s="111"/>
      <c r="W117" s="228" t="s">
        <v>480</v>
      </c>
      <c r="X117" s="228"/>
      <c r="Y117" s="228"/>
      <c r="Z117" s="228"/>
      <c r="AA117" s="228"/>
      <c r="AB117" s="228"/>
      <c r="AC117" s="111" t="str">
        <f>IF(入力してください!Q42="同じ",入力してください!G20,入力してください!G49) &amp; ""</f>
        <v/>
      </c>
      <c r="AD117" s="111"/>
      <c r="AE117" s="111"/>
      <c r="AF117" s="111"/>
      <c r="AG117" s="111"/>
      <c r="AH117" s="111"/>
      <c r="AI117" s="111"/>
      <c r="AJ117" s="111"/>
      <c r="AK117" s="111"/>
      <c r="AL117" s="111"/>
      <c r="AM117" s="29"/>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ht="23.25" customHeight="1" x14ac:dyDescent="0.25">
      <c r="A118" s="29"/>
      <c r="B118" s="29"/>
      <c r="C118" s="285"/>
      <c r="D118" s="285"/>
      <c r="E118" s="285"/>
      <c r="F118" s="228" t="s">
        <v>364</v>
      </c>
      <c r="G118" s="228"/>
      <c r="H118" s="228"/>
      <c r="I118" s="228"/>
      <c r="J118" s="229" t="str">
        <f>IF(入力してください!Q42="同じ",入力してください!G18&amp;入力してください!J18,入力してください!G47 &amp;入力してください!J47) &amp; ""</f>
        <v>東京都</v>
      </c>
      <c r="K118" s="230"/>
      <c r="L118" s="230"/>
      <c r="M118" s="230"/>
      <c r="N118" s="230"/>
      <c r="O118" s="230"/>
      <c r="P118" s="230"/>
      <c r="Q118" s="230"/>
      <c r="R118" s="230"/>
      <c r="S118" s="230"/>
      <c r="T118" s="230"/>
      <c r="U118" s="230"/>
      <c r="V118" s="230"/>
      <c r="W118" s="230"/>
      <c r="X118" s="230"/>
      <c r="Y118" s="230"/>
      <c r="Z118" s="230"/>
      <c r="AA118" s="230"/>
      <c r="AB118" s="230"/>
      <c r="AC118" s="230"/>
      <c r="AD118" s="230"/>
      <c r="AE118" s="230"/>
      <c r="AF118" s="230"/>
      <c r="AG118" s="230"/>
      <c r="AH118" s="230"/>
      <c r="AI118" s="230"/>
      <c r="AJ118" s="230"/>
      <c r="AK118" s="230"/>
      <c r="AL118" s="231"/>
      <c r="AM118" s="29"/>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ht="18" customHeight="1" x14ac:dyDescent="0.25">
      <c r="A119" s="29"/>
      <c r="B119" s="29"/>
      <c r="C119" s="285"/>
      <c r="D119" s="285"/>
      <c r="E119" s="285"/>
      <c r="F119" s="228"/>
      <c r="G119" s="228"/>
      <c r="H119" s="228"/>
      <c r="I119" s="228"/>
      <c r="J119" s="247" t="s">
        <v>481</v>
      </c>
      <c r="K119" s="248"/>
      <c r="L119" s="248"/>
      <c r="M119" s="248"/>
      <c r="N119" s="248"/>
      <c r="O119" s="248"/>
      <c r="P119" s="249" t="str">
        <f>IF(入力してください!Q42="同じ",入力してください!J19,入力してください!J48) &amp; ""</f>
        <v/>
      </c>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50"/>
      <c r="AM119" s="29"/>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ht="12.75" customHeight="1" x14ac:dyDescent="0.25">
      <c r="C120" s="25" t="s">
        <v>491</v>
      </c>
    </row>
    <row r="121" spans="1:68" ht="24" customHeight="1" x14ac:dyDescent="0.25">
      <c r="A121" s="29"/>
      <c r="B121" s="29"/>
      <c r="C121" s="295" t="s">
        <v>383</v>
      </c>
      <c r="D121" s="296"/>
      <c r="E121" s="297"/>
      <c r="F121" s="238" t="s">
        <v>384</v>
      </c>
      <c r="G121" s="239"/>
      <c r="H121" s="239"/>
      <c r="I121" s="240"/>
      <c r="J121" s="32" t="s">
        <v>356</v>
      </c>
      <c r="K121" s="304" t="str">
        <f>入力してください!H27 &amp; ""</f>
        <v/>
      </c>
      <c r="L121" s="304"/>
      <c r="M121" s="304"/>
      <c r="N121" s="304"/>
      <c r="O121" s="304"/>
      <c r="P121" s="304"/>
      <c r="Q121" s="304"/>
      <c r="R121" s="304"/>
      <c r="S121" s="305"/>
      <c r="T121" s="32" t="s">
        <v>357</v>
      </c>
      <c r="U121" s="304" t="str">
        <f>入力してください!H28 &amp; ""</f>
        <v/>
      </c>
      <c r="V121" s="304"/>
      <c r="W121" s="304"/>
      <c r="X121" s="304"/>
      <c r="Y121" s="304"/>
      <c r="Z121" s="304"/>
      <c r="AA121" s="304"/>
      <c r="AB121" s="304"/>
      <c r="AC121" s="305"/>
      <c r="AD121" s="32" t="s">
        <v>358</v>
      </c>
      <c r="AE121" s="304" t="str">
        <f>入力してください!H29 &amp; ""</f>
        <v/>
      </c>
      <c r="AF121" s="304"/>
      <c r="AG121" s="304"/>
      <c r="AH121" s="304"/>
      <c r="AI121" s="304"/>
      <c r="AJ121" s="304"/>
      <c r="AK121" s="304"/>
      <c r="AL121" s="305"/>
      <c r="AM121" s="29"/>
    </row>
    <row r="122" spans="1:68" ht="24" customHeight="1" x14ac:dyDescent="0.25">
      <c r="A122" s="29"/>
      <c r="B122" s="29"/>
      <c r="C122" s="298"/>
      <c r="D122" s="299"/>
      <c r="E122" s="300"/>
      <c r="F122" s="241"/>
      <c r="G122" s="242"/>
      <c r="H122" s="242"/>
      <c r="I122" s="243"/>
      <c r="J122" s="32" t="s">
        <v>730</v>
      </c>
      <c r="K122" s="304" t="str">
        <f>入力してください!H30 &amp; ""</f>
        <v/>
      </c>
      <c r="L122" s="304"/>
      <c r="M122" s="304"/>
      <c r="N122" s="304"/>
      <c r="O122" s="304"/>
      <c r="P122" s="304"/>
      <c r="Q122" s="304"/>
      <c r="R122" s="304"/>
      <c r="S122" s="305"/>
      <c r="T122" s="32" t="s">
        <v>731</v>
      </c>
      <c r="U122" s="304" t="str">
        <f>入力してください!H31 &amp; ""</f>
        <v/>
      </c>
      <c r="V122" s="304"/>
      <c r="W122" s="304"/>
      <c r="X122" s="304"/>
      <c r="Y122" s="304"/>
      <c r="Z122" s="304"/>
      <c r="AA122" s="304"/>
      <c r="AB122" s="304"/>
      <c r="AC122" s="305"/>
      <c r="AD122" s="32" t="s">
        <v>732</v>
      </c>
      <c r="AE122" s="304" t="str">
        <f>入力してください!H32 &amp; ""</f>
        <v/>
      </c>
      <c r="AF122" s="304"/>
      <c r="AG122" s="304"/>
      <c r="AH122" s="304"/>
      <c r="AI122" s="304"/>
      <c r="AJ122" s="304"/>
      <c r="AK122" s="304"/>
      <c r="AL122" s="305"/>
      <c r="AM122" s="29"/>
    </row>
    <row r="123" spans="1:68" ht="25.5" customHeight="1" x14ac:dyDescent="0.15">
      <c r="A123" s="29"/>
      <c r="B123" s="29"/>
      <c r="C123" s="298"/>
      <c r="D123" s="299"/>
      <c r="E123" s="300"/>
      <c r="F123" s="306" t="s">
        <v>495</v>
      </c>
      <c r="G123" s="307"/>
      <c r="H123" s="307"/>
      <c r="I123" s="307"/>
      <c r="J123" s="308" t="s">
        <v>718</v>
      </c>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09"/>
      <c r="AK123" s="309"/>
      <c r="AL123" s="309"/>
      <c r="AM123" s="29"/>
    </row>
    <row r="124" spans="1:68" ht="35.25" customHeight="1" x14ac:dyDescent="0.25">
      <c r="A124" s="29"/>
      <c r="B124" s="29"/>
      <c r="C124" s="298"/>
      <c r="D124" s="299"/>
      <c r="E124" s="300"/>
      <c r="F124" s="307"/>
      <c r="G124" s="307"/>
      <c r="H124" s="307"/>
      <c r="I124" s="307"/>
      <c r="J124" s="35" t="str">
        <f>IF(入力してください!Q33=入力してください!AV33,"☑","□")</f>
        <v>□</v>
      </c>
      <c r="K124" s="270" t="s">
        <v>733</v>
      </c>
      <c r="L124" s="270"/>
      <c r="M124" s="270"/>
      <c r="N124" s="270"/>
      <c r="O124" s="270"/>
      <c r="P124" s="270"/>
      <c r="Q124" s="270"/>
      <c r="R124" s="270"/>
      <c r="S124" s="270"/>
      <c r="T124" s="270"/>
      <c r="U124" s="270"/>
      <c r="V124" s="270"/>
      <c r="W124" s="270"/>
      <c r="X124" s="270"/>
      <c r="Y124" s="270"/>
      <c r="Z124" s="270"/>
      <c r="AA124" s="270"/>
      <c r="AB124" s="270"/>
      <c r="AC124" s="270"/>
      <c r="AD124" s="270"/>
      <c r="AE124" s="270"/>
      <c r="AF124" s="270"/>
      <c r="AG124" s="270"/>
      <c r="AH124" s="270"/>
      <c r="AI124" s="270"/>
      <c r="AJ124" s="270"/>
      <c r="AK124" s="270"/>
      <c r="AL124" s="271"/>
      <c r="AM124" s="29"/>
    </row>
    <row r="125" spans="1:68" ht="15" customHeight="1" x14ac:dyDescent="0.25">
      <c r="A125" s="29"/>
      <c r="B125" s="29"/>
      <c r="C125" s="298"/>
      <c r="D125" s="299"/>
      <c r="E125" s="300"/>
      <c r="F125" s="307"/>
      <c r="G125" s="307"/>
      <c r="H125" s="307"/>
      <c r="I125" s="307"/>
      <c r="J125" s="34" t="str">
        <f>IF(入力してください!Q34=入力してください!AU34,"☑","□")</f>
        <v>□</v>
      </c>
      <c r="K125" s="236" t="s">
        <v>492</v>
      </c>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36"/>
      <c r="AK125" s="236"/>
      <c r="AL125" s="237"/>
      <c r="AM125" s="29"/>
    </row>
    <row r="126" spans="1:68" ht="15" customHeight="1" x14ac:dyDescent="0.25">
      <c r="A126" s="29"/>
      <c r="B126" s="29"/>
      <c r="C126" s="298"/>
      <c r="D126" s="299"/>
      <c r="E126" s="300"/>
      <c r="F126" s="307"/>
      <c r="G126" s="307"/>
      <c r="H126" s="307"/>
      <c r="I126" s="307"/>
      <c r="J126" s="34" t="str">
        <f>IF(入力してください!Q35="使用している","☑","□")</f>
        <v>□</v>
      </c>
      <c r="K126" s="236" t="s">
        <v>493</v>
      </c>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7"/>
      <c r="AM126" s="29"/>
    </row>
    <row r="127" spans="1:68" ht="15" customHeight="1" x14ac:dyDescent="0.25">
      <c r="A127" s="29"/>
      <c r="B127" s="29"/>
      <c r="C127" s="298"/>
      <c r="D127" s="299"/>
      <c r="E127" s="300"/>
      <c r="F127" s="307"/>
      <c r="G127" s="307"/>
      <c r="H127" s="307"/>
      <c r="I127" s="307"/>
      <c r="J127" s="34" t="str">
        <f>IF(入力してください!Q36=入力してください!AU36,"☑","□")</f>
        <v>□</v>
      </c>
      <c r="K127" s="304" t="s">
        <v>596</v>
      </c>
      <c r="L127" s="304"/>
      <c r="M127" s="304"/>
      <c r="N127" s="304"/>
      <c r="O127" s="304"/>
      <c r="P127" s="304"/>
      <c r="Q127" s="304"/>
      <c r="R127" s="304"/>
      <c r="S127" s="304"/>
      <c r="T127" s="304"/>
      <c r="U127" s="304"/>
      <c r="V127" s="304"/>
      <c r="W127" s="304"/>
      <c r="X127" s="304"/>
      <c r="Y127" s="304"/>
      <c r="Z127" s="304"/>
      <c r="AA127" s="304"/>
      <c r="AB127" s="304"/>
      <c r="AC127" s="304"/>
      <c r="AD127" s="304"/>
      <c r="AE127" s="304"/>
      <c r="AF127" s="304"/>
      <c r="AG127" s="304"/>
      <c r="AH127" s="304"/>
      <c r="AI127" s="304"/>
      <c r="AJ127" s="304"/>
      <c r="AK127" s="304"/>
      <c r="AL127" s="305"/>
      <c r="AM127" s="29"/>
    </row>
    <row r="128" spans="1:68" ht="12.75" customHeight="1" x14ac:dyDescent="0.15">
      <c r="A128" s="29"/>
      <c r="B128" s="29"/>
      <c r="C128" s="298"/>
      <c r="D128" s="299"/>
      <c r="E128" s="300"/>
      <c r="F128" s="307"/>
      <c r="G128" s="307"/>
      <c r="H128" s="307"/>
      <c r="I128" s="307"/>
      <c r="J128" s="310" t="s">
        <v>719</v>
      </c>
      <c r="K128" s="311"/>
      <c r="L128" s="311"/>
      <c r="M128" s="311"/>
      <c r="N128" s="311"/>
      <c r="O128" s="311"/>
      <c r="P128" s="311"/>
      <c r="Q128" s="311"/>
      <c r="R128" s="311"/>
      <c r="S128" s="311"/>
      <c r="T128" s="311"/>
      <c r="U128" s="311"/>
      <c r="V128" s="311"/>
      <c r="W128" s="311"/>
      <c r="X128" s="311"/>
      <c r="Y128" s="311"/>
      <c r="Z128" s="311"/>
      <c r="AA128" s="311"/>
      <c r="AB128" s="311"/>
      <c r="AC128" s="311"/>
      <c r="AD128" s="311"/>
      <c r="AE128" s="311"/>
      <c r="AF128" s="311"/>
      <c r="AG128" s="311"/>
      <c r="AH128" s="311"/>
      <c r="AI128" s="311"/>
      <c r="AJ128" s="311"/>
      <c r="AK128" s="311"/>
      <c r="AL128" s="312"/>
      <c r="AM128" s="29"/>
    </row>
    <row r="129" spans="1:41" ht="52.5" customHeight="1" x14ac:dyDescent="0.25">
      <c r="A129" s="29"/>
      <c r="B129" s="29"/>
      <c r="C129" s="301"/>
      <c r="D129" s="302"/>
      <c r="E129" s="303"/>
      <c r="F129" s="307"/>
      <c r="G129" s="307"/>
      <c r="H129" s="307"/>
      <c r="I129" s="307"/>
      <c r="J129" s="35" t="str">
        <f>IF(入力してください!Q37=入力してください!AU33,"☑","□")</f>
        <v>□</v>
      </c>
      <c r="K129" s="270" t="s">
        <v>494</v>
      </c>
      <c r="L129" s="270"/>
      <c r="M129" s="270"/>
      <c r="N129" s="270"/>
      <c r="O129" s="270"/>
      <c r="P129" s="270"/>
      <c r="Q129" s="270"/>
      <c r="R129" s="270"/>
      <c r="S129" s="270"/>
      <c r="T129" s="270"/>
      <c r="U129" s="270"/>
      <c r="V129" s="270"/>
      <c r="W129" s="270"/>
      <c r="X129" s="270"/>
      <c r="Y129" s="270"/>
      <c r="Z129" s="270"/>
      <c r="AA129" s="270"/>
      <c r="AB129" s="270"/>
      <c r="AC129" s="270"/>
      <c r="AD129" s="270"/>
      <c r="AE129" s="270"/>
      <c r="AF129" s="270"/>
      <c r="AG129" s="270"/>
      <c r="AH129" s="270"/>
      <c r="AI129" s="270"/>
      <c r="AJ129" s="270"/>
      <c r="AK129" s="270"/>
      <c r="AL129" s="271"/>
      <c r="AM129" s="29"/>
    </row>
    <row r="130" spans="1:41" ht="20.25" customHeight="1" x14ac:dyDescent="0.25">
      <c r="C130" s="261" t="s">
        <v>496</v>
      </c>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row>
    <row r="131" spans="1:41" ht="50.25" customHeight="1" x14ac:dyDescent="0.25">
      <c r="A131" s="29"/>
      <c r="B131" s="29"/>
      <c r="C131" s="262" t="s">
        <v>709</v>
      </c>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4"/>
      <c r="AM131"/>
      <c r="AN131"/>
      <c r="AO131"/>
    </row>
    <row r="132" spans="1:41" ht="30" customHeight="1" x14ac:dyDescent="0.25">
      <c r="A132" s="29"/>
      <c r="B132" s="31"/>
      <c r="C132" s="26"/>
      <c r="D132" s="27"/>
      <c r="E132" s="265"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32" s="265"/>
      <c r="G132" s="265"/>
      <c r="H132" s="265"/>
      <c r="I132" s="265"/>
      <c r="J132" s="265"/>
      <c r="K132" s="265"/>
      <c r="L132" s="27"/>
      <c r="M132" s="27"/>
      <c r="N132" s="27"/>
      <c r="O132" s="30" t="s">
        <v>710</v>
      </c>
      <c r="P132" s="27"/>
      <c r="Q132" s="27"/>
      <c r="R132" s="27"/>
      <c r="S132" s="266" t="str">
        <f>IF(入力してください!K100="同意する",入力してください!G102,"") &amp; ""</f>
        <v/>
      </c>
      <c r="T132" s="266"/>
      <c r="U132" s="266"/>
      <c r="V132" s="266"/>
      <c r="W132" s="266"/>
      <c r="X132" s="266"/>
      <c r="Y132" s="266"/>
      <c r="Z132" s="266"/>
      <c r="AA132" s="266"/>
      <c r="AB132" s="266"/>
      <c r="AC132" s="27"/>
      <c r="AD132" s="27"/>
      <c r="AE132" s="27"/>
      <c r="AF132" s="27"/>
      <c r="AG132" s="27"/>
      <c r="AH132" s="27"/>
      <c r="AI132" s="27"/>
      <c r="AJ132" s="27"/>
      <c r="AK132" s="27"/>
      <c r="AL132" s="55"/>
      <c r="AM132"/>
      <c r="AN132"/>
      <c r="AO132"/>
    </row>
    <row r="133" spans="1:41" ht="22.5" customHeight="1" x14ac:dyDescent="0.25">
      <c r="A133" s="29"/>
      <c r="B133" s="31"/>
      <c r="C133" s="56" t="s">
        <v>711</v>
      </c>
      <c r="D133" s="267" t="s">
        <v>712</v>
      </c>
      <c r="E133" s="267"/>
      <c r="F133" s="267"/>
      <c r="G133" s="267"/>
      <c r="H133" s="267"/>
      <c r="I133" s="267"/>
      <c r="J133" s="267"/>
      <c r="K133" s="267"/>
      <c r="L133" s="267"/>
      <c r="M133" s="267"/>
      <c r="N133" s="267"/>
      <c r="O133" s="267"/>
      <c r="P133" s="267"/>
      <c r="Q133" s="267"/>
      <c r="R133" s="267"/>
      <c r="S133" s="267"/>
      <c r="T133" s="267"/>
      <c r="U133" s="267"/>
      <c r="V133" s="267"/>
      <c r="W133" s="267"/>
      <c r="X133" s="267"/>
      <c r="Y133" s="267"/>
      <c r="Z133" s="267"/>
      <c r="AA133" s="267"/>
      <c r="AB133" s="267"/>
      <c r="AC133" s="267"/>
      <c r="AD133" s="267"/>
      <c r="AE133" s="267"/>
      <c r="AF133" s="267"/>
      <c r="AG133" s="267"/>
      <c r="AH133" s="267"/>
      <c r="AI133" s="267"/>
      <c r="AJ133" s="267"/>
      <c r="AK133" s="267"/>
      <c r="AL133" s="268"/>
      <c r="AM133"/>
      <c r="AN133"/>
      <c r="AO133"/>
    </row>
    <row r="134" spans="1:41" ht="24" customHeight="1" x14ac:dyDescent="0.25">
      <c r="A134" s="29"/>
      <c r="B134" s="31"/>
      <c r="C134" s="46"/>
      <c r="D134" s="33" t="s">
        <v>713</v>
      </c>
      <c r="E134" s="47"/>
      <c r="F134" s="47"/>
      <c r="G134" s="47"/>
      <c r="H134" s="47"/>
      <c r="I134" s="269" t="str">
        <f>IF(LEFT(入力してください!K100,2)="本人",入力してください!G102,"") &amp; ""</f>
        <v/>
      </c>
      <c r="J134" s="269"/>
      <c r="K134" s="269"/>
      <c r="L134" s="269"/>
      <c r="M134" s="269"/>
      <c r="N134" s="269"/>
      <c r="O134" s="269"/>
      <c r="P134" s="269"/>
      <c r="Q134" s="269"/>
      <c r="R134" s="269"/>
      <c r="S134" s="269"/>
      <c r="T134" s="269"/>
      <c r="U134" s="269"/>
      <c r="V134" s="47"/>
      <c r="W134" s="47"/>
      <c r="X134" s="47"/>
      <c r="Y134" s="47"/>
      <c r="Z134" s="47"/>
      <c r="AA134" s="47"/>
      <c r="AB134" s="47"/>
      <c r="AC134" s="47"/>
      <c r="AD134" s="47"/>
      <c r="AE134" s="47"/>
      <c r="AF134" s="47"/>
      <c r="AG134" s="47"/>
      <c r="AH134" s="47"/>
      <c r="AI134" s="47"/>
      <c r="AJ134" s="47"/>
      <c r="AK134" s="47"/>
      <c r="AL134" s="48"/>
      <c r="AM134"/>
      <c r="AN134"/>
      <c r="AO134"/>
    </row>
    <row r="135" spans="1:41" ht="2.2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row>
    <row r="136" spans="1:41" ht="21" customHeight="1" x14ac:dyDescent="0.25">
      <c r="C136" s="260" t="s">
        <v>739</v>
      </c>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57"/>
    </row>
    <row r="137" spans="1:41" ht="11.2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41" t="s">
        <v>697</v>
      </c>
    </row>
    <row r="138" spans="1:41" ht="6" customHeight="1" x14ac:dyDescent="0.25">
      <c r="A138" s="29"/>
      <c r="B138" s="29"/>
      <c r="C138" s="29"/>
      <c r="D138" s="29"/>
      <c r="E138" s="29"/>
      <c r="F138" s="29"/>
      <c r="G138" s="29"/>
      <c r="H138" s="29"/>
      <c r="I138" s="29"/>
      <c r="J138" s="29"/>
      <c r="K138" s="29"/>
      <c r="L138" s="29"/>
      <c r="M138" s="29"/>
      <c r="N138" s="29"/>
      <c r="X138" s="29"/>
      <c r="Y138" s="29"/>
      <c r="Z138" s="29"/>
      <c r="AA138" s="29"/>
      <c r="AB138" s="29"/>
      <c r="AC138" s="29"/>
      <c r="AD138" s="29"/>
      <c r="AE138" s="29"/>
      <c r="AF138" s="29"/>
      <c r="AG138" s="29"/>
      <c r="AH138" s="29"/>
      <c r="AI138" s="29"/>
      <c r="AJ138" s="29"/>
      <c r="AK138" s="29"/>
      <c r="AL138" s="29"/>
      <c r="AM138" s="29"/>
    </row>
    <row r="139" spans="1:41" ht="9" customHeight="1" x14ac:dyDescent="0.25">
      <c r="A139" s="29"/>
      <c r="B139" s="29"/>
      <c r="C139" s="29"/>
      <c r="D139" s="29"/>
      <c r="E139" s="29"/>
      <c r="F139" s="29"/>
      <c r="G139" s="29"/>
      <c r="H139" s="29"/>
      <c r="I139" s="29"/>
      <c r="J139" s="29"/>
      <c r="K139" s="29"/>
      <c r="L139" s="29"/>
      <c r="N139"/>
      <c r="O139"/>
      <c r="P139"/>
      <c r="Q139"/>
      <c r="R139"/>
      <c r="S139"/>
      <c r="T139"/>
      <c r="U139"/>
      <c r="V139"/>
      <c r="W139" s="391" t="s">
        <v>734</v>
      </c>
      <c r="X139" s="392"/>
      <c r="Y139" s="392"/>
      <c r="Z139" s="392"/>
      <c r="AA139" s="392"/>
      <c r="AB139" s="393"/>
      <c r="AC139" s="29"/>
      <c r="AD139" s="29"/>
      <c r="AE139" s="29"/>
      <c r="AF139" s="29"/>
      <c r="AG139" s="29"/>
      <c r="AH139" s="29"/>
      <c r="AI139" s="29"/>
      <c r="AJ139" s="29"/>
      <c r="AK139" s="29"/>
      <c r="AL139" s="29"/>
      <c r="AM139" s="29"/>
    </row>
    <row r="140" spans="1:41" ht="12.75" customHeight="1" x14ac:dyDescent="0.25">
      <c r="A140" s="29"/>
      <c r="B140" s="29"/>
      <c r="C140" s="29"/>
      <c r="D140" s="29"/>
      <c r="E140" s="29"/>
      <c r="F140" s="29"/>
      <c r="G140" s="29"/>
      <c r="H140" s="29"/>
      <c r="I140" s="29"/>
      <c r="J140" s="29"/>
      <c r="K140" s="29"/>
      <c r="L140" s="29"/>
      <c r="M140" s="29"/>
      <c r="N140"/>
      <c r="O140"/>
      <c r="P140"/>
      <c r="Q140"/>
      <c r="R140"/>
      <c r="S140"/>
      <c r="T140"/>
      <c r="U140"/>
      <c r="V140"/>
      <c r="W140" s="394"/>
      <c r="X140" s="395"/>
      <c r="Y140" s="395"/>
      <c r="Z140" s="395"/>
      <c r="AA140" s="395"/>
      <c r="AB140" s="396"/>
      <c r="AC140" s="29"/>
      <c r="AD140" s="29"/>
      <c r="AE140" s="29"/>
      <c r="AF140" s="29"/>
      <c r="AG140" s="29"/>
      <c r="AH140" s="29"/>
      <c r="AI140" s="29"/>
      <c r="AJ140" s="29"/>
      <c r="AK140" s="29"/>
      <c r="AL140" s="29"/>
      <c r="AM140" s="29"/>
    </row>
    <row r="141" spans="1:41" ht="14.2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c r="Y141"/>
      <c r="Z141"/>
      <c r="AA141"/>
      <c r="AB141"/>
      <c r="AC141"/>
      <c r="AD141"/>
      <c r="AE141"/>
      <c r="AF141"/>
      <c r="AG141"/>
      <c r="AH141"/>
      <c r="AI141"/>
      <c r="AJ141"/>
      <c r="AK141"/>
      <c r="AL141"/>
      <c r="AM141" s="29"/>
    </row>
    <row r="142" spans="1:41" ht="14.25" customHeight="1" x14ac:dyDescent="0.25">
      <c r="A142" s="29"/>
      <c r="B142" s="29"/>
      <c r="C142" s="285" t="s">
        <v>505</v>
      </c>
      <c r="D142" s="285"/>
      <c r="E142" s="285"/>
      <c r="F142" s="382" t="s">
        <v>498</v>
      </c>
      <c r="G142" s="382"/>
      <c r="H142" s="382"/>
      <c r="I142" s="382"/>
      <c r="J142" s="382"/>
      <c r="K142" s="382"/>
      <c r="L142" s="382"/>
      <c r="M142" s="228" t="s">
        <v>499</v>
      </c>
      <c r="N142" s="228"/>
      <c r="O142" s="228"/>
      <c r="P142" s="111" t="str">
        <f>入力してください!G54 &amp; ""</f>
        <v/>
      </c>
      <c r="Q142" s="111"/>
      <c r="R142" s="111"/>
      <c r="S142" s="111"/>
      <c r="T142" s="111"/>
      <c r="U142" s="111"/>
      <c r="V142" s="111"/>
      <c r="W142" s="111"/>
      <c r="X142" s="111"/>
      <c r="Y142" s="111"/>
      <c r="Z142" s="111"/>
      <c r="AA142" s="111"/>
      <c r="AB142" s="111"/>
      <c r="AC142" s="228" t="s">
        <v>500</v>
      </c>
      <c r="AD142" s="228"/>
      <c r="AE142" s="228"/>
      <c r="AF142" s="228"/>
      <c r="AG142" s="228"/>
      <c r="AH142" s="228"/>
      <c r="AI142" s="111" t="str">
        <f>入力してください!R54 &amp; ""</f>
        <v/>
      </c>
      <c r="AJ142" s="111"/>
      <c r="AK142" s="111"/>
      <c r="AL142" s="111"/>
      <c r="AM142" s="29"/>
    </row>
    <row r="143" spans="1:41" ht="14.25" customHeight="1" x14ac:dyDescent="0.25">
      <c r="A143" s="29"/>
      <c r="B143" s="29"/>
      <c r="C143" s="285"/>
      <c r="D143" s="285"/>
      <c r="E143" s="285"/>
      <c r="F143" s="382"/>
      <c r="G143" s="382"/>
      <c r="H143" s="382"/>
      <c r="I143" s="382"/>
      <c r="J143" s="382"/>
      <c r="K143" s="382"/>
      <c r="L143" s="382"/>
      <c r="M143" s="228" t="s">
        <v>499</v>
      </c>
      <c r="N143" s="228"/>
      <c r="O143" s="228"/>
      <c r="P143" s="111" t="str">
        <f>入力してください!G55 &amp; ""</f>
        <v/>
      </c>
      <c r="Q143" s="111"/>
      <c r="R143" s="111"/>
      <c r="S143" s="111"/>
      <c r="T143" s="111"/>
      <c r="U143" s="111"/>
      <c r="V143" s="111"/>
      <c r="W143" s="111"/>
      <c r="X143" s="111"/>
      <c r="Y143" s="111"/>
      <c r="Z143" s="111"/>
      <c r="AA143" s="111"/>
      <c r="AB143" s="111"/>
      <c r="AC143" s="228" t="s">
        <v>500</v>
      </c>
      <c r="AD143" s="228"/>
      <c r="AE143" s="228"/>
      <c r="AF143" s="228"/>
      <c r="AG143" s="228"/>
      <c r="AH143" s="228"/>
      <c r="AI143" s="111" t="str">
        <f>入力してください!R55 &amp; ""</f>
        <v/>
      </c>
      <c r="AJ143" s="111"/>
      <c r="AK143" s="111"/>
      <c r="AL143" s="111"/>
      <c r="AM143" s="29"/>
    </row>
    <row r="144" spans="1:41" ht="14.25" customHeight="1" x14ac:dyDescent="0.25">
      <c r="A144" s="29"/>
      <c r="B144" s="29"/>
      <c r="C144" s="285"/>
      <c r="D144" s="285"/>
      <c r="E144" s="285"/>
      <c r="F144" s="382"/>
      <c r="G144" s="382"/>
      <c r="H144" s="382"/>
      <c r="I144" s="382"/>
      <c r="J144" s="382"/>
      <c r="K144" s="382"/>
      <c r="L144" s="382"/>
      <c r="M144" s="228" t="s">
        <v>499</v>
      </c>
      <c r="N144" s="228"/>
      <c r="O144" s="228"/>
      <c r="P144" s="111" t="str">
        <f>入力してください!G56 &amp; ""</f>
        <v/>
      </c>
      <c r="Q144" s="111"/>
      <c r="R144" s="111"/>
      <c r="S144" s="111"/>
      <c r="T144" s="111"/>
      <c r="U144" s="111"/>
      <c r="V144" s="111"/>
      <c r="W144" s="111"/>
      <c r="X144" s="111"/>
      <c r="Y144" s="111"/>
      <c r="Z144" s="111"/>
      <c r="AA144" s="111"/>
      <c r="AB144" s="111"/>
      <c r="AC144" s="228" t="s">
        <v>500</v>
      </c>
      <c r="AD144" s="228"/>
      <c r="AE144" s="228"/>
      <c r="AF144" s="228"/>
      <c r="AG144" s="228"/>
      <c r="AH144" s="228"/>
      <c r="AI144" s="111" t="str">
        <f>入力してください!R56 &amp; ""</f>
        <v/>
      </c>
      <c r="AJ144" s="111"/>
      <c r="AK144" s="111"/>
      <c r="AL144" s="111"/>
      <c r="AM144" s="29"/>
    </row>
    <row r="145" spans="1:39" ht="14.25" customHeight="1" x14ac:dyDescent="0.25">
      <c r="A145" s="29"/>
      <c r="B145" s="29"/>
      <c r="C145" s="285"/>
      <c r="D145" s="285"/>
      <c r="E145" s="285"/>
      <c r="F145" s="382"/>
      <c r="G145" s="382"/>
      <c r="H145" s="382"/>
      <c r="I145" s="382"/>
      <c r="J145" s="382"/>
      <c r="K145" s="382"/>
      <c r="L145" s="382"/>
      <c r="M145" s="228" t="s">
        <v>499</v>
      </c>
      <c r="N145" s="228"/>
      <c r="O145" s="228"/>
      <c r="P145" s="111" t="str">
        <f>入力してください!G57 &amp; ""</f>
        <v/>
      </c>
      <c r="Q145" s="111"/>
      <c r="R145" s="111"/>
      <c r="S145" s="111"/>
      <c r="T145" s="111"/>
      <c r="U145" s="111"/>
      <c r="V145" s="111"/>
      <c r="W145" s="111"/>
      <c r="X145" s="111"/>
      <c r="Y145" s="111"/>
      <c r="Z145" s="111"/>
      <c r="AA145" s="111"/>
      <c r="AB145" s="111"/>
      <c r="AC145" s="228" t="s">
        <v>500</v>
      </c>
      <c r="AD145" s="228"/>
      <c r="AE145" s="228"/>
      <c r="AF145" s="228"/>
      <c r="AG145" s="228"/>
      <c r="AH145" s="228"/>
      <c r="AI145" s="111" t="str">
        <f>入力してください!R57 &amp; ""</f>
        <v/>
      </c>
      <c r="AJ145" s="111"/>
      <c r="AK145" s="111"/>
      <c r="AL145" s="111"/>
      <c r="AM145" s="29"/>
    </row>
    <row r="146" spans="1:39" ht="14.25" customHeight="1" x14ac:dyDescent="0.25">
      <c r="A146" s="29"/>
      <c r="B146" s="29"/>
      <c r="C146" s="285"/>
      <c r="D146" s="285"/>
      <c r="E146" s="285"/>
      <c r="F146" s="382"/>
      <c r="G146" s="382"/>
      <c r="H146" s="382"/>
      <c r="I146" s="382"/>
      <c r="J146" s="382"/>
      <c r="K146" s="382"/>
      <c r="L146" s="382"/>
      <c r="M146" s="228" t="s">
        <v>499</v>
      </c>
      <c r="N146" s="228"/>
      <c r="O146" s="228"/>
      <c r="P146" s="111" t="str">
        <f>入力してください!G58 &amp; ""</f>
        <v/>
      </c>
      <c r="Q146" s="111"/>
      <c r="R146" s="111"/>
      <c r="S146" s="111"/>
      <c r="T146" s="111"/>
      <c r="U146" s="111"/>
      <c r="V146" s="111"/>
      <c r="W146" s="111"/>
      <c r="X146" s="111"/>
      <c r="Y146" s="111"/>
      <c r="Z146" s="111"/>
      <c r="AA146" s="111"/>
      <c r="AB146" s="111"/>
      <c r="AC146" s="228" t="s">
        <v>500</v>
      </c>
      <c r="AD146" s="228"/>
      <c r="AE146" s="228"/>
      <c r="AF146" s="228"/>
      <c r="AG146" s="228"/>
      <c r="AH146" s="228"/>
      <c r="AI146" s="111" t="str">
        <f>入力してください!R58 &amp; ""</f>
        <v/>
      </c>
      <c r="AJ146" s="111"/>
      <c r="AK146" s="111"/>
      <c r="AL146" s="111"/>
      <c r="AM146" s="29"/>
    </row>
    <row r="147" spans="1:39" ht="14.25" customHeight="1" x14ac:dyDescent="0.25">
      <c r="A147" s="29"/>
      <c r="B147" s="29"/>
      <c r="C147" s="285"/>
      <c r="D147" s="285"/>
      <c r="E147" s="285"/>
      <c r="F147" s="382"/>
      <c r="G147" s="382"/>
      <c r="H147" s="382"/>
      <c r="I147" s="382"/>
      <c r="J147" s="382"/>
      <c r="K147" s="382"/>
      <c r="L147" s="382"/>
      <c r="M147" s="228" t="s">
        <v>499</v>
      </c>
      <c r="N147" s="228"/>
      <c r="O147" s="228"/>
      <c r="P147" s="111" t="str">
        <f>入力してください!G59 &amp; ""</f>
        <v/>
      </c>
      <c r="Q147" s="111"/>
      <c r="R147" s="111"/>
      <c r="S147" s="111"/>
      <c r="T147" s="111"/>
      <c r="U147" s="111"/>
      <c r="V147" s="111"/>
      <c r="W147" s="111"/>
      <c r="X147" s="111"/>
      <c r="Y147" s="111"/>
      <c r="Z147" s="111"/>
      <c r="AA147" s="111"/>
      <c r="AB147" s="111"/>
      <c r="AC147" s="228" t="s">
        <v>500</v>
      </c>
      <c r="AD147" s="228"/>
      <c r="AE147" s="228"/>
      <c r="AF147" s="228"/>
      <c r="AG147" s="228"/>
      <c r="AH147" s="228"/>
      <c r="AI147" s="111" t="str">
        <f>入力してください!R59 &amp; ""</f>
        <v/>
      </c>
      <c r="AJ147" s="111"/>
      <c r="AK147" s="111"/>
      <c r="AL147" s="111"/>
      <c r="AM147" s="29"/>
    </row>
    <row r="148" spans="1:39" ht="9" customHeight="1" x14ac:dyDescent="0.25">
      <c r="A148" s="29"/>
      <c r="B148" s="29"/>
      <c r="C148" s="285"/>
      <c r="D148" s="285"/>
      <c r="E148" s="285"/>
      <c r="F148" s="397"/>
      <c r="G148" s="397"/>
      <c r="H148" s="397"/>
      <c r="I148" s="397"/>
      <c r="J148" s="397"/>
      <c r="K148" s="397"/>
      <c r="L148" s="397"/>
      <c r="M148" s="397"/>
      <c r="N148" s="397"/>
      <c r="O148" s="397"/>
      <c r="P148" s="397"/>
      <c r="Q148" s="397"/>
      <c r="R148" s="397"/>
      <c r="S148" s="397"/>
      <c r="T148" s="397"/>
      <c r="U148" s="397"/>
      <c r="V148" s="397"/>
      <c r="W148" s="397"/>
      <c r="X148" s="397"/>
      <c r="Y148" s="397"/>
      <c r="Z148" s="397"/>
      <c r="AA148" s="397"/>
      <c r="AB148" s="397"/>
      <c r="AC148" s="397"/>
      <c r="AD148" s="397"/>
      <c r="AE148" s="397"/>
      <c r="AF148" s="397"/>
      <c r="AG148" s="397"/>
      <c r="AH148" s="397"/>
      <c r="AI148" s="397"/>
      <c r="AJ148" s="397"/>
      <c r="AK148" s="397"/>
      <c r="AL148" s="397"/>
      <c r="AM148" s="29"/>
    </row>
    <row r="149" spans="1:39" ht="15" customHeight="1" x14ac:dyDescent="0.25">
      <c r="A149" s="29"/>
      <c r="B149" s="29"/>
      <c r="C149" s="285"/>
      <c r="D149" s="285"/>
      <c r="E149" s="285"/>
      <c r="F149" s="382" t="s">
        <v>501</v>
      </c>
      <c r="G149" s="382"/>
      <c r="H149" s="382"/>
      <c r="I149" s="382"/>
      <c r="J149" s="382" t="s">
        <v>502</v>
      </c>
      <c r="K149" s="382"/>
      <c r="L149" s="382"/>
      <c r="M149" s="382"/>
      <c r="N149" s="382"/>
      <c r="O149" s="382"/>
      <c r="P149" s="228" t="s">
        <v>2</v>
      </c>
      <c r="Q149" s="228"/>
      <c r="R149" s="228"/>
      <c r="S149" s="228"/>
      <c r="T149" s="111" t="str">
        <f>入力してください!K61 &amp; ""</f>
        <v/>
      </c>
      <c r="U149" s="111"/>
      <c r="V149" s="111"/>
      <c r="W149" s="111"/>
      <c r="X149" s="111"/>
      <c r="Y149" s="111"/>
      <c r="Z149" s="111"/>
      <c r="AA149" s="111"/>
      <c r="AB149" s="228" t="s">
        <v>456</v>
      </c>
      <c r="AC149" s="228"/>
      <c r="AD149" s="228"/>
      <c r="AE149" s="228"/>
      <c r="AF149" s="111" t="str">
        <f>IF(入力してください!M62&lt;&gt;"",入力してください!K62 &amp; 入力してください!M62 &amp; "年" &amp; 入力してください!P62 &amp; "月" &amp; 入力してください!S62 &amp; "日","")</f>
        <v/>
      </c>
      <c r="AG149" s="111"/>
      <c r="AH149" s="111"/>
      <c r="AI149" s="111"/>
      <c r="AJ149" s="111"/>
      <c r="AK149" s="111"/>
      <c r="AL149" s="111"/>
      <c r="AM149" s="29"/>
    </row>
    <row r="150" spans="1:39" ht="15" customHeight="1" x14ac:dyDescent="0.25">
      <c r="A150" s="29"/>
      <c r="B150" s="29"/>
      <c r="C150" s="285"/>
      <c r="D150" s="285"/>
      <c r="E150" s="285"/>
      <c r="F150" s="382"/>
      <c r="G150" s="382"/>
      <c r="H150" s="382"/>
      <c r="I150" s="382"/>
      <c r="J150" s="382"/>
      <c r="K150" s="382"/>
      <c r="L150" s="382"/>
      <c r="M150" s="382"/>
      <c r="N150" s="382"/>
      <c r="O150" s="382"/>
      <c r="P150" s="228" t="s">
        <v>499</v>
      </c>
      <c r="Q150" s="228"/>
      <c r="R150" s="228"/>
      <c r="S150" s="228"/>
      <c r="T150" s="111" t="str">
        <f>入力してください!K60 &amp; ""</f>
        <v/>
      </c>
      <c r="U150" s="111"/>
      <c r="V150" s="111"/>
      <c r="W150" s="111"/>
      <c r="X150" s="111"/>
      <c r="Y150" s="111"/>
      <c r="Z150" s="111"/>
      <c r="AA150" s="111"/>
      <c r="AB150" s="228" t="s">
        <v>504</v>
      </c>
      <c r="AC150" s="228"/>
      <c r="AD150" s="228"/>
      <c r="AE150" s="228"/>
      <c r="AF150" s="111" t="str">
        <f>入力してください!K63 &amp; ""</f>
        <v/>
      </c>
      <c r="AG150" s="111"/>
      <c r="AH150" s="111"/>
      <c r="AI150" s="111"/>
      <c r="AJ150" s="111"/>
      <c r="AK150" s="111"/>
      <c r="AL150" s="111"/>
      <c r="AM150" s="29"/>
    </row>
    <row r="151" spans="1:39" ht="15" customHeight="1" x14ac:dyDescent="0.25">
      <c r="A151" s="29"/>
      <c r="B151" s="29"/>
      <c r="C151" s="285"/>
      <c r="D151" s="285"/>
      <c r="E151" s="285"/>
      <c r="F151" s="382"/>
      <c r="G151" s="382"/>
      <c r="H151" s="382"/>
      <c r="I151" s="382"/>
      <c r="J151" s="382"/>
      <c r="K151" s="382"/>
      <c r="L151" s="382"/>
      <c r="M151" s="382"/>
      <c r="N151" s="382"/>
      <c r="O151" s="382"/>
      <c r="P151" s="228" t="s">
        <v>2</v>
      </c>
      <c r="Q151" s="228"/>
      <c r="R151" s="228"/>
      <c r="S151" s="228"/>
      <c r="T151" s="111" t="str">
        <f>入力してください!K65 &amp; ""</f>
        <v/>
      </c>
      <c r="U151" s="111"/>
      <c r="V151" s="111"/>
      <c r="W151" s="111"/>
      <c r="X151" s="111"/>
      <c r="Y151" s="111"/>
      <c r="Z151" s="111"/>
      <c r="AA151" s="111"/>
      <c r="AB151" s="228" t="s">
        <v>456</v>
      </c>
      <c r="AC151" s="228"/>
      <c r="AD151" s="228"/>
      <c r="AE151" s="228"/>
      <c r="AF151" s="111" t="str">
        <f>IF(入力してください!M66&lt;&gt;"",入力してください!K66 &amp; 入力してください!M66 &amp; "年" &amp; 入力してください!P66 &amp; "月" &amp; 入力してください!S66 &amp; "日","")</f>
        <v/>
      </c>
      <c r="AG151" s="111"/>
      <c r="AH151" s="111"/>
      <c r="AI151" s="111"/>
      <c r="AJ151" s="111"/>
      <c r="AK151" s="111"/>
      <c r="AL151" s="111"/>
      <c r="AM151" s="29"/>
    </row>
    <row r="152" spans="1:39" ht="15" customHeight="1" x14ac:dyDescent="0.25">
      <c r="A152" s="29"/>
      <c r="B152" s="29"/>
      <c r="C152" s="285"/>
      <c r="D152" s="285"/>
      <c r="E152" s="285"/>
      <c r="F152" s="382"/>
      <c r="G152" s="382"/>
      <c r="H152" s="382"/>
      <c r="I152" s="382"/>
      <c r="J152" s="382"/>
      <c r="K152" s="382"/>
      <c r="L152" s="382"/>
      <c r="M152" s="382"/>
      <c r="N152" s="382"/>
      <c r="O152" s="382"/>
      <c r="P152" s="228" t="s">
        <v>499</v>
      </c>
      <c r="Q152" s="228"/>
      <c r="R152" s="228"/>
      <c r="S152" s="228"/>
      <c r="T152" s="111" t="str">
        <f>入力してください!K64 &amp; ""</f>
        <v/>
      </c>
      <c r="U152" s="111"/>
      <c r="V152" s="111"/>
      <c r="W152" s="111"/>
      <c r="X152" s="111"/>
      <c r="Y152" s="111"/>
      <c r="Z152" s="111"/>
      <c r="AA152" s="111"/>
      <c r="AB152" s="228" t="s">
        <v>504</v>
      </c>
      <c r="AC152" s="228"/>
      <c r="AD152" s="228"/>
      <c r="AE152" s="228"/>
      <c r="AF152" s="111" t="str">
        <f>入力してください!K67 &amp; ""</f>
        <v/>
      </c>
      <c r="AG152" s="111"/>
      <c r="AH152" s="111"/>
      <c r="AI152" s="111"/>
      <c r="AJ152" s="111"/>
      <c r="AK152" s="111"/>
      <c r="AL152" s="111"/>
      <c r="AM152" s="29"/>
    </row>
    <row r="153" spans="1:39" ht="15" customHeight="1" x14ac:dyDescent="0.25">
      <c r="A153" s="29"/>
      <c r="B153" s="29"/>
      <c r="C153" s="285"/>
      <c r="D153" s="285"/>
      <c r="E153" s="285"/>
      <c r="F153" s="382"/>
      <c r="G153" s="382"/>
      <c r="H153" s="382"/>
      <c r="I153" s="382"/>
      <c r="J153" s="382" t="s">
        <v>503</v>
      </c>
      <c r="K153" s="382"/>
      <c r="L153" s="382"/>
      <c r="M153" s="382"/>
      <c r="N153" s="382"/>
      <c r="O153" s="382"/>
      <c r="P153" s="228" t="s">
        <v>2</v>
      </c>
      <c r="Q153" s="228"/>
      <c r="R153" s="228"/>
      <c r="S153" s="228"/>
      <c r="T153" s="111" t="str">
        <f>入力してください!K69 &amp; ""</f>
        <v/>
      </c>
      <c r="U153" s="111"/>
      <c r="V153" s="111"/>
      <c r="W153" s="111"/>
      <c r="X153" s="111"/>
      <c r="Y153" s="111"/>
      <c r="Z153" s="111"/>
      <c r="AA153" s="111"/>
      <c r="AB153" s="228" t="s">
        <v>456</v>
      </c>
      <c r="AC153" s="228"/>
      <c r="AD153" s="228"/>
      <c r="AE153" s="228"/>
      <c r="AF153" s="111" t="str">
        <f>IF(入力してください!M70&lt;&gt;"",入力してください!K70 &amp; 入力してください!M70 &amp; "年" &amp; 入力してください!P70 &amp; "月" &amp; 入力してください!S70 &amp; "日","")</f>
        <v/>
      </c>
      <c r="AG153" s="111"/>
      <c r="AH153" s="111"/>
      <c r="AI153" s="111"/>
      <c r="AJ153" s="111"/>
      <c r="AK153" s="111"/>
      <c r="AL153" s="111"/>
      <c r="AM153" s="29"/>
    </row>
    <row r="154" spans="1:39" ht="15" customHeight="1" x14ac:dyDescent="0.25">
      <c r="A154" s="29"/>
      <c r="B154" s="29"/>
      <c r="C154" s="285"/>
      <c r="D154" s="285"/>
      <c r="E154" s="285"/>
      <c r="F154" s="382"/>
      <c r="G154" s="382"/>
      <c r="H154" s="382"/>
      <c r="I154" s="382"/>
      <c r="J154" s="382"/>
      <c r="K154" s="382"/>
      <c r="L154" s="382"/>
      <c r="M154" s="382"/>
      <c r="N154" s="382"/>
      <c r="O154" s="382"/>
      <c r="P154" s="228" t="s">
        <v>499</v>
      </c>
      <c r="Q154" s="228"/>
      <c r="R154" s="228"/>
      <c r="S154" s="228"/>
      <c r="T154" s="111" t="str">
        <f>入力してください!K68 &amp; ""</f>
        <v/>
      </c>
      <c r="U154" s="111"/>
      <c r="V154" s="111"/>
      <c r="W154" s="111"/>
      <c r="X154" s="111"/>
      <c r="Y154" s="111"/>
      <c r="Z154" s="111"/>
      <c r="AA154" s="111"/>
      <c r="AB154" s="228" t="s">
        <v>504</v>
      </c>
      <c r="AC154" s="228"/>
      <c r="AD154" s="228"/>
      <c r="AE154" s="228"/>
      <c r="AF154" s="111" t="str">
        <f>入力してください!K71 &amp; ""</f>
        <v/>
      </c>
      <c r="AG154" s="111"/>
      <c r="AH154" s="111"/>
      <c r="AI154" s="111"/>
      <c r="AJ154" s="111"/>
      <c r="AK154" s="111"/>
      <c r="AL154" s="111"/>
      <c r="AM154" s="29"/>
    </row>
    <row r="155" spans="1:39" ht="15" customHeight="1" x14ac:dyDescent="0.25">
      <c r="A155" s="29"/>
      <c r="B155" s="29"/>
      <c r="C155" s="285"/>
      <c r="D155" s="285"/>
      <c r="E155" s="285"/>
      <c r="F155" s="382"/>
      <c r="G155" s="382"/>
      <c r="H155" s="382"/>
      <c r="I155" s="382"/>
      <c r="J155" s="382"/>
      <c r="K155" s="382"/>
      <c r="L155" s="382"/>
      <c r="M155" s="382"/>
      <c r="N155" s="382"/>
      <c r="O155" s="382"/>
      <c r="P155" s="228" t="s">
        <v>2</v>
      </c>
      <c r="Q155" s="228"/>
      <c r="R155" s="228"/>
      <c r="S155" s="228"/>
      <c r="T155" s="111" t="str">
        <f>入力してください!K73 &amp; ""</f>
        <v/>
      </c>
      <c r="U155" s="111"/>
      <c r="V155" s="111"/>
      <c r="W155" s="111"/>
      <c r="X155" s="111"/>
      <c r="Y155" s="111"/>
      <c r="Z155" s="111"/>
      <c r="AA155" s="111"/>
      <c r="AB155" s="228" t="s">
        <v>456</v>
      </c>
      <c r="AC155" s="228"/>
      <c r="AD155" s="228"/>
      <c r="AE155" s="228"/>
      <c r="AF155" s="111" t="str">
        <f>IF(入力してください!M74&lt;&gt;"",入力してください!K74 &amp; 入力してください!M74 &amp; "年" &amp; 入力してください!P74 &amp; "月" &amp; 入力してください!S74 &amp; "日","")</f>
        <v/>
      </c>
      <c r="AG155" s="111"/>
      <c r="AH155" s="111"/>
      <c r="AI155" s="111"/>
      <c r="AJ155" s="111"/>
      <c r="AK155" s="111"/>
      <c r="AL155" s="111"/>
      <c r="AM155" s="29"/>
    </row>
    <row r="156" spans="1:39" ht="15" customHeight="1" x14ac:dyDescent="0.25">
      <c r="A156" s="29"/>
      <c r="B156" s="29"/>
      <c r="C156" s="285"/>
      <c r="D156" s="285"/>
      <c r="E156" s="285"/>
      <c r="F156" s="382"/>
      <c r="G156" s="382"/>
      <c r="H156" s="382"/>
      <c r="I156" s="382"/>
      <c r="J156" s="382"/>
      <c r="K156" s="382"/>
      <c r="L156" s="382"/>
      <c r="M156" s="382"/>
      <c r="N156" s="382"/>
      <c r="O156" s="382"/>
      <c r="P156" s="228" t="s">
        <v>499</v>
      </c>
      <c r="Q156" s="228"/>
      <c r="R156" s="228"/>
      <c r="S156" s="228"/>
      <c r="T156" s="111" t="str">
        <f>入力してください!K72 &amp; ""</f>
        <v/>
      </c>
      <c r="U156" s="111"/>
      <c r="V156" s="111"/>
      <c r="W156" s="111"/>
      <c r="X156" s="111"/>
      <c r="Y156" s="111"/>
      <c r="Z156" s="111"/>
      <c r="AA156" s="111"/>
      <c r="AB156" s="228" t="s">
        <v>504</v>
      </c>
      <c r="AC156" s="228"/>
      <c r="AD156" s="228"/>
      <c r="AE156" s="228"/>
      <c r="AF156" s="111" t="str">
        <f>入力してください!K75 &amp; ""</f>
        <v/>
      </c>
      <c r="AG156" s="111"/>
      <c r="AH156" s="111"/>
      <c r="AI156" s="111"/>
      <c r="AJ156" s="111"/>
      <c r="AK156" s="111"/>
      <c r="AL156" s="111"/>
      <c r="AM156" s="29"/>
    </row>
    <row r="157" spans="1:39" ht="12.75" customHeight="1" x14ac:dyDescent="0.25">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row>
    <row r="158" spans="1:39" ht="12.75" customHeight="1" x14ac:dyDescent="0.25">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row>
    <row r="159" spans="1:39" ht="20.25" customHeight="1" x14ac:dyDescent="0.25">
      <c r="A159" s="29"/>
      <c r="B159" s="2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s="29"/>
    </row>
    <row r="160" spans="1:39" ht="42" customHeight="1" x14ac:dyDescent="0.25">
      <c r="A160" s="29"/>
      <c r="B160" s="2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s="29"/>
    </row>
    <row r="161" spans="1:39" ht="3.7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row>
    <row r="162" spans="1:39" ht="24" customHeight="1" x14ac:dyDescent="0.25">
      <c r="A162" s="29"/>
      <c r="B162" s="29"/>
      <c r="C162" s="371" t="s">
        <v>514</v>
      </c>
      <c r="D162" s="372"/>
      <c r="E162" s="372"/>
      <c r="F162" s="373"/>
      <c r="G162" s="288" t="str">
        <f>IF(入力してください!J79&lt;&gt;"","令和" &amp; IF(入力してください!J79&gt;2020,入力してください!J79-2018,入力してください!J79) &amp; "年" &amp; 入力してください!N79 &amp; "月" &amp; 入力してください!R79 &amp; "日", "年　　月　　日")</f>
        <v>年　　月　　日</v>
      </c>
      <c r="H162" s="364"/>
      <c r="I162" s="364"/>
      <c r="J162" s="364"/>
      <c r="K162" s="364"/>
      <c r="L162" s="365"/>
      <c r="M162"/>
      <c r="N162"/>
      <c r="O162"/>
      <c r="P162"/>
      <c r="Q162"/>
      <c r="R162"/>
      <c r="S162"/>
      <c r="T162"/>
      <c r="U162"/>
      <c r="V162"/>
      <c r="W162"/>
      <c r="X162"/>
      <c r="Y162"/>
      <c r="Z162"/>
      <c r="AA162"/>
      <c r="AB162"/>
      <c r="AC162"/>
      <c r="AD162"/>
      <c r="AE162"/>
      <c r="AF162"/>
      <c r="AG162"/>
      <c r="AH162"/>
      <c r="AI162"/>
      <c r="AJ162"/>
      <c r="AK162"/>
      <c r="AL162"/>
      <c r="AM162" s="29"/>
    </row>
    <row r="163" spans="1:39" ht="13.5" customHeight="1" x14ac:dyDescent="0.25">
      <c r="A163" s="29"/>
      <c r="B163" s="29"/>
      <c r="C163" s="374"/>
      <c r="D163" s="375"/>
      <c r="E163" s="375"/>
      <c r="F163" s="376"/>
      <c r="G163" s="366"/>
      <c r="H163" s="367"/>
      <c r="I163" s="367"/>
      <c r="J163" s="367"/>
      <c r="K163" s="367"/>
      <c r="L163" s="368"/>
      <c r="M163"/>
      <c r="N163"/>
      <c r="O163"/>
      <c r="P163"/>
      <c r="Q163"/>
      <c r="R163"/>
      <c r="S163"/>
      <c r="T163"/>
      <c r="U163"/>
      <c r="V163"/>
      <c r="W163"/>
      <c r="X163"/>
      <c r="Y163"/>
      <c r="Z163"/>
      <c r="AA163"/>
      <c r="AB163"/>
      <c r="AC163"/>
      <c r="AD163"/>
      <c r="AE163"/>
      <c r="AF163"/>
      <c r="AG163"/>
      <c r="AH163"/>
      <c r="AI163"/>
      <c r="AJ163"/>
      <c r="AK163"/>
      <c r="AL163"/>
      <c r="AM163" s="29"/>
    </row>
    <row r="164" spans="1:39" ht="12.75" customHeight="1" x14ac:dyDescent="0.25">
      <c r="A164" s="29"/>
      <c r="B164" s="29"/>
      <c r="C164" s="374"/>
      <c r="D164" s="375"/>
      <c r="E164" s="375"/>
      <c r="F164" s="376"/>
      <c r="G164" s="366"/>
      <c r="H164" s="367"/>
      <c r="I164" s="367"/>
      <c r="J164" s="367"/>
      <c r="K164" s="367"/>
      <c r="L164" s="368"/>
      <c r="M164"/>
      <c r="N164"/>
      <c r="O164"/>
      <c r="P164"/>
      <c r="Q164"/>
      <c r="R164"/>
      <c r="S164"/>
      <c r="T164"/>
      <c r="U164"/>
      <c r="V164"/>
      <c r="W164"/>
      <c r="X164"/>
      <c r="Y164"/>
      <c r="Z164"/>
      <c r="AA164"/>
      <c r="AB164"/>
      <c r="AC164"/>
      <c r="AD164"/>
      <c r="AE164"/>
      <c r="AF164"/>
      <c r="AG164"/>
      <c r="AH164"/>
      <c r="AI164"/>
      <c r="AJ164"/>
      <c r="AK164"/>
      <c r="AL164"/>
      <c r="AM164" s="29"/>
    </row>
    <row r="165" spans="1:39" ht="12.75" customHeight="1" x14ac:dyDescent="0.25">
      <c r="A165" s="29"/>
      <c r="B165" s="29"/>
      <c r="C165" s="374"/>
      <c r="D165" s="375"/>
      <c r="E165" s="375"/>
      <c r="F165" s="376"/>
      <c r="G165" s="366"/>
      <c r="H165" s="367"/>
      <c r="I165" s="367"/>
      <c r="J165" s="367"/>
      <c r="K165" s="367"/>
      <c r="L165" s="368"/>
      <c r="M165"/>
      <c r="N165"/>
      <c r="O165"/>
      <c r="P165"/>
      <c r="Q165"/>
      <c r="R165"/>
      <c r="S165"/>
      <c r="T165"/>
      <c r="U165"/>
      <c r="V165"/>
      <c r="W165"/>
      <c r="X165"/>
      <c r="Y165"/>
      <c r="Z165"/>
      <c r="AA165"/>
      <c r="AB165"/>
      <c r="AC165"/>
      <c r="AD165"/>
      <c r="AE165"/>
      <c r="AF165"/>
      <c r="AG165"/>
      <c r="AH165"/>
      <c r="AI165"/>
      <c r="AJ165"/>
      <c r="AK165"/>
      <c r="AL165"/>
      <c r="AM165" s="29"/>
    </row>
    <row r="166" spans="1:39" ht="12.75" customHeight="1" x14ac:dyDescent="0.25">
      <c r="A166" s="29"/>
      <c r="B166" s="29"/>
      <c r="C166" s="374"/>
      <c r="D166" s="375"/>
      <c r="E166" s="375"/>
      <c r="F166" s="376"/>
      <c r="G166" s="366"/>
      <c r="H166" s="367"/>
      <c r="I166" s="367"/>
      <c r="J166" s="367"/>
      <c r="K166" s="367"/>
      <c r="L166" s="368"/>
      <c r="M166"/>
      <c r="N166"/>
      <c r="O166"/>
      <c r="P166"/>
      <c r="Q166"/>
      <c r="R166"/>
      <c r="S166"/>
      <c r="T166"/>
      <c r="U166"/>
      <c r="V166"/>
      <c r="W166"/>
      <c r="X166"/>
      <c r="Y166"/>
      <c r="Z166"/>
      <c r="AA166"/>
      <c r="AB166"/>
      <c r="AC166"/>
      <c r="AD166"/>
      <c r="AE166"/>
      <c r="AF166"/>
      <c r="AG166"/>
      <c r="AH166"/>
      <c r="AI166"/>
      <c r="AJ166"/>
      <c r="AK166"/>
      <c r="AL166"/>
      <c r="AM166" s="29"/>
    </row>
    <row r="167" spans="1:39" ht="12.75" customHeight="1" x14ac:dyDescent="0.25">
      <c r="A167" s="29"/>
      <c r="B167" s="29"/>
      <c r="C167" s="374"/>
      <c r="D167" s="375"/>
      <c r="E167" s="375"/>
      <c r="F167" s="376"/>
      <c r="G167" s="366"/>
      <c r="H167" s="367"/>
      <c r="I167" s="367"/>
      <c r="J167" s="367"/>
      <c r="K167" s="367"/>
      <c r="L167" s="368"/>
      <c r="M167"/>
      <c r="N167"/>
      <c r="O167"/>
      <c r="P167"/>
      <c r="Q167"/>
      <c r="R167"/>
      <c r="S167"/>
      <c r="T167"/>
      <c r="U167"/>
      <c r="V167"/>
      <c r="W167"/>
      <c r="X167"/>
      <c r="Y167"/>
      <c r="Z167"/>
      <c r="AA167"/>
      <c r="AB167"/>
      <c r="AC167"/>
      <c r="AD167"/>
      <c r="AE167"/>
      <c r="AF167"/>
      <c r="AG167"/>
      <c r="AH167"/>
      <c r="AI167"/>
      <c r="AJ167"/>
      <c r="AK167"/>
      <c r="AL167"/>
      <c r="AM167" s="29"/>
    </row>
    <row r="168" spans="1:39" ht="9.75" customHeight="1" x14ac:dyDescent="0.25">
      <c r="A168" s="29"/>
      <c r="B168" s="29"/>
      <c r="C168" s="374"/>
      <c r="D168" s="375"/>
      <c r="E168" s="375"/>
      <c r="F168" s="376"/>
      <c r="G168" s="366"/>
      <c r="H168" s="367"/>
      <c r="I168" s="367"/>
      <c r="J168" s="367"/>
      <c r="K168" s="367"/>
      <c r="L168" s="368"/>
      <c r="M168"/>
      <c r="N168"/>
      <c r="O168"/>
      <c r="P168"/>
      <c r="Q168"/>
      <c r="R168"/>
      <c r="S168"/>
      <c r="T168"/>
      <c r="U168"/>
      <c r="V168"/>
      <c r="W168"/>
      <c r="X168"/>
      <c r="Y168"/>
      <c r="Z168"/>
      <c r="AA168"/>
      <c r="AB168"/>
      <c r="AC168"/>
      <c r="AD168"/>
      <c r="AE168"/>
      <c r="AF168"/>
      <c r="AG168"/>
      <c r="AH168"/>
      <c r="AI168"/>
      <c r="AJ168"/>
      <c r="AK168"/>
      <c r="AL168"/>
      <c r="AM168" s="29"/>
    </row>
    <row r="169" spans="1:39" ht="22.5" customHeight="1" x14ac:dyDescent="0.25">
      <c r="A169" s="29"/>
      <c r="B169" s="29"/>
      <c r="C169" s="377"/>
      <c r="D169" s="378"/>
      <c r="E169" s="378"/>
      <c r="F169" s="379"/>
      <c r="G169" s="289"/>
      <c r="H169" s="369"/>
      <c r="I169" s="369"/>
      <c r="J169" s="369"/>
      <c r="K169" s="369"/>
      <c r="L169" s="370"/>
      <c r="M169"/>
      <c r="N169"/>
      <c r="O169"/>
      <c r="P169"/>
      <c r="Q169"/>
      <c r="R169"/>
      <c r="S169"/>
      <c r="T169"/>
      <c r="U169"/>
      <c r="V169"/>
      <c r="W169"/>
      <c r="X169"/>
      <c r="Y169"/>
      <c r="Z169"/>
      <c r="AA169"/>
      <c r="AB169"/>
      <c r="AC169"/>
      <c r="AD169"/>
      <c r="AE169"/>
      <c r="AF169"/>
      <c r="AG169"/>
      <c r="AH169"/>
      <c r="AI169"/>
      <c r="AJ169"/>
      <c r="AK169"/>
      <c r="AL169"/>
      <c r="AM169" s="29"/>
    </row>
    <row r="170" spans="1:39" ht="48.75" customHeight="1" x14ac:dyDescent="0.25">
      <c r="A170" s="29"/>
      <c r="B170" s="29"/>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s="29"/>
    </row>
    <row r="171" spans="1:39" ht="6"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row>
    <row r="172" spans="1:39" ht="18.75" customHeight="1" x14ac:dyDescent="0.25">
      <c r="A172" s="29"/>
      <c r="B172" s="29"/>
      <c r="C172" s="285" t="s">
        <v>515</v>
      </c>
      <c r="D172" s="285"/>
      <c r="E172" s="285"/>
      <c r="F172" s="228" t="s">
        <v>516</v>
      </c>
      <c r="G172" s="228"/>
      <c r="H172" s="228"/>
      <c r="I172" s="228"/>
      <c r="J172" s="228"/>
      <c r="K172" s="171" t="str">
        <f>入力してください!H85 &amp; ""</f>
        <v/>
      </c>
      <c r="L172" s="172"/>
      <c r="M172" s="172"/>
      <c r="N172" s="172"/>
      <c r="O172" s="172"/>
      <c r="P172" s="172"/>
      <c r="Q172" s="172"/>
      <c r="R172" s="172"/>
      <c r="S172" s="172"/>
      <c r="T172" s="172"/>
      <c r="U172" s="172"/>
      <c r="V172" s="172"/>
      <c r="W172" s="173"/>
      <c r="X172" s="361" t="s">
        <v>519</v>
      </c>
      <c r="Y172" s="362"/>
      <c r="Z172" s="362"/>
      <c r="AA172" s="362"/>
      <c r="AB172" s="362"/>
      <c r="AC172" s="363"/>
      <c r="AD172" s="171" t="str">
        <f>入力してください!H86 &amp; ""</f>
        <v/>
      </c>
      <c r="AE172" s="172"/>
      <c r="AF172" s="172"/>
      <c r="AG172" s="172"/>
      <c r="AH172" s="172"/>
      <c r="AI172" s="172"/>
      <c r="AJ172" s="172"/>
      <c r="AK172" s="172"/>
      <c r="AL172" s="173"/>
      <c r="AM172" s="29"/>
    </row>
    <row r="173" spans="1:39" ht="12.75" customHeight="1" x14ac:dyDescent="0.25">
      <c r="A173" s="29"/>
      <c r="B173" s="29"/>
      <c r="C173" s="285"/>
      <c r="D173" s="285"/>
      <c r="E173" s="285"/>
      <c r="F173" s="228" t="s">
        <v>517</v>
      </c>
      <c r="G173" s="228"/>
      <c r="H173" s="228"/>
      <c r="I173" s="228"/>
      <c r="J173" s="228"/>
      <c r="K173" s="151" t="str">
        <f>入力してください!H87 &amp; ""</f>
        <v/>
      </c>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29"/>
    </row>
    <row r="174" spans="1:39" ht="12.75" customHeight="1" x14ac:dyDescent="0.25">
      <c r="A174" s="29"/>
      <c r="B174" s="29"/>
      <c r="C174" s="285"/>
      <c r="D174" s="285"/>
      <c r="E174" s="285"/>
      <c r="F174" s="294" t="s">
        <v>518</v>
      </c>
      <c r="G174" s="228"/>
      <c r="H174" s="228"/>
      <c r="I174" s="228"/>
      <c r="J174" s="228"/>
      <c r="K174" s="151" t="str">
        <f>入力してください!H88 &amp; ""</f>
        <v/>
      </c>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29"/>
    </row>
    <row r="175" spans="1:39" ht="24.75" customHeight="1" x14ac:dyDescent="0.25">
      <c r="A175" s="29"/>
      <c r="B175" s="29"/>
      <c r="C175" s="285"/>
      <c r="D175" s="285"/>
      <c r="E175" s="285"/>
      <c r="F175" s="228"/>
      <c r="G175" s="228"/>
      <c r="H175" s="228"/>
      <c r="I175" s="228"/>
      <c r="J175" s="228"/>
      <c r="K175" s="151" t="str">
        <f>入力してください!H89&amp;IF(LEFT(入力してください!H89,1)="エ","(医療機関名："&amp;入力してください!K90&amp;")",IF(LEFT(入力してください!H89,1)="オ","(施設名："&amp;入力してください!K90&amp;")",""))</f>
        <v/>
      </c>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29"/>
    </row>
    <row r="176" spans="1:39" ht="5.2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row>
    <row r="177" spans="1:39" ht="70.5" customHeight="1" x14ac:dyDescent="0.25">
      <c r="A177" s="29"/>
      <c r="B177" s="29"/>
      <c r="C177" s="336" t="s">
        <v>721</v>
      </c>
      <c r="D177" s="337"/>
      <c r="E177" s="338" t="s">
        <v>763</v>
      </c>
      <c r="F177" s="339"/>
      <c r="G177" s="339"/>
      <c r="H177" s="339"/>
      <c r="I177" s="339"/>
      <c r="J177" s="339"/>
      <c r="K177" s="339"/>
      <c r="L177" s="339"/>
      <c r="M177" s="339"/>
      <c r="N177" s="339"/>
      <c r="O177" s="339"/>
      <c r="P177" s="339"/>
      <c r="Q177" s="339"/>
      <c r="R177" s="339"/>
      <c r="S177" s="339"/>
      <c r="T177" s="339"/>
      <c r="U177" s="339"/>
      <c r="V177" s="339"/>
      <c r="W177" s="339"/>
      <c r="X177" s="339"/>
      <c r="Y177" s="339"/>
      <c r="Z177" s="339"/>
      <c r="AA177" s="339"/>
      <c r="AB177" s="339"/>
      <c r="AC177" s="339"/>
      <c r="AD177" s="340"/>
      <c r="AE177" s="61" t="str">
        <f>IF(入力してください!H94="申請しない","☑","□")&amp;"申請しない　" &amp; IF(入力してください!H94="交付済","☑","□")&amp;"交付済"</f>
        <v>□申請しない　□交付済</v>
      </c>
      <c r="AF177" s="61"/>
      <c r="AG177" s="61"/>
      <c r="AH177" s="61"/>
      <c r="AI177" s="61"/>
      <c r="AJ177" s="61"/>
      <c r="AK177" s="61"/>
      <c r="AL177" s="61"/>
      <c r="AM177" s="29"/>
    </row>
    <row r="178" spans="1:39" ht="7.5" customHeight="1" x14ac:dyDescent="0.25">
      <c r="A178" s="29"/>
      <c r="B178" s="29"/>
      <c r="C178" s="352" t="s">
        <v>728</v>
      </c>
      <c r="D178" s="352"/>
      <c r="E178" s="352"/>
      <c r="F178" s="352"/>
      <c r="G178" s="352"/>
      <c r="H178" s="352"/>
      <c r="I178" s="352"/>
      <c r="J178" s="352"/>
      <c r="K178" s="352"/>
      <c r="L178" s="352"/>
      <c r="M178" s="352"/>
      <c r="N178" s="352"/>
      <c r="O178" s="352"/>
      <c r="P178" s="352"/>
      <c r="Q178" s="352"/>
      <c r="R178" s="352"/>
      <c r="S178" s="352"/>
      <c r="T178" s="352"/>
      <c r="U178" s="352"/>
      <c r="V178" s="352"/>
      <c r="W178" s="352"/>
      <c r="X178" s="29"/>
      <c r="Y178" s="29"/>
      <c r="Z178" s="29"/>
      <c r="AA178" s="29"/>
      <c r="AB178" s="29"/>
      <c r="AC178" s="29"/>
      <c r="AD178" s="29"/>
      <c r="AE178" s="29"/>
      <c r="AF178" s="29"/>
      <c r="AG178" s="29"/>
      <c r="AH178" s="29"/>
      <c r="AI178" s="29"/>
      <c r="AJ178" s="29"/>
      <c r="AK178" s="29"/>
      <c r="AL178" s="29"/>
      <c r="AM178" s="29"/>
    </row>
    <row r="179" spans="1:39" ht="7.5" customHeight="1" x14ac:dyDescent="0.25">
      <c r="A179" s="29"/>
      <c r="B179" s="29"/>
      <c r="C179" s="353"/>
      <c r="D179" s="353"/>
      <c r="E179" s="353"/>
      <c r="F179" s="353"/>
      <c r="G179" s="353"/>
      <c r="H179" s="353"/>
      <c r="I179" s="353"/>
      <c r="J179" s="353"/>
      <c r="K179" s="353"/>
      <c r="L179" s="353"/>
      <c r="M179" s="353"/>
      <c r="N179" s="353"/>
      <c r="O179" s="353"/>
      <c r="P179" s="353"/>
      <c r="Q179" s="353"/>
      <c r="R179" s="353"/>
      <c r="S179" s="353"/>
      <c r="T179" s="353"/>
      <c r="U179" s="353"/>
      <c r="V179" s="353"/>
      <c r="W179" s="353"/>
      <c r="X179" s="29"/>
      <c r="Y179" s="29"/>
      <c r="Z179" s="29"/>
      <c r="AA179" s="29"/>
      <c r="AB179" s="29"/>
      <c r="AC179" s="29"/>
      <c r="AD179" s="29"/>
      <c r="AE179" s="29"/>
      <c r="AF179" s="29"/>
      <c r="AG179" s="29"/>
      <c r="AH179" s="343" t="s">
        <v>720</v>
      </c>
      <c r="AI179" s="344"/>
      <c r="AJ179" s="344"/>
      <c r="AK179" s="344"/>
      <c r="AL179" s="345"/>
      <c r="AM179" s="29"/>
    </row>
    <row r="180" spans="1:39" ht="6" customHeight="1" x14ac:dyDescent="0.25">
      <c r="AH180" s="346"/>
      <c r="AI180" s="347"/>
      <c r="AJ180" s="347"/>
      <c r="AK180" s="347"/>
      <c r="AL180" s="348"/>
    </row>
    <row r="181" spans="1:39" ht="15" customHeight="1" x14ac:dyDescent="0.25">
      <c r="A181" s="29"/>
      <c r="B181" s="29"/>
      <c r="C181" s="354" t="s">
        <v>738</v>
      </c>
      <c r="D181" s="354"/>
      <c r="E181" s="354"/>
      <c r="F181" s="354"/>
      <c r="G181" s="354"/>
      <c r="H181" s="354"/>
      <c r="I181" s="354"/>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30"/>
      <c r="AH181" s="346"/>
      <c r="AI181" s="347"/>
      <c r="AJ181" s="347"/>
      <c r="AK181" s="347"/>
      <c r="AL181" s="348"/>
      <c r="AM181" s="29"/>
    </row>
    <row r="182" spans="1:39" ht="21" customHeight="1" x14ac:dyDescent="0.25">
      <c r="A182" s="29"/>
      <c r="B182" s="29"/>
      <c r="C182" s="59" t="s">
        <v>520</v>
      </c>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30"/>
      <c r="AH182" s="346"/>
      <c r="AI182" s="347"/>
      <c r="AJ182" s="347"/>
      <c r="AK182" s="347"/>
      <c r="AL182" s="348"/>
      <c r="AM182" s="29"/>
    </row>
    <row r="183" spans="1:39" ht="23.25" customHeight="1" x14ac:dyDescent="0.25">
      <c r="A183" s="29"/>
      <c r="B183" s="29"/>
      <c r="D183" s="29"/>
      <c r="E183" s="29"/>
      <c r="F183" s="29"/>
      <c r="G183" s="29"/>
      <c r="H183" s="29"/>
      <c r="I183" s="29"/>
      <c r="J183" s="341" t="str">
        <f>IF(入力してください!J101&lt;&gt;"","令和" &amp; IF(入力してください!J101&gt;2020,入力してください!J101-2018,入力してください!J101) &amp; "年"&amp;入力してください!N101&amp;"月"&amp;入力してください!R101&amp;"日","　年　月　日")</f>
        <v>　年　月　日</v>
      </c>
      <c r="K183" s="341"/>
      <c r="L183" s="341"/>
      <c r="M183" s="341"/>
      <c r="N183" s="341"/>
      <c r="O183" s="341"/>
      <c r="P183" s="341"/>
      <c r="Q183" s="341"/>
      <c r="R183" s="37"/>
      <c r="S183" s="335" t="s">
        <v>521</v>
      </c>
      <c r="T183" s="335"/>
      <c r="U183" s="335"/>
      <c r="V183" s="335"/>
      <c r="W183" s="335"/>
      <c r="X183" s="33"/>
      <c r="Y183" s="342" t="str">
        <f>IF(入力してください!Q41="同じ",入力してください!G13,入力してください!G43) &amp; ""</f>
        <v/>
      </c>
      <c r="Z183" s="342"/>
      <c r="AA183" s="342"/>
      <c r="AB183" s="342"/>
      <c r="AC183" s="342"/>
      <c r="AD183" s="342"/>
      <c r="AE183" s="342"/>
      <c r="AF183" s="342"/>
      <c r="AG183" s="30"/>
      <c r="AH183" s="349"/>
      <c r="AI183" s="350"/>
      <c r="AJ183" s="350"/>
      <c r="AK183" s="350"/>
      <c r="AL183" s="351"/>
      <c r="AM183" s="29"/>
    </row>
    <row r="184" spans="1:39" ht="6.7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row>
    <row r="185" spans="1:39" ht="12.7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row>
  </sheetData>
  <sheetProtection algorithmName="SHA-512" hashValue="NqpCP5FJKubQxOiZdQvTLl0BvcDnw8HKR6NigkwY7okgiH0hUfJ/5W6xkefGnZgHlgRczbDY8WhFcZJNxM7dmw==" saltValue="lOb0kGcadIS1ag8V/72mjQ==" spinCount="100000" sheet="1" selectLockedCells="1"/>
  <mergeCells count="343">
    <mergeCell ref="W139:AB139"/>
    <mergeCell ref="W140:AB140"/>
    <mergeCell ref="C142:E156"/>
    <mergeCell ref="F142:L147"/>
    <mergeCell ref="M142:O142"/>
    <mergeCell ref="P142:AB142"/>
    <mergeCell ref="T153:AA153"/>
    <mergeCell ref="AB153:AE153"/>
    <mergeCell ref="C102:E110"/>
    <mergeCell ref="F102:I102"/>
    <mergeCell ref="J102:AB102"/>
    <mergeCell ref="AC102:AE102"/>
    <mergeCell ref="F105:I106"/>
    <mergeCell ref="J105:AL105"/>
    <mergeCell ref="J106:O106"/>
    <mergeCell ref="P106:AL106"/>
    <mergeCell ref="AI108:AJ108"/>
    <mergeCell ref="AK108:AL108"/>
    <mergeCell ref="W109:Z109"/>
    <mergeCell ref="AA109:AL109"/>
    <mergeCell ref="J110:AE110"/>
    <mergeCell ref="AC142:AH142"/>
    <mergeCell ref="AI142:AL142"/>
    <mergeCell ref="M145:O145"/>
    <mergeCell ref="P145:AB145"/>
    <mergeCell ref="AC145:AH145"/>
    <mergeCell ref="AI145:AL145"/>
    <mergeCell ref="M146:O146"/>
    <mergeCell ref="P146:AB146"/>
    <mergeCell ref="AC146:AH146"/>
    <mergeCell ref="AI146:AL146"/>
    <mergeCell ref="M143:O143"/>
    <mergeCell ref="P143:AB143"/>
    <mergeCell ref="AC143:AH143"/>
    <mergeCell ref="AI143:AL143"/>
    <mergeCell ref="M144:O144"/>
    <mergeCell ref="P144:AB144"/>
    <mergeCell ref="AC144:AH144"/>
    <mergeCell ref="AI144:AL144"/>
    <mergeCell ref="AF149:AL149"/>
    <mergeCell ref="P150:S150"/>
    <mergeCell ref="T150:AA150"/>
    <mergeCell ref="AB150:AE150"/>
    <mergeCell ref="P151:S151"/>
    <mergeCell ref="T151:AA151"/>
    <mergeCell ref="AB151:AE151"/>
    <mergeCell ref="AF151:AL151"/>
    <mergeCell ref="M147:O147"/>
    <mergeCell ref="P147:AB147"/>
    <mergeCell ref="AC147:AH147"/>
    <mergeCell ref="AI147:AL147"/>
    <mergeCell ref="F148:AL148"/>
    <mergeCell ref="F149:I156"/>
    <mergeCell ref="J149:O152"/>
    <mergeCell ref="P149:S149"/>
    <mergeCell ref="T149:AA149"/>
    <mergeCell ref="AB149:AE149"/>
    <mergeCell ref="P152:S152"/>
    <mergeCell ref="T152:AA152"/>
    <mergeCell ref="AB152:AE152"/>
    <mergeCell ref="AF152:AL152"/>
    <mergeCell ref="J153:O156"/>
    <mergeCell ref="P153:S153"/>
    <mergeCell ref="AF153:AL153"/>
    <mergeCell ref="P154:S154"/>
    <mergeCell ref="P156:S156"/>
    <mergeCell ref="T156:AA156"/>
    <mergeCell ref="AB156:AE156"/>
    <mergeCell ref="AF156:AL156"/>
    <mergeCell ref="T154:AA154"/>
    <mergeCell ref="AB154:AE154"/>
    <mergeCell ref="AF154:AL154"/>
    <mergeCell ref="P155:S155"/>
    <mergeCell ref="T155:AA155"/>
    <mergeCell ref="AB155:AE155"/>
    <mergeCell ref="AF155:AL155"/>
    <mergeCell ref="C172:E175"/>
    <mergeCell ref="F172:J172"/>
    <mergeCell ref="K172:W172"/>
    <mergeCell ref="X172:AC172"/>
    <mergeCell ref="AD172:AL172"/>
    <mergeCell ref="F173:J173"/>
    <mergeCell ref="C162:F169"/>
    <mergeCell ref="G162:L169"/>
    <mergeCell ref="C178:W179"/>
    <mergeCell ref="AH179:AL183"/>
    <mergeCell ref="C181:I181"/>
    <mergeCell ref="J183:Q183"/>
    <mergeCell ref="S183:W183"/>
    <mergeCell ref="Y183:AF183"/>
    <mergeCell ref="K173:AL173"/>
    <mergeCell ref="F174:J175"/>
    <mergeCell ref="K174:AL174"/>
    <mergeCell ref="K175:AL175"/>
    <mergeCell ref="C177:D177"/>
    <mergeCell ref="E177:AD177"/>
    <mergeCell ref="AE177:AL177"/>
    <mergeCell ref="AF102:AL102"/>
    <mergeCell ref="F103:I103"/>
    <mergeCell ref="J103:AB103"/>
    <mergeCell ref="AC103:AE103"/>
    <mergeCell ref="Q97:S99"/>
    <mergeCell ref="T97:Y99"/>
    <mergeCell ref="E97:M99"/>
    <mergeCell ref="AF103:AL103"/>
    <mergeCell ref="F104:I104"/>
    <mergeCell ref="J104:V104"/>
    <mergeCell ref="W104:AB104"/>
    <mergeCell ref="AC104:AL104"/>
    <mergeCell ref="AF110:AL110"/>
    <mergeCell ref="F107:I110"/>
    <mergeCell ref="J107:L107"/>
    <mergeCell ref="M107:AG107"/>
    <mergeCell ref="AH107:AL107"/>
    <mergeCell ref="J108:L109"/>
    <mergeCell ref="M108:V109"/>
    <mergeCell ref="W108:Y108"/>
    <mergeCell ref="Z108:AB108"/>
    <mergeCell ref="AC108:AE108"/>
    <mergeCell ref="AF108:AH108"/>
    <mergeCell ref="C112:E119"/>
    <mergeCell ref="F112:V112"/>
    <mergeCell ref="W112:Z113"/>
    <mergeCell ref="AA112:AL113"/>
    <mergeCell ref="F113:F114"/>
    <mergeCell ref="G113:V114"/>
    <mergeCell ref="W114:Z115"/>
    <mergeCell ref="AA114:AL115"/>
    <mergeCell ref="G115:V115"/>
    <mergeCell ref="F116:O116"/>
    <mergeCell ref="P116:AL116"/>
    <mergeCell ref="F117:I117"/>
    <mergeCell ref="J117:V117"/>
    <mergeCell ref="W117:AB117"/>
    <mergeCell ref="AC117:AL117"/>
    <mergeCell ref="F118:I119"/>
    <mergeCell ref="J118:AL118"/>
    <mergeCell ref="J119:O119"/>
    <mergeCell ref="P119:AL119"/>
    <mergeCell ref="K124:AL124"/>
    <mergeCell ref="K125:AL125"/>
    <mergeCell ref="K126:AL126"/>
    <mergeCell ref="K127:AL127"/>
    <mergeCell ref="J128:AL128"/>
    <mergeCell ref="K129:AL129"/>
    <mergeCell ref="C121:E129"/>
    <mergeCell ref="F121:I122"/>
    <mergeCell ref="K121:S121"/>
    <mergeCell ref="U121:AC121"/>
    <mergeCell ref="AE121:AL121"/>
    <mergeCell ref="K122:S122"/>
    <mergeCell ref="U122:AC122"/>
    <mergeCell ref="AE122:AL122"/>
    <mergeCell ref="F123:I129"/>
    <mergeCell ref="J123:AL123"/>
    <mergeCell ref="M71:AL71"/>
    <mergeCell ref="N75:AD75"/>
    <mergeCell ref="AE75:AL75"/>
    <mergeCell ref="W24:AB24"/>
    <mergeCell ref="J26:O26"/>
    <mergeCell ref="J24:V24"/>
    <mergeCell ref="AC24:AL24"/>
    <mergeCell ref="J25:AL25"/>
    <mergeCell ref="P26:AL26"/>
    <mergeCell ref="N47:T49"/>
    <mergeCell ref="W46:AB46"/>
    <mergeCell ref="W47:AB47"/>
    <mergeCell ref="P50:AB50"/>
    <mergeCell ref="P51:AB51"/>
    <mergeCell ref="P52:AB52"/>
    <mergeCell ref="AI51:AL51"/>
    <mergeCell ref="AI52:AL52"/>
    <mergeCell ref="AI50:AL50"/>
    <mergeCell ref="AC50:AH50"/>
    <mergeCell ref="AC51:AH51"/>
    <mergeCell ref="AC52:AH52"/>
    <mergeCell ref="AF64:AL64"/>
    <mergeCell ref="F56:AL56"/>
    <mergeCell ref="T57:AA57"/>
    <mergeCell ref="C4:K7"/>
    <mergeCell ref="J15:L16"/>
    <mergeCell ref="M15:V16"/>
    <mergeCell ref="F28:I29"/>
    <mergeCell ref="C28:E36"/>
    <mergeCell ref="I41:U41"/>
    <mergeCell ref="C43:AL43"/>
    <mergeCell ref="C68:G68"/>
    <mergeCell ref="C67:G67"/>
    <mergeCell ref="H67:U67"/>
    <mergeCell ref="H68:U68"/>
    <mergeCell ref="F23:O23"/>
    <mergeCell ref="F24:I24"/>
    <mergeCell ref="W19:Z20"/>
    <mergeCell ref="W21:Z22"/>
    <mergeCell ref="AA19:AL20"/>
    <mergeCell ref="AA21:AL22"/>
    <mergeCell ref="AF17:AL17"/>
    <mergeCell ref="AF10:AL10"/>
    <mergeCell ref="W11:AB11"/>
    <mergeCell ref="C9:E17"/>
    <mergeCell ref="J12:AL12"/>
    <mergeCell ref="J13:O13"/>
    <mergeCell ref="P13:AL13"/>
    <mergeCell ref="AO2:BM2"/>
    <mergeCell ref="K29:S29"/>
    <mergeCell ref="U29:AC29"/>
    <mergeCell ref="AE29:AL29"/>
    <mergeCell ref="E39:K39"/>
    <mergeCell ref="S39:AB39"/>
    <mergeCell ref="F20:F21"/>
    <mergeCell ref="G20:V21"/>
    <mergeCell ref="G22:V22"/>
    <mergeCell ref="K31:AL31"/>
    <mergeCell ref="K32:AL32"/>
    <mergeCell ref="K33:AL33"/>
    <mergeCell ref="F30:I36"/>
    <mergeCell ref="J35:AL35"/>
    <mergeCell ref="C37:AL37"/>
    <mergeCell ref="C38:AL38"/>
    <mergeCell ref="K34:AL34"/>
    <mergeCell ref="K36:AL36"/>
    <mergeCell ref="C19:E26"/>
    <mergeCell ref="K28:S28"/>
    <mergeCell ref="U28:AC28"/>
    <mergeCell ref="AE28:AL28"/>
    <mergeCell ref="J30:AL30"/>
    <mergeCell ref="F25:I26"/>
    <mergeCell ref="F9:I9"/>
    <mergeCell ref="F10:I10"/>
    <mergeCell ref="F11:I11"/>
    <mergeCell ref="J9:AB9"/>
    <mergeCell ref="J10:AB10"/>
    <mergeCell ref="X49:AB49"/>
    <mergeCell ref="AC49:AL49"/>
    <mergeCell ref="AI15:AJ15"/>
    <mergeCell ref="AC15:AE15"/>
    <mergeCell ref="W15:Y15"/>
    <mergeCell ref="AF9:AL9"/>
    <mergeCell ref="AC9:AE9"/>
    <mergeCell ref="AC10:AE10"/>
    <mergeCell ref="P23:AL23"/>
    <mergeCell ref="D40:AL40"/>
    <mergeCell ref="M14:AG14"/>
    <mergeCell ref="AH14:AL14"/>
    <mergeCell ref="Z15:AB15"/>
    <mergeCell ref="AF15:AH15"/>
    <mergeCell ref="AK15:AL15"/>
    <mergeCell ref="W16:Z16"/>
    <mergeCell ref="AA16:AL16"/>
    <mergeCell ref="J17:AE17"/>
    <mergeCell ref="F14:I17"/>
    <mergeCell ref="AC11:AL11"/>
    <mergeCell ref="J11:V11"/>
    <mergeCell ref="F12:I13"/>
    <mergeCell ref="J14:L14"/>
    <mergeCell ref="P59:S59"/>
    <mergeCell ref="P60:S60"/>
    <mergeCell ref="P61:S61"/>
    <mergeCell ref="P62:S62"/>
    <mergeCell ref="P57:S57"/>
    <mergeCell ref="P58:S58"/>
    <mergeCell ref="AF58:AL58"/>
    <mergeCell ref="P53:AB53"/>
    <mergeCell ref="P54:AB54"/>
    <mergeCell ref="P55:AB55"/>
    <mergeCell ref="T61:AA61"/>
    <mergeCell ref="T62:AA62"/>
    <mergeCell ref="AF62:AL62"/>
    <mergeCell ref="AC54:AH54"/>
    <mergeCell ref="AI53:AL53"/>
    <mergeCell ref="AI54:AL54"/>
    <mergeCell ref="AI55:AL55"/>
    <mergeCell ref="AC53:AH53"/>
    <mergeCell ref="T58:AA58"/>
    <mergeCell ref="T59:AA59"/>
    <mergeCell ref="T60:AA60"/>
    <mergeCell ref="AB61:AE61"/>
    <mergeCell ref="AB63:AE63"/>
    <mergeCell ref="AF57:AL57"/>
    <mergeCell ref="AB57:AE57"/>
    <mergeCell ref="T63:AA63"/>
    <mergeCell ref="AF63:AL63"/>
    <mergeCell ref="AB62:AE62"/>
    <mergeCell ref="F50:L55"/>
    <mergeCell ref="M50:O50"/>
    <mergeCell ref="M51:O51"/>
    <mergeCell ref="M52:O52"/>
    <mergeCell ref="M53:O53"/>
    <mergeCell ref="M54:O54"/>
    <mergeCell ref="M55:O55"/>
    <mergeCell ref="F57:I64"/>
    <mergeCell ref="J57:O60"/>
    <mergeCell ref="J61:O64"/>
    <mergeCell ref="AC55:AH55"/>
    <mergeCell ref="AB64:AE64"/>
    <mergeCell ref="M70:AL70"/>
    <mergeCell ref="C78:AL78"/>
    <mergeCell ref="N72:AL72"/>
    <mergeCell ref="N73:AL73"/>
    <mergeCell ref="AF59:AL59"/>
    <mergeCell ref="AF60:AL60"/>
    <mergeCell ref="AF61:AL61"/>
    <mergeCell ref="F19:V19"/>
    <mergeCell ref="X80:AC80"/>
    <mergeCell ref="AD80:AL80"/>
    <mergeCell ref="K80:W80"/>
    <mergeCell ref="G70:L77"/>
    <mergeCell ref="C70:F77"/>
    <mergeCell ref="P63:S63"/>
    <mergeCell ref="P64:S64"/>
    <mergeCell ref="T64:AA64"/>
    <mergeCell ref="N74:AL74"/>
    <mergeCell ref="N77:AL77"/>
    <mergeCell ref="V67:AL67"/>
    <mergeCell ref="V68:AL68"/>
    <mergeCell ref="C50:E64"/>
    <mergeCell ref="AB58:AE58"/>
    <mergeCell ref="AB59:AE59"/>
    <mergeCell ref="AB60:AE60"/>
    <mergeCell ref="AF150:AL150"/>
    <mergeCell ref="S91:W91"/>
    <mergeCell ref="C80:E83"/>
    <mergeCell ref="K83:AL83"/>
    <mergeCell ref="K82:AL82"/>
    <mergeCell ref="K81:AL81"/>
    <mergeCell ref="F80:J80"/>
    <mergeCell ref="F81:J81"/>
    <mergeCell ref="F82:J83"/>
    <mergeCell ref="AE85:AL85"/>
    <mergeCell ref="C85:D85"/>
    <mergeCell ref="E85:AD85"/>
    <mergeCell ref="J91:Q91"/>
    <mergeCell ref="Y91:AF91"/>
    <mergeCell ref="AH87:AL91"/>
    <mergeCell ref="C86:W87"/>
    <mergeCell ref="C89:I89"/>
    <mergeCell ref="C136:AL136"/>
    <mergeCell ref="C130:AL130"/>
    <mergeCell ref="C131:AL131"/>
    <mergeCell ref="E132:K132"/>
    <mergeCell ref="S132:AB132"/>
    <mergeCell ref="D133:AL133"/>
    <mergeCell ref="I134:U134"/>
  </mergeCells>
  <phoneticPr fontId="2"/>
  <printOptions horizontalCentered="1" verticalCentered="1"/>
  <pageMargins left="3.937007874015748E-2" right="3.937007874015748E-2" top="0.27559055118110237" bottom="0.35433070866141736" header="0.31496062992125984" footer="0.31496062992125984"/>
  <pageSetup paperSize="9" fitToHeight="0" orientation="portrait" r:id="rId1"/>
  <rowBreaks count="4" manualBreakCount="4">
    <brk id="43" max="16383" man="1"/>
    <brk id="93" max="16383" man="1"/>
    <brk id="136" max="16383" man="1"/>
    <brk id="2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0"/>
  </cols>
  <sheetData>
    <row r="1" spans="1:2" x14ac:dyDescent="0.25">
      <c r="A1" s="40" t="s">
        <v>597</v>
      </c>
      <c r="B1" s="40" t="s">
        <v>407</v>
      </c>
    </row>
    <row r="2" spans="1:2" x14ac:dyDescent="0.25">
      <c r="A2" s="40" t="s">
        <v>598</v>
      </c>
      <c r="B2" s="40" t="s">
        <v>408</v>
      </c>
    </row>
    <row r="3" spans="1:2" x14ac:dyDescent="0.25">
      <c r="A3" s="40" t="s">
        <v>599</v>
      </c>
      <c r="B3" s="40" t="s">
        <v>409</v>
      </c>
    </row>
    <row r="4" spans="1:2" x14ac:dyDescent="0.25">
      <c r="A4" s="40" t="s">
        <v>600</v>
      </c>
      <c r="B4" s="40" t="s">
        <v>408</v>
      </c>
    </row>
    <row r="5" spans="1:2" x14ac:dyDescent="0.25">
      <c r="A5" s="40" t="s">
        <v>601</v>
      </c>
      <c r="B5" s="40" t="s">
        <v>410</v>
      </c>
    </row>
    <row r="6" spans="1:2" x14ac:dyDescent="0.25">
      <c r="A6" s="40" t="s">
        <v>602</v>
      </c>
      <c r="B6" s="40" t="s">
        <v>409</v>
      </c>
    </row>
    <row r="7" spans="1:2" x14ac:dyDescent="0.25">
      <c r="A7" s="40" t="s">
        <v>603</v>
      </c>
      <c r="B7" s="40" t="s">
        <v>407</v>
      </c>
    </row>
    <row r="8" spans="1:2" x14ac:dyDescent="0.25">
      <c r="A8" s="40" t="s">
        <v>604</v>
      </c>
      <c r="B8" s="40" t="s">
        <v>411</v>
      </c>
    </row>
    <row r="9" spans="1:2" x14ac:dyDescent="0.25">
      <c r="A9" s="40" t="s">
        <v>605</v>
      </c>
      <c r="B9" s="40" t="s">
        <v>412</v>
      </c>
    </row>
    <row r="10" spans="1:2" x14ac:dyDescent="0.25">
      <c r="A10" s="40" t="s">
        <v>606</v>
      </c>
      <c r="B10" s="40" t="s">
        <v>413</v>
      </c>
    </row>
    <row r="11" spans="1:2" x14ac:dyDescent="0.25">
      <c r="A11" s="40" t="s">
        <v>607</v>
      </c>
      <c r="B11" s="40" t="s">
        <v>414</v>
      </c>
    </row>
    <row r="12" spans="1:2" x14ac:dyDescent="0.25">
      <c r="A12" s="40" t="s">
        <v>608</v>
      </c>
      <c r="B12" s="40" t="s">
        <v>415</v>
      </c>
    </row>
    <row r="13" spans="1:2" x14ac:dyDescent="0.25">
      <c r="A13" s="40" t="s">
        <v>609</v>
      </c>
      <c r="B13" s="40" t="s">
        <v>414</v>
      </c>
    </row>
    <row r="14" spans="1:2" x14ac:dyDescent="0.25">
      <c r="A14" s="40" t="s">
        <v>610</v>
      </c>
      <c r="B14" s="40" t="s">
        <v>415</v>
      </c>
    </row>
    <row r="15" spans="1:2" x14ac:dyDescent="0.25">
      <c r="A15" s="40" t="s">
        <v>611</v>
      </c>
      <c r="B15" s="40" t="s">
        <v>416</v>
      </c>
    </row>
    <row r="16" spans="1:2" x14ac:dyDescent="0.25">
      <c r="A16" s="40" t="s">
        <v>612</v>
      </c>
      <c r="B16" s="40" t="s">
        <v>415</v>
      </c>
    </row>
    <row r="17" spans="1:2" x14ac:dyDescent="0.25">
      <c r="A17" s="40" t="s">
        <v>613</v>
      </c>
      <c r="B17" s="40" t="s">
        <v>416</v>
      </c>
    </row>
    <row r="18" spans="1:2" x14ac:dyDescent="0.25">
      <c r="A18" s="40" t="s">
        <v>614</v>
      </c>
      <c r="B18" s="40" t="s">
        <v>417</v>
      </c>
    </row>
    <row r="19" spans="1:2" x14ac:dyDescent="0.25">
      <c r="A19" s="40" t="s">
        <v>615</v>
      </c>
      <c r="B19" s="40" t="s">
        <v>416</v>
      </c>
    </row>
    <row r="20" spans="1:2" x14ac:dyDescent="0.25">
      <c r="A20" s="40" t="s">
        <v>616</v>
      </c>
      <c r="B20" s="40" t="s">
        <v>417</v>
      </c>
    </row>
    <row r="21" spans="1:2" x14ac:dyDescent="0.25">
      <c r="A21" s="40" t="s">
        <v>617</v>
      </c>
      <c r="B21" s="40" t="s">
        <v>418</v>
      </c>
    </row>
    <row r="22" spans="1:2" x14ac:dyDescent="0.25">
      <c r="A22" s="40" t="s">
        <v>618</v>
      </c>
      <c r="B22" s="40" t="s">
        <v>417</v>
      </c>
    </row>
    <row r="23" spans="1:2" x14ac:dyDescent="0.25">
      <c r="A23" s="40" t="s">
        <v>619</v>
      </c>
      <c r="B23" s="40" t="s">
        <v>418</v>
      </c>
    </row>
    <row r="24" spans="1:2" x14ac:dyDescent="0.25">
      <c r="A24" s="40" t="s">
        <v>620</v>
      </c>
      <c r="B24" s="40" t="s">
        <v>417</v>
      </c>
    </row>
    <row r="25" spans="1:2" x14ac:dyDescent="0.25">
      <c r="A25" s="40" t="s">
        <v>621</v>
      </c>
      <c r="B25" s="40" t="s">
        <v>418</v>
      </c>
    </row>
    <row r="26" spans="1:2" x14ac:dyDescent="0.25">
      <c r="A26" s="40" t="s">
        <v>622</v>
      </c>
      <c r="B26" s="40" t="s">
        <v>419</v>
      </c>
    </row>
    <row r="27" spans="1:2" x14ac:dyDescent="0.25">
      <c r="A27" s="40" t="s">
        <v>623</v>
      </c>
      <c r="B27" s="40" t="s">
        <v>418</v>
      </c>
    </row>
    <row r="28" spans="1:2" x14ac:dyDescent="0.25">
      <c r="A28" s="40" t="s">
        <v>624</v>
      </c>
      <c r="B28" s="40" t="s">
        <v>420</v>
      </c>
    </row>
    <row r="29" spans="1:2" x14ac:dyDescent="0.25">
      <c r="A29" s="40" t="s">
        <v>625</v>
      </c>
      <c r="B29" s="40" t="s">
        <v>421</v>
      </c>
    </row>
    <row r="30" spans="1:2" x14ac:dyDescent="0.25">
      <c r="A30" s="40" t="s">
        <v>626</v>
      </c>
      <c r="B30" s="40" t="s">
        <v>422</v>
      </c>
    </row>
    <row r="31" spans="1:2" x14ac:dyDescent="0.25">
      <c r="A31" s="40" t="s">
        <v>627</v>
      </c>
      <c r="B31" s="40" t="s">
        <v>421</v>
      </c>
    </row>
    <row r="32" spans="1:2" x14ac:dyDescent="0.25">
      <c r="A32" s="40" t="s">
        <v>628</v>
      </c>
      <c r="B32" s="40" t="s">
        <v>422</v>
      </c>
    </row>
    <row r="33" spans="1:2" x14ac:dyDescent="0.25">
      <c r="A33" s="40" t="s">
        <v>629</v>
      </c>
      <c r="B33" s="40" t="s">
        <v>423</v>
      </c>
    </row>
    <row r="34" spans="1:2" x14ac:dyDescent="0.25">
      <c r="A34" s="40" t="s">
        <v>630</v>
      </c>
      <c r="B34" s="40" t="s">
        <v>424</v>
      </c>
    </row>
    <row r="35" spans="1:2" x14ac:dyDescent="0.25">
      <c r="A35" s="40" t="s">
        <v>631</v>
      </c>
      <c r="B35" s="40" t="s">
        <v>423</v>
      </c>
    </row>
    <row r="36" spans="1:2" x14ac:dyDescent="0.25">
      <c r="A36" s="40" t="s">
        <v>632</v>
      </c>
      <c r="B36" s="40" t="s">
        <v>425</v>
      </c>
    </row>
    <row r="37" spans="1:2" x14ac:dyDescent="0.25">
      <c r="A37" s="40" t="s">
        <v>633</v>
      </c>
      <c r="B37" s="40" t="s">
        <v>426</v>
      </c>
    </row>
    <row r="38" spans="1:2" x14ac:dyDescent="0.25">
      <c r="A38" s="40" t="s">
        <v>634</v>
      </c>
      <c r="B38" s="40" t="s">
        <v>425</v>
      </c>
    </row>
    <row r="39" spans="1:2" x14ac:dyDescent="0.25">
      <c r="A39" s="40" t="s">
        <v>635</v>
      </c>
      <c r="B39" s="40" t="s">
        <v>427</v>
      </c>
    </row>
    <row r="40" spans="1:2" x14ac:dyDescent="0.25">
      <c r="A40" s="40" t="s">
        <v>636</v>
      </c>
      <c r="B40" s="40" t="s">
        <v>428</v>
      </c>
    </row>
    <row r="41" spans="1:2" x14ac:dyDescent="0.25">
      <c r="A41" s="40" t="s">
        <v>637</v>
      </c>
      <c r="B41" s="40" t="s">
        <v>427</v>
      </c>
    </row>
    <row r="42" spans="1:2" x14ac:dyDescent="0.25">
      <c r="A42" s="40" t="s">
        <v>638</v>
      </c>
      <c r="B42" s="40" t="s">
        <v>426</v>
      </c>
    </row>
    <row r="43" spans="1:2" x14ac:dyDescent="0.25">
      <c r="A43" s="40" t="s">
        <v>639</v>
      </c>
      <c r="B43" s="40" t="s">
        <v>427</v>
      </c>
    </row>
    <row r="44" spans="1:2" x14ac:dyDescent="0.25">
      <c r="A44" s="40" t="s">
        <v>640</v>
      </c>
      <c r="B44" s="40" t="s">
        <v>426</v>
      </c>
    </row>
    <row r="45" spans="1:2" x14ac:dyDescent="0.25">
      <c r="A45" s="40" t="s">
        <v>641</v>
      </c>
      <c r="B45" s="40" t="s">
        <v>429</v>
      </c>
    </row>
    <row r="46" spans="1:2" x14ac:dyDescent="0.25">
      <c r="A46" s="40" t="s">
        <v>642</v>
      </c>
      <c r="B46" s="40" t="s">
        <v>427</v>
      </c>
    </row>
    <row r="47" spans="1:2" x14ac:dyDescent="0.25">
      <c r="A47" s="40" t="s">
        <v>643</v>
      </c>
      <c r="B47" s="40" t="s">
        <v>429</v>
      </c>
    </row>
    <row r="48" spans="1:2" x14ac:dyDescent="0.25">
      <c r="A48" s="40" t="s">
        <v>644</v>
      </c>
      <c r="B48" s="40" t="s">
        <v>430</v>
      </c>
    </row>
    <row r="49" spans="1:2" x14ac:dyDescent="0.25">
      <c r="A49" s="40" t="s">
        <v>645</v>
      </c>
      <c r="B49" s="40" t="s">
        <v>429</v>
      </c>
    </row>
    <row r="50" spans="1:2" x14ac:dyDescent="0.25">
      <c r="A50" s="40" t="s">
        <v>646</v>
      </c>
      <c r="B50" s="40" t="s">
        <v>423</v>
      </c>
    </row>
    <row r="51" spans="1:2" x14ac:dyDescent="0.25">
      <c r="A51" s="40" t="s">
        <v>647</v>
      </c>
      <c r="B51" s="40" t="s">
        <v>429</v>
      </c>
    </row>
    <row r="52" spans="1:2" x14ac:dyDescent="0.25">
      <c r="A52" s="40" t="s">
        <v>648</v>
      </c>
      <c r="B52" s="40" t="s">
        <v>430</v>
      </c>
    </row>
    <row r="53" spans="1:2" x14ac:dyDescent="0.25">
      <c r="A53" s="40" t="s">
        <v>649</v>
      </c>
      <c r="B53" s="40" t="s">
        <v>429</v>
      </c>
    </row>
    <row r="54" spans="1:2" x14ac:dyDescent="0.25">
      <c r="A54" s="40" t="s">
        <v>650</v>
      </c>
      <c r="B54" s="40" t="s">
        <v>430</v>
      </c>
    </row>
    <row r="55" spans="1:2" x14ac:dyDescent="0.25">
      <c r="A55" s="40" t="s">
        <v>651</v>
      </c>
      <c r="B55" s="40" t="s">
        <v>428</v>
      </c>
    </row>
    <row r="56" spans="1:2" x14ac:dyDescent="0.25">
      <c r="A56" s="40" t="s">
        <v>652</v>
      </c>
      <c r="B56" s="40" t="s">
        <v>431</v>
      </c>
    </row>
    <row r="57" spans="1:2" x14ac:dyDescent="0.25">
      <c r="A57" s="40" t="s">
        <v>653</v>
      </c>
      <c r="B57" s="40" t="s">
        <v>432</v>
      </c>
    </row>
    <row r="58" spans="1:2" x14ac:dyDescent="0.25">
      <c r="A58" s="40" t="s">
        <v>654</v>
      </c>
      <c r="B58" s="40" t="s">
        <v>431</v>
      </c>
    </row>
    <row r="59" spans="1:2" x14ac:dyDescent="0.25">
      <c r="A59" s="40" t="s">
        <v>655</v>
      </c>
      <c r="B59" s="40" t="s">
        <v>432</v>
      </c>
    </row>
    <row r="60" spans="1:2" x14ac:dyDescent="0.25">
      <c r="A60" s="40" t="s">
        <v>656</v>
      </c>
      <c r="B60" s="40" t="s">
        <v>433</v>
      </c>
    </row>
    <row r="61" spans="1:2" x14ac:dyDescent="0.25">
      <c r="A61" s="40" t="s">
        <v>657</v>
      </c>
      <c r="B61" s="40" t="s">
        <v>434</v>
      </c>
    </row>
    <row r="62" spans="1:2" x14ac:dyDescent="0.25">
      <c r="A62" s="40" t="s">
        <v>658</v>
      </c>
      <c r="B62" s="40" t="s">
        <v>435</v>
      </c>
    </row>
    <row r="63" spans="1:2" x14ac:dyDescent="0.25">
      <c r="A63" s="40" t="s">
        <v>659</v>
      </c>
      <c r="B63" s="40" t="s">
        <v>436</v>
      </c>
    </row>
    <row r="64" spans="1:2" x14ac:dyDescent="0.25">
      <c r="A64" s="40" t="s">
        <v>660</v>
      </c>
      <c r="B64" s="40" t="s">
        <v>437</v>
      </c>
    </row>
    <row r="65" spans="1:2" x14ac:dyDescent="0.25">
      <c r="A65" s="40" t="s">
        <v>661</v>
      </c>
      <c r="B65" s="40" t="s">
        <v>438</v>
      </c>
    </row>
    <row r="66" spans="1:2" x14ac:dyDescent="0.25">
      <c r="A66" s="40" t="s">
        <v>662</v>
      </c>
      <c r="B66" s="40" t="s">
        <v>439</v>
      </c>
    </row>
    <row r="67" spans="1:2" x14ac:dyDescent="0.25">
      <c r="A67" s="40" t="s">
        <v>663</v>
      </c>
      <c r="B67" s="40" t="s">
        <v>440</v>
      </c>
    </row>
    <row r="68" spans="1:2" x14ac:dyDescent="0.25">
      <c r="A68" s="40" t="s">
        <v>664</v>
      </c>
      <c r="B68" s="40" t="s">
        <v>441</v>
      </c>
    </row>
    <row r="69" spans="1:2" x14ac:dyDescent="0.25">
      <c r="A69" s="40" t="s">
        <v>665</v>
      </c>
      <c r="B69" s="40" t="s">
        <v>440</v>
      </c>
    </row>
    <row r="70" spans="1:2" x14ac:dyDescent="0.25">
      <c r="A70" s="40" t="s">
        <v>666</v>
      </c>
      <c r="B70" s="40" t="s">
        <v>441</v>
      </c>
    </row>
    <row r="71" spans="1:2" x14ac:dyDescent="0.25">
      <c r="A71" s="40" t="s">
        <v>667</v>
      </c>
      <c r="B71" s="40" t="s">
        <v>440</v>
      </c>
    </row>
    <row r="72" spans="1:2" x14ac:dyDescent="0.25">
      <c r="A72" s="40" t="s">
        <v>668</v>
      </c>
      <c r="B72" s="40" t="s">
        <v>442</v>
      </c>
    </row>
    <row r="73" spans="1:2" x14ac:dyDescent="0.25">
      <c r="A73" s="40" t="s">
        <v>669</v>
      </c>
      <c r="B73" s="40" t="s">
        <v>443</v>
      </c>
    </row>
    <row r="74" spans="1:2" x14ac:dyDescent="0.25">
      <c r="A74" s="40" t="s">
        <v>670</v>
      </c>
      <c r="B74" s="40" t="s">
        <v>441</v>
      </c>
    </row>
    <row r="75" spans="1:2" x14ac:dyDescent="0.25">
      <c r="A75" s="40" t="s">
        <v>671</v>
      </c>
      <c r="B75" s="40" t="s">
        <v>443</v>
      </c>
    </row>
    <row r="76" spans="1:2" x14ac:dyDescent="0.25">
      <c r="A76" s="40" t="s">
        <v>672</v>
      </c>
      <c r="B76" s="40" t="s">
        <v>441</v>
      </c>
    </row>
    <row r="77" spans="1:2" x14ac:dyDescent="0.25">
      <c r="A77" s="40" t="s">
        <v>673</v>
      </c>
      <c r="B77" s="40" t="s">
        <v>444</v>
      </c>
    </row>
    <row r="78" spans="1:2" x14ac:dyDescent="0.25">
      <c r="A78" s="40" t="s">
        <v>674</v>
      </c>
      <c r="B78" s="40" t="s">
        <v>442</v>
      </c>
    </row>
    <row r="79" spans="1:2" x14ac:dyDescent="0.25">
      <c r="A79" s="40" t="s">
        <v>675</v>
      </c>
      <c r="B79" s="40" t="s">
        <v>440</v>
      </c>
    </row>
    <row r="80" spans="1:2" x14ac:dyDescent="0.25">
      <c r="A80" s="40" t="s">
        <v>676</v>
      </c>
      <c r="B80" s="40" t="s">
        <v>442</v>
      </c>
    </row>
    <row r="81" spans="1:2" x14ac:dyDescent="0.25">
      <c r="A81" s="40" t="s">
        <v>677</v>
      </c>
      <c r="B81" s="40" t="s">
        <v>440</v>
      </c>
    </row>
    <row r="82" spans="1:2" x14ac:dyDescent="0.25">
      <c r="A82" s="40" t="s">
        <v>678</v>
      </c>
      <c r="B82" s="40" t="s">
        <v>442</v>
      </c>
    </row>
    <row r="83" spans="1:2" x14ac:dyDescent="0.25">
      <c r="A83" s="40" t="s">
        <v>679</v>
      </c>
      <c r="B83" s="40" t="s">
        <v>445</v>
      </c>
    </row>
    <row r="84" spans="1:2" x14ac:dyDescent="0.25">
      <c r="A84" s="40" t="s">
        <v>680</v>
      </c>
      <c r="B84" s="40" t="s">
        <v>446</v>
      </c>
    </row>
    <row r="85" spans="1:2" x14ac:dyDescent="0.25">
      <c r="A85" s="40" t="s">
        <v>681</v>
      </c>
      <c r="B85" s="40" t="s">
        <v>447</v>
      </c>
    </row>
    <row r="86" spans="1:2" x14ac:dyDescent="0.25">
      <c r="A86" s="40" t="s">
        <v>682</v>
      </c>
      <c r="B86" s="40" t="s">
        <v>448</v>
      </c>
    </row>
    <row r="87" spans="1:2" x14ac:dyDescent="0.25">
      <c r="A87" s="40" t="s">
        <v>683</v>
      </c>
      <c r="B87" s="40" t="s">
        <v>449</v>
      </c>
    </row>
    <row r="88" spans="1:2" x14ac:dyDescent="0.25">
      <c r="A88" s="40" t="s">
        <v>684</v>
      </c>
      <c r="B88" s="40" t="s">
        <v>448</v>
      </c>
    </row>
    <row r="89" spans="1:2" x14ac:dyDescent="0.25">
      <c r="A89" s="40" t="s">
        <v>685</v>
      </c>
      <c r="B89" s="40" t="s">
        <v>449</v>
      </c>
    </row>
    <row r="90" spans="1:2" x14ac:dyDescent="0.25">
      <c r="A90" s="40" t="s">
        <v>686</v>
      </c>
      <c r="B90" s="40" t="s">
        <v>450</v>
      </c>
    </row>
    <row r="91" spans="1:2" x14ac:dyDescent="0.25">
      <c r="A91" s="40" t="s">
        <v>687</v>
      </c>
      <c r="B91" s="40" t="s">
        <v>449</v>
      </c>
    </row>
    <row r="92" spans="1:2" x14ac:dyDescent="0.25">
      <c r="A92" s="40" t="s">
        <v>688</v>
      </c>
      <c r="B92" s="40" t="s">
        <v>450</v>
      </c>
    </row>
    <row r="93" spans="1:2" x14ac:dyDescent="0.25">
      <c r="A93" s="40" t="s">
        <v>689</v>
      </c>
      <c r="B93" s="40" t="s">
        <v>419</v>
      </c>
    </row>
    <row r="94" spans="1:2" x14ac:dyDescent="0.25">
      <c r="A94" s="40" t="s">
        <v>690</v>
      </c>
      <c r="B94" s="40" t="s">
        <v>418</v>
      </c>
    </row>
    <row r="95" spans="1:2" x14ac:dyDescent="0.25">
      <c r="A95" s="40" t="s">
        <v>691</v>
      </c>
      <c r="B95" s="40" t="s">
        <v>419</v>
      </c>
    </row>
    <row r="96" spans="1:2" x14ac:dyDescent="0.25">
      <c r="A96" s="40" t="s">
        <v>692</v>
      </c>
      <c r="B96" s="40" t="s">
        <v>451</v>
      </c>
    </row>
    <row r="97" spans="1:2" x14ac:dyDescent="0.25">
      <c r="A97" s="40" t="s">
        <v>693</v>
      </c>
      <c r="B97" s="40" t="s">
        <v>452</v>
      </c>
    </row>
    <row r="98" spans="1:2" x14ac:dyDescent="0.25">
      <c r="A98" s="40" t="s">
        <v>694</v>
      </c>
      <c r="B98" s="40" t="s">
        <v>453</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405</v>
      </c>
      <c r="B1" s="1" t="s">
        <v>406</v>
      </c>
    </row>
    <row r="2" spans="1:2" x14ac:dyDescent="0.25">
      <c r="A2">
        <v>10000</v>
      </c>
      <c r="B2" s="1" t="s">
        <v>407</v>
      </c>
    </row>
    <row r="3" spans="1:2" x14ac:dyDescent="0.25">
      <c r="A3">
        <v>100000</v>
      </c>
      <c r="B3" s="1" t="s">
        <v>408</v>
      </c>
    </row>
    <row r="4" spans="1:2" x14ac:dyDescent="0.25">
      <c r="A4">
        <v>185501</v>
      </c>
      <c r="B4" s="1" t="s">
        <v>409</v>
      </c>
    </row>
    <row r="5" spans="1:2" x14ac:dyDescent="0.25">
      <c r="A5">
        <v>200000</v>
      </c>
      <c r="B5" s="1" t="s">
        <v>410</v>
      </c>
    </row>
    <row r="6" spans="1:2" x14ac:dyDescent="0.25">
      <c r="A6">
        <v>1000000</v>
      </c>
      <c r="B6" s="1" t="s">
        <v>411</v>
      </c>
    </row>
    <row r="7" spans="1:2" x14ac:dyDescent="0.25">
      <c r="A7">
        <v>2100000</v>
      </c>
      <c r="B7" s="1" t="s">
        <v>412</v>
      </c>
    </row>
    <row r="8" spans="1:2" x14ac:dyDescent="0.25">
      <c r="A8">
        <v>2600000</v>
      </c>
      <c r="B8" s="1" t="s">
        <v>413</v>
      </c>
    </row>
    <row r="9" spans="1:2" x14ac:dyDescent="0.25">
      <c r="A9">
        <v>3000000</v>
      </c>
      <c r="B9" s="1" t="s">
        <v>414</v>
      </c>
    </row>
    <row r="10" spans="1:2" x14ac:dyDescent="0.25">
      <c r="A10">
        <v>3114411</v>
      </c>
      <c r="B10" s="1" t="s">
        <v>415</v>
      </c>
    </row>
    <row r="11" spans="1:2" x14ac:dyDescent="0.25">
      <c r="A11">
        <v>3300000</v>
      </c>
      <c r="B11" s="1" t="s">
        <v>416</v>
      </c>
    </row>
    <row r="12" spans="1:2" x14ac:dyDescent="0.25">
      <c r="A12">
        <v>3700000</v>
      </c>
      <c r="B12" s="1" t="s">
        <v>417</v>
      </c>
    </row>
    <row r="13" spans="1:2" x14ac:dyDescent="0.25">
      <c r="A13">
        <v>3800801</v>
      </c>
      <c r="B13" s="1" t="s">
        <v>418</v>
      </c>
    </row>
    <row r="14" spans="1:2" x14ac:dyDescent="0.25">
      <c r="A14">
        <v>3892261</v>
      </c>
      <c r="B14" s="1" t="s">
        <v>419</v>
      </c>
    </row>
    <row r="15" spans="1:2" x14ac:dyDescent="0.25">
      <c r="A15">
        <v>4000000</v>
      </c>
      <c r="B15" s="1" t="s">
        <v>420</v>
      </c>
    </row>
    <row r="16" spans="1:2" x14ac:dyDescent="0.25">
      <c r="A16">
        <v>4100000</v>
      </c>
      <c r="B16" s="1" t="s">
        <v>421</v>
      </c>
    </row>
    <row r="17" spans="1:2" x14ac:dyDescent="0.25">
      <c r="A17">
        <v>4314121</v>
      </c>
      <c r="B17" s="1" t="s">
        <v>422</v>
      </c>
    </row>
    <row r="18" spans="1:2" x14ac:dyDescent="0.25">
      <c r="A18">
        <v>4980000</v>
      </c>
      <c r="B18" s="1" t="s">
        <v>423</v>
      </c>
    </row>
    <row r="19" spans="1:2" x14ac:dyDescent="0.25">
      <c r="A19">
        <v>5000000</v>
      </c>
      <c r="B19" s="1" t="s">
        <v>424</v>
      </c>
    </row>
    <row r="20" spans="1:2" x14ac:dyDescent="0.25">
      <c r="A20">
        <v>5200000</v>
      </c>
      <c r="B20" s="1" t="s">
        <v>425</v>
      </c>
    </row>
    <row r="21" spans="1:2" x14ac:dyDescent="0.25">
      <c r="A21">
        <v>5200461</v>
      </c>
      <c r="B21" s="1" t="s">
        <v>426</v>
      </c>
    </row>
    <row r="22" spans="1:2" x14ac:dyDescent="0.25">
      <c r="A22">
        <v>5300000</v>
      </c>
      <c r="B22" s="1" t="s">
        <v>427</v>
      </c>
    </row>
    <row r="23" spans="1:2" x14ac:dyDescent="0.25">
      <c r="A23">
        <v>5630801</v>
      </c>
      <c r="B23" s="1" t="s">
        <v>428</v>
      </c>
    </row>
    <row r="24" spans="1:2" x14ac:dyDescent="0.25">
      <c r="A24">
        <v>6300000</v>
      </c>
      <c r="B24" s="1" t="s">
        <v>429</v>
      </c>
    </row>
    <row r="25" spans="1:2" x14ac:dyDescent="0.25">
      <c r="A25">
        <v>6400000</v>
      </c>
      <c r="B25" s="1" t="s">
        <v>430</v>
      </c>
    </row>
    <row r="26" spans="1:2" x14ac:dyDescent="0.25">
      <c r="A26">
        <v>6800000</v>
      </c>
      <c r="B26" s="1" t="s">
        <v>431</v>
      </c>
    </row>
    <row r="27" spans="1:2" x14ac:dyDescent="0.25">
      <c r="A27">
        <v>6840100</v>
      </c>
      <c r="B27" s="1" t="s">
        <v>432</v>
      </c>
    </row>
    <row r="28" spans="1:2" x14ac:dyDescent="0.25">
      <c r="A28">
        <v>7000000</v>
      </c>
      <c r="B28" s="1" t="s">
        <v>433</v>
      </c>
    </row>
    <row r="29" spans="1:2" x14ac:dyDescent="0.25">
      <c r="A29">
        <v>7200001</v>
      </c>
      <c r="B29" s="1" t="s">
        <v>434</v>
      </c>
    </row>
    <row r="30" spans="1:2" x14ac:dyDescent="0.25">
      <c r="A30">
        <v>7400000</v>
      </c>
      <c r="B30" s="1" t="s">
        <v>435</v>
      </c>
    </row>
    <row r="31" spans="1:2" x14ac:dyDescent="0.25">
      <c r="A31">
        <v>7600000</v>
      </c>
      <c r="B31" s="1" t="s">
        <v>436</v>
      </c>
    </row>
    <row r="32" spans="1:2" x14ac:dyDescent="0.25">
      <c r="A32">
        <v>7700000</v>
      </c>
      <c r="B32" s="1" t="s">
        <v>437</v>
      </c>
    </row>
    <row r="33" spans="1:2" x14ac:dyDescent="0.25">
      <c r="A33">
        <v>7800000</v>
      </c>
      <c r="B33" s="1" t="s">
        <v>438</v>
      </c>
    </row>
    <row r="34" spans="1:2" x14ac:dyDescent="0.25">
      <c r="A34">
        <v>7900001</v>
      </c>
      <c r="B34" s="1" t="s">
        <v>439</v>
      </c>
    </row>
    <row r="35" spans="1:2" x14ac:dyDescent="0.25">
      <c r="A35">
        <v>8000000</v>
      </c>
      <c r="B35" s="1" t="s">
        <v>440</v>
      </c>
    </row>
    <row r="36" spans="1:2" x14ac:dyDescent="0.25">
      <c r="A36">
        <v>8115100</v>
      </c>
      <c r="B36" s="1" t="s">
        <v>441</v>
      </c>
    </row>
    <row r="37" spans="1:2" x14ac:dyDescent="0.25">
      <c r="A37">
        <v>8391421</v>
      </c>
      <c r="B37" s="1" t="s">
        <v>442</v>
      </c>
    </row>
    <row r="38" spans="1:2" x14ac:dyDescent="0.25">
      <c r="A38">
        <v>8400001</v>
      </c>
      <c r="B38" s="1" t="s">
        <v>443</v>
      </c>
    </row>
    <row r="39" spans="1:2" x14ac:dyDescent="0.25">
      <c r="A39">
        <v>8600001</v>
      </c>
      <c r="B39" s="1" t="s">
        <v>444</v>
      </c>
    </row>
    <row r="40" spans="1:2" x14ac:dyDescent="0.25">
      <c r="A40">
        <v>8800000</v>
      </c>
      <c r="B40" s="1" t="s">
        <v>445</v>
      </c>
    </row>
    <row r="41" spans="1:2" x14ac:dyDescent="0.25">
      <c r="A41">
        <v>8900000</v>
      </c>
      <c r="B41" s="1" t="s">
        <v>446</v>
      </c>
    </row>
    <row r="42" spans="1:2" x14ac:dyDescent="0.25">
      <c r="A42">
        <v>9000000</v>
      </c>
      <c r="B42" s="1" t="s">
        <v>447</v>
      </c>
    </row>
    <row r="43" spans="1:2" x14ac:dyDescent="0.25">
      <c r="A43">
        <v>9100001</v>
      </c>
      <c r="B43" s="1" t="s">
        <v>448</v>
      </c>
    </row>
    <row r="44" spans="1:2" x14ac:dyDescent="0.25">
      <c r="A44">
        <v>9200000</v>
      </c>
      <c r="B44" s="1" t="s">
        <v>449</v>
      </c>
    </row>
    <row r="45" spans="1:2" x14ac:dyDescent="0.25">
      <c r="A45">
        <v>9300001</v>
      </c>
      <c r="B45" s="1" t="s">
        <v>450</v>
      </c>
    </row>
    <row r="46" spans="1:2" x14ac:dyDescent="0.25">
      <c r="A46">
        <v>9600000</v>
      </c>
      <c r="B46" s="1" t="s">
        <v>451</v>
      </c>
    </row>
    <row r="47" spans="1:2" x14ac:dyDescent="0.25">
      <c r="A47">
        <v>9800000</v>
      </c>
      <c r="B47" s="1" t="s">
        <v>452</v>
      </c>
    </row>
    <row r="48" spans="1:2" x14ac:dyDescent="0.25">
      <c r="A48">
        <v>9900000</v>
      </c>
      <c r="B48" s="1" t="s">
        <v>453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topLeftCell="A314" workbookViewId="0">
      <selection activeCell="E353" sqref="E353"/>
    </sheetView>
  </sheetViews>
  <sheetFormatPr defaultColWidth="9.33203125" defaultRowHeight="14.4" x14ac:dyDescent="0.25"/>
  <cols>
    <col min="1" max="16384" width="9.33203125" style="2"/>
  </cols>
  <sheetData>
    <row r="1" spans="1:1" x14ac:dyDescent="0.25">
      <c r="A1" s="2" t="s">
        <v>17</v>
      </c>
    </row>
    <row r="2" spans="1:1" x14ac:dyDescent="0.25">
      <c r="A2" s="2" t="s">
        <v>18</v>
      </c>
    </row>
    <row r="3" spans="1:1" x14ac:dyDescent="0.25">
      <c r="A3" s="2" t="s">
        <v>19</v>
      </c>
    </row>
    <row r="4" spans="1:1" x14ac:dyDescent="0.25">
      <c r="A4" s="2" t="s">
        <v>20</v>
      </c>
    </row>
    <row r="5" spans="1:1" x14ac:dyDescent="0.25">
      <c r="A5" s="2" t="s">
        <v>21</v>
      </c>
    </row>
    <row r="6" spans="1:1" x14ac:dyDescent="0.25">
      <c r="A6" s="2" t="s">
        <v>22</v>
      </c>
    </row>
    <row r="7" spans="1:1" x14ac:dyDescent="0.25">
      <c r="A7" s="2" t="s">
        <v>23</v>
      </c>
    </row>
    <row r="8" spans="1:1" x14ac:dyDescent="0.25">
      <c r="A8" s="2" t="s">
        <v>24</v>
      </c>
    </row>
    <row r="9" spans="1:1" x14ac:dyDescent="0.25">
      <c r="A9" s="2" t="s">
        <v>25</v>
      </c>
    </row>
    <row r="10" spans="1:1" x14ac:dyDescent="0.25">
      <c r="A10" s="2" t="s">
        <v>26</v>
      </c>
    </row>
    <row r="11" spans="1:1" x14ac:dyDescent="0.25">
      <c r="A11" s="2" t="s">
        <v>27</v>
      </c>
    </row>
    <row r="12" spans="1:1" x14ac:dyDescent="0.25">
      <c r="A12" s="2" t="s">
        <v>28</v>
      </c>
    </row>
    <row r="13" spans="1:1" x14ac:dyDescent="0.25">
      <c r="A13" s="2" t="s">
        <v>29</v>
      </c>
    </row>
    <row r="14" spans="1:1" x14ac:dyDescent="0.25">
      <c r="A14" s="2" t="s">
        <v>30</v>
      </c>
    </row>
    <row r="15" spans="1:1" x14ac:dyDescent="0.25">
      <c r="A15" s="2" t="s">
        <v>31</v>
      </c>
    </row>
    <row r="16" spans="1:1" x14ac:dyDescent="0.25">
      <c r="A16" s="2" t="s">
        <v>32</v>
      </c>
    </row>
    <row r="17" spans="1:1" x14ac:dyDescent="0.25">
      <c r="A17" s="2" t="s">
        <v>33</v>
      </c>
    </row>
    <row r="18" spans="1:1" x14ac:dyDescent="0.25">
      <c r="A18" s="2" t="s">
        <v>34</v>
      </c>
    </row>
    <row r="19" spans="1:1" x14ac:dyDescent="0.25">
      <c r="A19" s="2" t="s">
        <v>35</v>
      </c>
    </row>
    <row r="20" spans="1:1" x14ac:dyDescent="0.25">
      <c r="A20" s="2" t="s">
        <v>36</v>
      </c>
    </row>
    <row r="21" spans="1:1" x14ac:dyDescent="0.25">
      <c r="A21" s="2" t="s">
        <v>37</v>
      </c>
    </row>
    <row r="22" spans="1:1" x14ac:dyDescent="0.25">
      <c r="A22" s="2" t="s">
        <v>38</v>
      </c>
    </row>
    <row r="23" spans="1:1" x14ac:dyDescent="0.25">
      <c r="A23" s="2" t="s">
        <v>39</v>
      </c>
    </row>
    <row r="24" spans="1:1" x14ac:dyDescent="0.25">
      <c r="A24" s="2" t="s">
        <v>40</v>
      </c>
    </row>
    <row r="25" spans="1:1" x14ac:dyDescent="0.25">
      <c r="A25" s="2" t="s">
        <v>41</v>
      </c>
    </row>
    <row r="26" spans="1:1" x14ac:dyDescent="0.25">
      <c r="A26" s="2" t="s">
        <v>42</v>
      </c>
    </row>
    <row r="27" spans="1:1" x14ac:dyDescent="0.25">
      <c r="A27" s="2" t="s">
        <v>43</v>
      </c>
    </row>
    <row r="28" spans="1:1" x14ac:dyDescent="0.25">
      <c r="A28" s="2" t="s">
        <v>44</v>
      </c>
    </row>
    <row r="29" spans="1:1" x14ac:dyDescent="0.25">
      <c r="A29" s="2" t="s">
        <v>45</v>
      </c>
    </row>
    <row r="30" spans="1:1" x14ac:dyDescent="0.25">
      <c r="A30" s="2" t="s">
        <v>46</v>
      </c>
    </row>
    <row r="31" spans="1:1" x14ac:dyDescent="0.25">
      <c r="A31" s="2" t="s">
        <v>47</v>
      </c>
    </row>
    <row r="32" spans="1:1" x14ac:dyDescent="0.25">
      <c r="A32" s="2" t="s">
        <v>48</v>
      </c>
    </row>
    <row r="33" spans="1:1" x14ac:dyDescent="0.25">
      <c r="A33" s="2" t="s">
        <v>49</v>
      </c>
    </row>
    <row r="34" spans="1:1" x14ac:dyDescent="0.25">
      <c r="A34" s="2" t="s">
        <v>50</v>
      </c>
    </row>
    <row r="35" spans="1:1" x14ac:dyDescent="0.25">
      <c r="A35" s="2" t="s">
        <v>51</v>
      </c>
    </row>
    <row r="36" spans="1:1" x14ac:dyDescent="0.25">
      <c r="A36" s="2" t="s">
        <v>52</v>
      </c>
    </row>
    <row r="37" spans="1:1" x14ac:dyDescent="0.25">
      <c r="A37" s="2" t="s">
        <v>53</v>
      </c>
    </row>
    <row r="38" spans="1:1" x14ac:dyDescent="0.25">
      <c r="A38" s="2" t="s">
        <v>54</v>
      </c>
    </row>
    <row r="39" spans="1:1" x14ac:dyDescent="0.25">
      <c r="A39" s="2" t="s">
        <v>55</v>
      </c>
    </row>
    <row r="40" spans="1:1" x14ac:dyDescent="0.25">
      <c r="A40" s="2" t="s">
        <v>56</v>
      </c>
    </row>
    <row r="41" spans="1:1" x14ac:dyDescent="0.25">
      <c r="A41" s="2" t="s">
        <v>57</v>
      </c>
    </row>
    <row r="42" spans="1:1" x14ac:dyDescent="0.25">
      <c r="A42" s="2" t="s">
        <v>58</v>
      </c>
    </row>
    <row r="43" spans="1:1" x14ac:dyDescent="0.25">
      <c r="A43" s="2" t="s">
        <v>59</v>
      </c>
    </row>
    <row r="44" spans="1:1" x14ac:dyDescent="0.25">
      <c r="A44" s="2" t="s">
        <v>60</v>
      </c>
    </row>
    <row r="45" spans="1:1" x14ac:dyDescent="0.25">
      <c r="A45" s="2" t="s">
        <v>61</v>
      </c>
    </row>
    <row r="46" spans="1:1" x14ac:dyDescent="0.25">
      <c r="A46" s="2" t="s">
        <v>62</v>
      </c>
    </row>
    <row r="47" spans="1:1" x14ac:dyDescent="0.25">
      <c r="A47" s="2" t="s">
        <v>63</v>
      </c>
    </row>
    <row r="48" spans="1:1" x14ac:dyDescent="0.25">
      <c r="A48" s="2" t="s">
        <v>64</v>
      </c>
    </row>
    <row r="49" spans="1:1" x14ac:dyDescent="0.25">
      <c r="A49" s="2" t="s">
        <v>65</v>
      </c>
    </row>
    <row r="50" spans="1:1" x14ac:dyDescent="0.25">
      <c r="A50" s="2" t="s">
        <v>66</v>
      </c>
    </row>
    <row r="51" spans="1:1" x14ac:dyDescent="0.25">
      <c r="A51" s="2" t="s">
        <v>67</v>
      </c>
    </row>
    <row r="52" spans="1:1" x14ac:dyDescent="0.25">
      <c r="A52" s="2" t="s">
        <v>68</v>
      </c>
    </row>
    <row r="53" spans="1:1" x14ac:dyDescent="0.25">
      <c r="A53" s="2" t="s">
        <v>69</v>
      </c>
    </row>
    <row r="54" spans="1:1" x14ac:dyDescent="0.25">
      <c r="A54" s="2" t="s">
        <v>783</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784</v>
      </c>
    </row>
    <row r="64" spans="1:1" x14ac:dyDescent="0.25">
      <c r="A64" s="2" t="s">
        <v>78</v>
      </c>
    </row>
    <row r="65" spans="1:1" x14ac:dyDescent="0.25">
      <c r="A65" s="2" t="s">
        <v>79</v>
      </c>
    </row>
    <row r="66" spans="1:1" x14ac:dyDescent="0.25">
      <c r="A66" s="2" t="s">
        <v>80</v>
      </c>
    </row>
    <row r="67" spans="1:1" x14ac:dyDescent="0.25">
      <c r="A67" s="2" t="s">
        <v>81</v>
      </c>
    </row>
    <row r="68" spans="1:1" x14ac:dyDescent="0.25">
      <c r="A68" s="2" t="s">
        <v>82</v>
      </c>
    </row>
    <row r="69" spans="1:1" x14ac:dyDescent="0.25">
      <c r="A69" s="2" t="s">
        <v>83</v>
      </c>
    </row>
    <row r="70" spans="1:1" x14ac:dyDescent="0.25">
      <c r="A70" s="2" t="s">
        <v>84</v>
      </c>
    </row>
    <row r="71" spans="1:1" x14ac:dyDescent="0.25">
      <c r="A71" s="2" t="s">
        <v>85</v>
      </c>
    </row>
    <row r="72" spans="1:1" x14ac:dyDescent="0.25">
      <c r="A72" s="2" t="s">
        <v>86</v>
      </c>
    </row>
    <row r="73" spans="1:1" x14ac:dyDescent="0.25">
      <c r="A73" s="2" t="s">
        <v>87</v>
      </c>
    </row>
    <row r="74" spans="1:1" x14ac:dyDescent="0.25">
      <c r="A74" s="2" t="s">
        <v>88</v>
      </c>
    </row>
    <row r="75" spans="1:1" x14ac:dyDescent="0.25">
      <c r="A75" s="2" t="s">
        <v>89</v>
      </c>
    </row>
    <row r="76" spans="1:1" x14ac:dyDescent="0.25">
      <c r="A76" s="2" t="s">
        <v>90</v>
      </c>
    </row>
    <row r="77" spans="1:1" x14ac:dyDescent="0.25">
      <c r="A77" s="2" t="s">
        <v>91</v>
      </c>
    </row>
    <row r="78" spans="1:1" x14ac:dyDescent="0.25">
      <c r="A78" s="2" t="s">
        <v>92</v>
      </c>
    </row>
    <row r="79" spans="1:1" x14ac:dyDescent="0.25">
      <c r="A79" s="2" t="s">
        <v>93</v>
      </c>
    </row>
    <row r="80" spans="1:1" x14ac:dyDescent="0.25">
      <c r="A80" s="2" t="s">
        <v>94</v>
      </c>
    </row>
    <row r="81" spans="1:1" x14ac:dyDescent="0.25">
      <c r="A81" s="2" t="s">
        <v>95</v>
      </c>
    </row>
    <row r="82" spans="1:1" x14ac:dyDescent="0.25">
      <c r="A82" s="2" t="s">
        <v>96</v>
      </c>
    </row>
    <row r="83" spans="1:1" x14ac:dyDescent="0.25">
      <c r="A83" s="2" t="s">
        <v>97</v>
      </c>
    </row>
    <row r="84" spans="1:1" x14ac:dyDescent="0.25">
      <c r="A84" s="2" t="s">
        <v>98</v>
      </c>
    </row>
    <row r="85" spans="1:1" x14ac:dyDescent="0.25">
      <c r="A85" s="2" t="s">
        <v>99</v>
      </c>
    </row>
    <row r="86" spans="1:1" x14ac:dyDescent="0.25">
      <c r="A86" s="2" t="s">
        <v>100</v>
      </c>
    </row>
    <row r="87" spans="1:1" x14ac:dyDescent="0.25">
      <c r="A87" s="2" t="s">
        <v>101</v>
      </c>
    </row>
    <row r="88" spans="1:1" x14ac:dyDescent="0.25">
      <c r="A88" s="2" t="s">
        <v>102</v>
      </c>
    </row>
    <row r="89" spans="1:1" x14ac:dyDescent="0.25">
      <c r="A89" s="2" t="s">
        <v>103</v>
      </c>
    </row>
    <row r="90" spans="1:1" x14ac:dyDescent="0.25">
      <c r="A90" s="2" t="s">
        <v>104</v>
      </c>
    </row>
    <row r="91" spans="1:1" x14ac:dyDescent="0.25">
      <c r="A91" s="2" t="s">
        <v>105</v>
      </c>
    </row>
    <row r="92" spans="1:1" x14ac:dyDescent="0.25">
      <c r="A92" s="2" t="s">
        <v>106</v>
      </c>
    </row>
    <row r="93" spans="1:1" x14ac:dyDescent="0.25">
      <c r="A93" s="2" t="s">
        <v>107</v>
      </c>
    </row>
    <row r="94" spans="1:1" x14ac:dyDescent="0.25">
      <c r="A94" s="2" t="s">
        <v>108</v>
      </c>
    </row>
    <row r="95" spans="1:1" x14ac:dyDescent="0.25">
      <c r="A95" s="2" t="s">
        <v>109</v>
      </c>
    </row>
    <row r="96" spans="1:1" x14ac:dyDescent="0.25">
      <c r="A96" s="2" t="s">
        <v>110</v>
      </c>
    </row>
    <row r="97" spans="1:1" x14ac:dyDescent="0.25">
      <c r="A97" s="2" t="s">
        <v>111</v>
      </c>
    </row>
    <row r="98" spans="1:1" x14ac:dyDescent="0.25">
      <c r="A98" s="2" t="s">
        <v>112</v>
      </c>
    </row>
    <row r="99" spans="1:1" x14ac:dyDescent="0.25">
      <c r="A99" s="2" t="s">
        <v>113</v>
      </c>
    </row>
    <row r="100" spans="1:1" x14ac:dyDescent="0.25">
      <c r="A100" s="2" t="s">
        <v>114</v>
      </c>
    </row>
    <row r="101" spans="1:1" x14ac:dyDescent="0.25">
      <c r="A101" s="2" t="s">
        <v>115</v>
      </c>
    </row>
    <row r="102" spans="1:1" x14ac:dyDescent="0.25">
      <c r="A102" s="2" t="s">
        <v>116</v>
      </c>
    </row>
    <row r="103" spans="1:1" x14ac:dyDescent="0.25">
      <c r="A103" s="2" t="s">
        <v>117</v>
      </c>
    </row>
    <row r="104" spans="1:1" x14ac:dyDescent="0.25">
      <c r="A104" s="2" t="s">
        <v>118</v>
      </c>
    </row>
    <row r="105" spans="1:1" x14ac:dyDescent="0.25">
      <c r="A105" s="2" t="s">
        <v>119</v>
      </c>
    </row>
    <row r="106" spans="1:1" x14ac:dyDescent="0.25">
      <c r="A106" s="2" t="s">
        <v>120</v>
      </c>
    </row>
    <row r="107" spans="1:1" x14ac:dyDescent="0.25">
      <c r="A107" s="2" t="s">
        <v>121</v>
      </c>
    </row>
    <row r="108" spans="1:1" x14ac:dyDescent="0.25">
      <c r="A108" s="2" t="s">
        <v>122</v>
      </c>
    </row>
    <row r="109" spans="1:1" x14ac:dyDescent="0.25">
      <c r="A109" s="2" t="s">
        <v>123</v>
      </c>
    </row>
    <row r="110" spans="1:1" x14ac:dyDescent="0.25">
      <c r="A110" s="2" t="s">
        <v>124</v>
      </c>
    </row>
    <row r="111" spans="1:1" x14ac:dyDescent="0.25">
      <c r="A111" s="2" t="s">
        <v>125</v>
      </c>
    </row>
    <row r="112" spans="1:1" x14ac:dyDescent="0.25">
      <c r="A112" s="2" t="s">
        <v>126</v>
      </c>
    </row>
    <row r="113" spans="1:1" x14ac:dyDescent="0.25">
      <c r="A113" s="2" t="s">
        <v>127</v>
      </c>
    </row>
    <row r="114" spans="1:1" x14ac:dyDescent="0.25">
      <c r="A114" s="2" t="s">
        <v>128</v>
      </c>
    </row>
    <row r="115" spans="1:1" x14ac:dyDescent="0.25">
      <c r="A115" s="2" t="s">
        <v>129</v>
      </c>
    </row>
    <row r="116" spans="1:1" x14ac:dyDescent="0.25">
      <c r="A116" s="2" t="s">
        <v>130</v>
      </c>
    </row>
    <row r="117" spans="1:1" x14ac:dyDescent="0.25">
      <c r="A117" s="2" t="s">
        <v>131</v>
      </c>
    </row>
    <row r="118" spans="1:1" x14ac:dyDescent="0.25">
      <c r="A118" s="2" t="s">
        <v>132</v>
      </c>
    </row>
    <row r="119" spans="1:1" x14ac:dyDescent="0.25">
      <c r="A119" s="2" t="s">
        <v>133</v>
      </c>
    </row>
    <row r="120" spans="1:1" x14ac:dyDescent="0.25">
      <c r="A120" s="2" t="s">
        <v>134</v>
      </c>
    </row>
    <row r="121" spans="1:1" x14ac:dyDescent="0.25">
      <c r="A121" s="2" t="s">
        <v>785</v>
      </c>
    </row>
    <row r="122" spans="1:1" x14ac:dyDescent="0.25">
      <c r="A122" s="2" t="s">
        <v>135</v>
      </c>
    </row>
    <row r="123" spans="1:1" x14ac:dyDescent="0.25">
      <c r="A123" s="2" t="s">
        <v>786</v>
      </c>
    </row>
    <row r="124" spans="1:1" x14ac:dyDescent="0.25">
      <c r="A124" s="2" t="s">
        <v>136</v>
      </c>
    </row>
    <row r="125" spans="1:1" x14ac:dyDescent="0.25">
      <c r="A125" s="2" t="s">
        <v>137</v>
      </c>
    </row>
    <row r="126" spans="1:1" x14ac:dyDescent="0.25">
      <c r="A126" s="2" t="s">
        <v>787</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788</v>
      </c>
    </row>
    <row r="155" spans="1:1" x14ac:dyDescent="0.25">
      <c r="A155" s="2" t="s">
        <v>165</v>
      </c>
    </row>
    <row r="156" spans="1:1" x14ac:dyDescent="0.25">
      <c r="A156" s="2" t="s">
        <v>166</v>
      </c>
    </row>
    <row r="157" spans="1:1" x14ac:dyDescent="0.25">
      <c r="A157" s="2" t="s">
        <v>167</v>
      </c>
    </row>
    <row r="158" spans="1:1" x14ac:dyDescent="0.25">
      <c r="A158" s="2" t="s">
        <v>168</v>
      </c>
    </row>
    <row r="159" spans="1:1" x14ac:dyDescent="0.25">
      <c r="A159" s="2" t="s">
        <v>169</v>
      </c>
    </row>
    <row r="160" spans="1:1" x14ac:dyDescent="0.25">
      <c r="A160" s="2" t="s">
        <v>170</v>
      </c>
    </row>
    <row r="161" spans="1:1" x14ac:dyDescent="0.25">
      <c r="A161" s="2" t="s">
        <v>171</v>
      </c>
    </row>
    <row r="162" spans="1:1" x14ac:dyDescent="0.25">
      <c r="A162" s="2" t="s">
        <v>172</v>
      </c>
    </row>
    <row r="163" spans="1:1" x14ac:dyDescent="0.25">
      <c r="A163" s="2" t="s">
        <v>173</v>
      </c>
    </row>
    <row r="164" spans="1:1" x14ac:dyDescent="0.25">
      <c r="A164" s="2" t="s">
        <v>174</v>
      </c>
    </row>
    <row r="165" spans="1:1" x14ac:dyDescent="0.25">
      <c r="A165" s="2" t="s">
        <v>175</v>
      </c>
    </row>
    <row r="166" spans="1:1" x14ac:dyDescent="0.25">
      <c r="A166" s="2" t="s">
        <v>176</v>
      </c>
    </row>
    <row r="167" spans="1:1" x14ac:dyDescent="0.25">
      <c r="A167" s="2" t="s">
        <v>789</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790</v>
      </c>
    </row>
    <row r="340" spans="1:1" x14ac:dyDescent="0.25">
      <c r="A340" s="2" t="s">
        <v>791</v>
      </c>
    </row>
    <row r="341" spans="1:1" x14ac:dyDescent="0.25">
      <c r="A341" s="2" t="s">
        <v>792</v>
      </c>
    </row>
    <row r="342" spans="1:1" x14ac:dyDescent="0.25">
      <c r="A342" s="2" t="s">
        <v>793</v>
      </c>
    </row>
    <row r="343" spans="1:1" x14ac:dyDescent="0.25">
      <c r="A343" s="2" t="s">
        <v>794</v>
      </c>
    </row>
    <row r="344" spans="1:1" x14ac:dyDescent="0.25">
      <c r="A344" s="2" t="s">
        <v>795</v>
      </c>
    </row>
    <row r="345" spans="1:1" x14ac:dyDescent="0.25">
      <c r="A345" s="2" t="s">
        <v>796</v>
      </c>
    </row>
    <row r="346" spans="1:1" x14ac:dyDescent="0.25">
      <c r="A346" s="2" t="s">
        <v>797</v>
      </c>
    </row>
    <row r="347" spans="1:1" x14ac:dyDescent="0.25">
      <c r="A347" s="2" t="s">
        <v>798</v>
      </c>
    </row>
    <row r="348" spans="1:1" x14ac:dyDescent="0.25">
      <c r="A348" s="2" t="s">
        <v>799</v>
      </c>
    </row>
    <row r="349" spans="1:1" x14ac:dyDescent="0.25">
      <c r="A349" s="2" t="s">
        <v>348</v>
      </c>
    </row>
    <row r="350" spans="1:1" x14ac:dyDescent="0.25">
      <c r="A350" s="2" t="s">
        <v>349</v>
      </c>
    </row>
    <row r="351" spans="1:1" x14ac:dyDescent="0.25">
      <c r="A351" s="2" t="s">
        <v>350</v>
      </c>
    </row>
    <row r="352" spans="1:1" x14ac:dyDescent="0.25">
      <c r="A352" s="2" t="s">
        <v>351</v>
      </c>
    </row>
    <row r="353" spans="1:1" x14ac:dyDescent="0.25">
      <c r="A353" s="2" t="s">
        <v>352</v>
      </c>
    </row>
    <row r="354" spans="1:1" x14ac:dyDescent="0.25">
      <c r="A354" s="2" t="s">
        <v>353</v>
      </c>
    </row>
    <row r="355" spans="1:1" x14ac:dyDescent="0.25">
      <c r="A355" s="2" t="s">
        <v>354</v>
      </c>
    </row>
    <row r="356" spans="1:1" x14ac:dyDescent="0.25">
      <c r="A35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はじめにお読みください</vt:lpstr>
      <vt:lpstr>入力してください</vt:lpstr>
      <vt:lpstr>印刷してください</vt:lpstr>
      <vt:lpstr>印刷してくださいA4</vt:lpstr>
      <vt:lpstr>郵便番号</vt:lpstr>
      <vt:lpstr>都道府県</vt:lpstr>
      <vt:lpstr>指定難病一覧</vt:lpstr>
      <vt:lpstr>はじめにお読みください!Print_Area</vt:lpstr>
      <vt:lpstr>印刷してくださいA4!Print_Area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2026-01-28T13:31:02Z</cp:lastPrinted>
  <dcterms:created xsi:type="dcterms:W3CDTF">2024-02-08T02:28:22Z</dcterms:created>
  <dcterms:modified xsi:type="dcterms:W3CDTF">2026-01-28T13:34:35Z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