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難病認定係◆\HP\R7年度\07ＸＸ\04個人番号に係る調書（指定難病用）\"/>
    </mc:Choice>
  </mc:AlternateContent>
  <xr:revisionPtr revIDLastSave="0" documentId="13_ncr:1_{6168736E-A04A-4DBD-A12E-08463EB5A2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してください" sheetId="2" r:id="rId1"/>
    <sheet name="介護認定" sheetId="9" state="hidden" r:id="rId2"/>
    <sheet name="印刷してください" sheetId="5" r:id="rId3"/>
    <sheet name="郵便番号" sheetId="6" state="hidden" r:id="rId4"/>
    <sheet name="都道府県" sheetId="4" state="hidden" r:id="rId5"/>
    <sheet name="指定難病一覧" sheetId="3" state="hidden" r:id="rId6"/>
  </sheets>
  <definedNames>
    <definedName name="_xlnm.Print_Area" localSheetId="2">印刷してください!$A$1:$AL$225</definedName>
    <definedName name="_xlnm.Print_Area" localSheetId="0">入力してください!$A:$AH</definedName>
    <definedName name="医療処置">介護認定!$D$1:$E$7</definedName>
    <definedName name="介護認定">介護認定!$A$1:$B$8</definedName>
    <definedName name="指定難病">指定難病一覧!$A$1:$A$346</definedName>
    <definedName name="都道府県">都道府県!$B$2:$B$48</definedName>
    <definedName name="郵便番号">郵便番号!$A$1:$B$98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9" i="5" l="1"/>
  <c r="CC7" i="5"/>
  <c r="R2" i="5"/>
  <c r="L215" i="5"/>
  <c r="L208" i="5"/>
  <c r="V171" i="5"/>
  <c r="T171" i="5"/>
  <c r="R171" i="5"/>
  <c r="V115" i="5"/>
  <c r="T115" i="5"/>
  <c r="R115" i="5"/>
  <c r="V59" i="5"/>
  <c r="T59" i="5"/>
  <c r="R59" i="5"/>
  <c r="V2" i="5" l="1"/>
  <c r="T2" i="5"/>
  <c r="J4" i="5"/>
  <c r="CC8" i="5"/>
  <c r="CC10" i="5"/>
  <c r="CC9" i="5"/>
  <c r="CC6" i="5"/>
  <c r="CC5" i="5"/>
  <c r="CC4" i="5"/>
  <c r="CB6" i="5"/>
  <c r="CB5" i="5"/>
  <c r="CB4" i="5"/>
  <c r="Q44" i="5" l="1"/>
  <c r="J44" i="5"/>
  <c r="Q43" i="5"/>
  <c r="J43" i="5"/>
  <c r="Q37" i="5"/>
  <c r="J37" i="5"/>
  <c r="Q36" i="5"/>
  <c r="J36" i="5"/>
  <c r="Q30" i="5"/>
  <c r="J30" i="5"/>
  <c r="Q29" i="5"/>
  <c r="J29" i="5"/>
  <c r="Q15" i="5"/>
  <c r="J15" i="5"/>
  <c r="Q14" i="5"/>
  <c r="J14" i="5"/>
  <c r="Q25" i="5"/>
  <c r="J25" i="5"/>
  <c r="Q24" i="5"/>
  <c r="J24" i="5"/>
  <c r="J5" i="5"/>
  <c r="Q5" i="5"/>
  <c r="Q4" i="5"/>
  <c r="L47" i="5"/>
  <c r="G82" i="2"/>
  <c r="T215" i="5" s="1"/>
  <c r="G79" i="2"/>
  <c r="Q102" i="5" s="1"/>
  <c r="G67" i="2"/>
  <c r="Q39" i="5" s="1"/>
  <c r="G55" i="2"/>
  <c r="Q200" i="5" s="1"/>
  <c r="G44" i="2"/>
  <c r="Q194" i="5" s="1"/>
  <c r="G30" i="2"/>
  <c r="Q185" i="5" s="1"/>
  <c r="G15" i="2"/>
  <c r="Q175" i="5" s="1"/>
  <c r="G70" i="2"/>
  <c r="T208" i="5" s="1"/>
  <c r="G58" i="2"/>
  <c r="T33" i="5" s="1"/>
  <c r="G33" i="2"/>
  <c r="T19" i="5" s="1"/>
  <c r="G18" i="2"/>
  <c r="T9" i="5" s="1"/>
  <c r="J173" i="5"/>
  <c r="AA173" i="5"/>
  <c r="J174" i="5"/>
  <c r="L175" i="5"/>
  <c r="Q176" i="5"/>
  <c r="L177" i="5"/>
  <c r="L179" i="5"/>
  <c r="N179" i="5"/>
  <c r="P179" i="5"/>
  <c r="R179" i="5"/>
  <c r="T179" i="5"/>
  <c r="V179" i="5"/>
  <c r="X179" i="5"/>
  <c r="J182" i="5"/>
  <c r="AA182" i="5"/>
  <c r="J183" i="5"/>
  <c r="L184" i="5"/>
  <c r="L185" i="5"/>
  <c r="Q186" i="5"/>
  <c r="L187" i="5"/>
  <c r="L189" i="5"/>
  <c r="N189" i="5"/>
  <c r="P189" i="5"/>
  <c r="R189" i="5"/>
  <c r="T189" i="5"/>
  <c r="V189" i="5"/>
  <c r="X189" i="5"/>
  <c r="J192" i="5"/>
  <c r="AA192" i="5"/>
  <c r="J193" i="5"/>
  <c r="AA193" i="5"/>
  <c r="L194" i="5"/>
  <c r="Q195" i="5"/>
  <c r="J197" i="5"/>
  <c r="AA197" i="5"/>
  <c r="J198" i="5"/>
  <c r="L199" i="5"/>
  <c r="L200" i="5"/>
  <c r="L201" i="5"/>
  <c r="J204" i="5"/>
  <c r="AA204" i="5"/>
  <c r="J205" i="5"/>
  <c r="L206" i="5"/>
  <c r="L207" i="5"/>
  <c r="J211" i="5"/>
  <c r="AA211" i="5"/>
  <c r="J212" i="5"/>
  <c r="L213" i="5"/>
  <c r="L214" i="5"/>
  <c r="J117" i="5"/>
  <c r="AA117" i="5"/>
  <c r="J118" i="5"/>
  <c r="L119" i="5"/>
  <c r="Q120" i="5"/>
  <c r="L121" i="5"/>
  <c r="L123" i="5"/>
  <c r="N123" i="5"/>
  <c r="P123" i="5"/>
  <c r="R123" i="5"/>
  <c r="T123" i="5"/>
  <c r="V123" i="5"/>
  <c r="X123" i="5"/>
  <c r="J126" i="5"/>
  <c r="AA126" i="5"/>
  <c r="J127" i="5"/>
  <c r="L128" i="5"/>
  <c r="L129" i="5"/>
  <c r="Q130" i="5"/>
  <c r="L131" i="5"/>
  <c r="L133" i="5"/>
  <c r="N133" i="5"/>
  <c r="P133" i="5"/>
  <c r="R133" i="5"/>
  <c r="T133" i="5"/>
  <c r="V133" i="5"/>
  <c r="X133" i="5"/>
  <c r="J136" i="5"/>
  <c r="AA136" i="5"/>
  <c r="J137" i="5"/>
  <c r="AA137" i="5"/>
  <c r="L138" i="5"/>
  <c r="Q139" i="5"/>
  <c r="J141" i="5"/>
  <c r="AA141" i="5"/>
  <c r="J142" i="5"/>
  <c r="L143" i="5"/>
  <c r="L144" i="5"/>
  <c r="Q144" i="5"/>
  <c r="L145" i="5"/>
  <c r="J148" i="5"/>
  <c r="AA148" i="5"/>
  <c r="J149" i="5"/>
  <c r="L150" i="5"/>
  <c r="L151" i="5"/>
  <c r="L152" i="5"/>
  <c r="J155" i="5"/>
  <c r="AA155" i="5"/>
  <c r="J156" i="5"/>
  <c r="L157" i="5"/>
  <c r="L158" i="5"/>
  <c r="L102" i="5"/>
  <c r="L95" i="5"/>
  <c r="L88" i="5"/>
  <c r="L82" i="5"/>
  <c r="L75" i="5"/>
  <c r="L73" i="5"/>
  <c r="L65" i="5"/>
  <c r="L63" i="5"/>
  <c r="L6" i="5"/>
  <c r="L9" i="5"/>
  <c r="L17" i="5"/>
  <c r="L19" i="5"/>
  <c r="L26" i="5"/>
  <c r="L32" i="5"/>
  <c r="L39" i="5"/>
  <c r="L46" i="5"/>
  <c r="J61" i="5"/>
  <c r="AA61" i="5"/>
  <c r="AJ61" i="5"/>
  <c r="J62" i="5"/>
  <c r="Q64" i="5"/>
  <c r="L67" i="5"/>
  <c r="N67" i="5"/>
  <c r="P67" i="5"/>
  <c r="R67" i="5"/>
  <c r="T67" i="5"/>
  <c r="V67" i="5"/>
  <c r="X67" i="5"/>
  <c r="L68" i="5"/>
  <c r="N68" i="5"/>
  <c r="P68" i="5"/>
  <c r="R68" i="5"/>
  <c r="T68" i="5"/>
  <c r="V68" i="5"/>
  <c r="X68" i="5"/>
  <c r="Z68" i="5"/>
  <c r="AB68" i="5"/>
  <c r="AD68" i="5"/>
  <c r="AF68" i="5"/>
  <c r="AH68" i="5"/>
  <c r="J70" i="5"/>
  <c r="AA70" i="5"/>
  <c r="J71" i="5"/>
  <c r="L72" i="5"/>
  <c r="Q74" i="5"/>
  <c r="L77" i="5"/>
  <c r="N77" i="5"/>
  <c r="P77" i="5"/>
  <c r="R77" i="5"/>
  <c r="T77" i="5"/>
  <c r="V77" i="5"/>
  <c r="X77" i="5"/>
  <c r="L78" i="5"/>
  <c r="N78" i="5"/>
  <c r="P78" i="5"/>
  <c r="R78" i="5"/>
  <c r="T78" i="5"/>
  <c r="V78" i="5"/>
  <c r="X78" i="5"/>
  <c r="Z78" i="5"/>
  <c r="AB78" i="5"/>
  <c r="AD78" i="5"/>
  <c r="AF78" i="5"/>
  <c r="AH78" i="5"/>
  <c r="J80" i="5"/>
  <c r="AA80" i="5"/>
  <c r="J81" i="5"/>
  <c r="AA81" i="5"/>
  <c r="Q83" i="5"/>
  <c r="J85" i="5"/>
  <c r="AA85" i="5"/>
  <c r="J86" i="5"/>
  <c r="L87" i="5"/>
  <c r="L89" i="5"/>
  <c r="L91" i="5"/>
  <c r="N91" i="5"/>
  <c r="P91" i="5"/>
  <c r="R91" i="5"/>
  <c r="T91" i="5"/>
  <c r="V91" i="5"/>
  <c r="X91" i="5"/>
  <c r="Z91" i="5"/>
  <c r="AB91" i="5"/>
  <c r="AD91" i="5"/>
  <c r="AF91" i="5"/>
  <c r="AH91" i="5"/>
  <c r="J92" i="5"/>
  <c r="AA92" i="5"/>
  <c r="J93" i="5"/>
  <c r="L94" i="5"/>
  <c r="L96" i="5"/>
  <c r="L98" i="5"/>
  <c r="N98" i="5"/>
  <c r="P98" i="5"/>
  <c r="R98" i="5"/>
  <c r="T98" i="5"/>
  <c r="V98" i="5"/>
  <c r="X98" i="5"/>
  <c r="Z98" i="5"/>
  <c r="AB98" i="5"/>
  <c r="AD98" i="5"/>
  <c r="AF98" i="5"/>
  <c r="AH98" i="5"/>
  <c r="J99" i="5"/>
  <c r="AA99" i="5"/>
  <c r="J100" i="5"/>
  <c r="L101" i="5"/>
  <c r="L103" i="5"/>
  <c r="L105" i="5"/>
  <c r="N105" i="5"/>
  <c r="P105" i="5"/>
  <c r="R105" i="5"/>
  <c r="T105" i="5"/>
  <c r="V105" i="5"/>
  <c r="X105" i="5"/>
  <c r="Z105" i="5"/>
  <c r="AB105" i="5"/>
  <c r="AD105" i="5"/>
  <c r="AF105" i="5"/>
  <c r="AH105" i="5"/>
  <c r="AH49" i="5"/>
  <c r="AF49" i="5"/>
  <c r="AD49" i="5"/>
  <c r="AB49" i="5"/>
  <c r="Z49" i="5"/>
  <c r="X49" i="5"/>
  <c r="V49" i="5"/>
  <c r="T49" i="5"/>
  <c r="R49" i="5"/>
  <c r="P49" i="5"/>
  <c r="N49" i="5"/>
  <c r="L49" i="5"/>
  <c r="L45" i="5"/>
  <c r="L38" i="5"/>
  <c r="AA43" i="5"/>
  <c r="AA36" i="5"/>
  <c r="AH42" i="5"/>
  <c r="AF42" i="5"/>
  <c r="AD42" i="5"/>
  <c r="AB42" i="5"/>
  <c r="Z42" i="5"/>
  <c r="X42" i="5"/>
  <c r="V42" i="5"/>
  <c r="T42" i="5"/>
  <c r="R42" i="5"/>
  <c r="P42" i="5"/>
  <c r="N42" i="5"/>
  <c r="L42" i="5"/>
  <c r="L40" i="5"/>
  <c r="AH35" i="5"/>
  <c r="AF35" i="5"/>
  <c r="AD35" i="5"/>
  <c r="AB35" i="5"/>
  <c r="Z35" i="5"/>
  <c r="X35" i="5"/>
  <c r="V35" i="5"/>
  <c r="T35" i="5"/>
  <c r="R35" i="5"/>
  <c r="P35" i="5"/>
  <c r="N35" i="5"/>
  <c r="L35" i="5"/>
  <c r="L33" i="5"/>
  <c r="L31" i="5"/>
  <c r="AA29" i="5"/>
  <c r="Q27" i="5"/>
  <c r="AA24" i="5"/>
  <c r="AA25" i="5"/>
  <c r="AH22" i="5"/>
  <c r="AF22" i="5"/>
  <c r="AD22" i="5"/>
  <c r="AB22" i="5"/>
  <c r="Z22" i="5"/>
  <c r="X22" i="5"/>
  <c r="V22" i="5"/>
  <c r="T22" i="5"/>
  <c r="R22" i="5"/>
  <c r="P22" i="5"/>
  <c r="N22" i="5"/>
  <c r="L22" i="5"/>
  <c r="X21" i="5"/>
  <c r="V21" i="5"/>
  <c r="T21" i="5"/>
  <c r="R21" i="5"/>
  <c r="P21" i="5"/>
  <c r="N21" i="5"/>
  <c r="L21" i="5"/>
  <c r="Q18" i="5"/>
  <c r="AA14" i="5"/>
  <c r="L16" i="5"/>
  <c r="AH12" i="5"/>
  <c r="AF12" i="5"/>
  <c r="AD12" i="5"/>
  <c r="AB12" i="5"/>
  <c r="Z12" i="5"/>
  <c r="X12" i="5"/>
  <c r="V12" i="5"/>
  <c r="T12" i="5"/>
  <c r="R12" i="5"/>
  <c r="P12" i="5"/>
  <c r="N12" i="5"/>
  <c r="L12" i="5"/>
  <c r="X11" i="5"/>
  <c r="V11" i="5"/>
  <c r="T11" i="5"/>
  <c r="R11" i="5"/>
  <c r="P11" i="5"/>
  <c r="N11" i="5"/>
  <c r="L11" i="5"/>
  <c r="AA4" i="5"/>
  <c r="V81" i="2"/>
  <c r="V69" i="2"/>
  <c r="V57" i="2"/>
  <c r="V32" i="2"/>
  <c r="V17" i="2"/>
  <c r="Q46" i="5" l="1"/>
  <c r="Q32" i="5"/>
  <c r="Q207" i="5"/>
  <c r="T201" i="5"/>
  <c r="T159" i="5"/>
  <c r="Q214" i="5"/>
  <c r="T40" i="5"/>
  <c r="Q138" i="5"/>
  <c r="T187" i="5"/>
  <c r="Q17" i="5"/>
  <c r="Q26" i="5"/>
  <c r="Q129" i="5"/>
  <c r="T177" i="5"/>
  <c r="T152" i="5"/>
  <c r="T131" i="5"/>
  <c r="Q158" i="5"/>
  <c r="T145" i="5"/>
  <c r="T121" i="5"/>
  <c r="Q151" i="5"/>
  <c r="T103" i="5"/>
  <c r="Q88" i="5"/>
  <c r="Q82" i="5"/>
  <c r="Q73" i="5"/>
  <c r="T96" i="5"/>
  <c r="T75" i="5"/>
  <c r="T89" i="5"/>
  <c r="T65" i="5"/>
  <c r="Q95" i="5"/>
  <c r="T47" i="5"/>
  <c r="Q7" i="5"/>
  <c r="Q119" i="5" l="1"/>
  <c r="Q63" i="5"/>
  <c r="Q6" i="5"/>
</calcChain>
</file>

<file path=xl/sharedStrings.xml><?xml version="1.0" encoding="utf-8"?>
<sst xmlns="http://schemas.openxmlformats.org/spreadsheetml/2006/main" count="1134" uniqueCount="627">
  <si>
    <t>（このシートの黄色のセルへ、必要事項を入力してください。）</t>
    <rPh sb="7" eb="9">
      <t>キイロ</t>
    </rPh>
    <rPh sb="14" eb="16">
      <t>ヒツヨウ</t>
    </rPh>
    <rPh sb="16" eb="18">
      <t>ジコウ</t>
    </rPh>
    <rPh sb="19" eb="21">
      <t>ニュウリョク</t>
    </rPh>
    <phoneticPr fontId="2"/>
  </si>
  <si>
    <t>フリガナ</t>
    <phoneticPr fontId="2"/>
  </si>
  <si>
    <t>生年月日</t>
  </si>
  <si>
    <t>昭和</t>
  </si>
  <si>
    <t>年</t>
  </si>
  <si>
    <t>月</t>
  </si>
  <si>
    <t>日</t>
  </si>
  <si>
    <t>　※和暦を選択し、生年月日を入力してください。</t>
  </si>
  <si>
    <t>郵便番号</t>
  </si>
  <si>
    <t>　※ハイフンを入れて入力してください</t>
  </si>
  <si>
    <t xml:space="preserve">  1 球脊髄性筋萎縮症</t>
  </si>
  <si>
    <t xml:space="preserve">  2 筋萎縮性側索硬化症</t>
  </si>
  <si>
    <t xml:space="preserve">  3 脊髄性筋萎縮症</t>
  </si>
  <si>
    <t xml:space="preserve">  4 原発性側索硬化症</t>
  </si>
  <si>
    <t xml:space="preserve">  5 進行性核上性麻痺</t>
  </si>
  <si>
    <t xml:space="preserve">  6 パーキンソン病</t>
  </si>
  <si>
    <t xml:space="preserve">  7 大脳皮質基底核変性症</t>
  </si>
  <si>
    <t xml:space="preserve">  8 ハンチントン病</t>
  </si>
  <si>
    <t xml:space="preserve">  9 神経有棘赤血球症</t>
  </si>
  <si>
    <t xml:space="preserve"> 10 シャルコー・マリー・トゥース病</t>
  </si>
  <si>
    <t xml:space="preserve"> 11 重症筋無力症</t>
  </si>
  <si>
    <t xml:space="preserve"> 12 先天性筋無力症候群</t>
  </si>
  <si>
    <t xml:space="preserve"> 13 多発性硬化症／視神経脊髄炎</t>
  </si>
  <si>
    <t xml:space="preserve"> 14 慢性炎症性脱髄性多発神経炎／多巣性運動ニューロパチー</t>
  </si>
  <si>
    <t xml:space="preserve"> 15 封入体筋炎</t>
  </si>
  <si>
    <t xml:space="preserve"> 16 クロウ・深瀬症候群</t>
  </si>
  <si>
    <t xml:space="preserve"> 17 多系統萎縮症</t>
  </si>
  <si>
    <t xml:space="preserve"> 18 脊髄小脳変性症(多系統萎縮症を除く。)</t>
  </si>
  <si>
    <t xml:space="preserve"> 19 ライソゾーム病</t>
  </si>
  <si>
    <t xml:space="preserve"> 20 副腎白質ジストロフィー</t>
  </si>
  <si>
    <t xml:space="preserve"> 21 ミトコンドリア病</t>
  </si>
  <si>
    <t xml:space="preserve"> 22 もやもや病</t>
  </si>
  <si>
    <t xml:space="preserve"> 23 プリオン病</t>
  </si>
  <si>
    <t xml:space="preserve"> 24 亜急性硬化性全脳炎</t>
  </si>
  <si>
    <t xml:space="preserve"> 25 進行性多巣性白質脳症</t>
  </si>
  <si>
    <t xml:space="preserve"> 26 HTLV-1関連脊髄症</t>
  </si>
  <si>
    <t xml:space="preserve"> 27 特発性基底核石灰化症</t>
  </si>
  <si>
    <t xml:space="preserve"> 28 全身性アミロイドーシス</t>
  </si>
  <si>
    <t xml:space="preserve"> 29 ウルリッヒ病</t>
  </si>
  <si>
    <t xml:space="preserve"> 30 遠位型ミオパチー</t>
  </si>
  <si>
    <t xml:space="preserve"> 31 ベスレムミオパチー</t>
  </si>
  <si>
    <t xml:space="preserve"> 32 自己貪食空胞性ミオパチー</t>
  </si>
  <si>
    <t xml:space="preserve"> 33 シュワルツ・ヤンペル症候群</t>
  </si>
  <si>
    <t xml:space="preserve"> 34 神経線維腫症</t>
  </si>
  <si>
    <t xml:space="preserve"> 35 天疱瘡</t>
  </si>
  <si>
    <t xml:space="preserve"> 36 表皮水疱症</t>
  </si>
  <si>
    <t xml:space="preserve"> 37 膿疱性乾癬(汎発型)</t>
  </si>
  <si>
    <t xml:space="preserve"> 38 スティーヴンス・ジョンソン症候群</t>
  </si>
  <si>
    <t xml:space="preserve"> 39 中毒性表皮壊死症</t>
  </si>
  <si>
    <t xml:space="preserve"> 40 高安動脈炎</t>
  </si>
  <si>
    <t xml:space="preserve"> 41 巨細胞性動脈炎</t>
  </si>
  <si>
    <t xml:space="preserve"> 42 結節性多発動脈炎</t>
  </si>
  <si>
    <t xml:space="preserve"> 43 顕微鏡的多発血管炎</t>
  </si>
  <si>
    <t xml:space="preserve"> 44 多発血管炎性肉芽腫症</t>
  </si>
  <si>
    <t xml:space="preserve"> 45 好酸球性多発血管炎性肉芽腫症</t>
  </si>
  <si>
    <t xml:space="preserve"> 46 悪性関節リウマチ</t>
  </si>
  <si>
    <t xml:space="preserve"> 47 バージャー病</t>
  </si>
  <si>
    <t xml:space="preserve"> 48 原発性抗リン脂質抗体症候群</t>
  </si>
  <si>
    <t xml:space="preserve"> 49 全身性エリテマトーデス</t>
  </si>
  <si>
    <t xml:space="preserve"> 50 皮膚筋炎／多発性筋炎</t>
  </si>
  <si>
    <t xml:space="preserve"> 51 全身性強皮症</t>
  </si>
  <si>
    <t xml:space="preserve"> 52 混合性結合組織病</t>
  </si>
  <si>
    <t xml:space="preserve"> 53 シェーグレン症候群</t>
  </si>
  <si>
    <t xml:space="preserve"> 54 成人スチル病</t>
  </si>
  <si>
    <t xml:space="preserve"> 55 再発性多発軟骨炎</t>
  </si>
  <si>
    <t xml:space="preserve"> 56 ベーチェット病</t>
  </si>
  <si>
    <t xml:space="preserve"> 57 特発性拡張型心筋症</t>
  </si>
  <si>
    <t xml:space="preserve"> 58 肥大型心筋症</t>
  </si>
  <si>
    <t xml:space="preserve"> 59 拘束型心筋症</t>
  </si>
  <si>
    <t xml:space="preserve"> 60 再生不良性貧血</t>
  </si>
  <si>
    <t xml:space="preserve"> 61 自己免疫性溶血性貧血</t>
  </si>
  <si>
    <t xml:space="preserve"> 62 発作性夜間ヘモグロビン尿症</t>
  </si>
  <si>
    <t xml:space="preserve"> 63 特発性血小板減少性紫斑病</t>
  </si>
  <si>
    <t xml:space="preserve"> 64 血栓性血小板減少性紫斑病</t>
  </si>
  <si>
    <t xml:space="preserve"> 65 原発性免疫不全症候群</t>
  </si>
  <si>
    <t xml:space="preserve"> 66 IgA腎症</t>
  </si>
  <si>
    <t xml:space="preserve"> 67 多発性嚢胞腎</t>
  </si>
  <si>
    <t xml:space="preserve"> 68 黄色靱帯骨化症</t>
  </si>
  <si>
    <t xml:space="preserve"> 69 後縦靱帯骨化症</t>
  </si>
  <si>
    <t xml:space="preserve"> 70 広範脊柱管狭窄症</t>
  </si>
  <si>
    <t xml:space="preserve"> 71 特発性大腿骨頭壊死症</t>
  </si>
  <si>
    <t xml:space="preserve"> 72 下垂体性ADH分泌異常症</t>
  </si>
  <si>
    <t xml:space="preserve"> 73 下垂体性TSH分泌亢進症</t>
  </si>
  <si>
    <t xml:space="preserve"> 74 下垂体性PRL分泌亢進症</t>
  </si>
  <si>
    <t xml:space="preserve"> 75 クッシング病</t>
  </si>
  <si>
    <t xml:space="preserve"> 76 下垂体性ゴナドトロピン分泌亢進症</t>
  </si>
  <si>
    <t xml:space="preserve"> 77 下垂体性成長ホルモン分泌亢進症</t>
  </si>
  <si>
    <t xml:space="preserve"> 78 下垂体前葉機能低下症</t>
  </si>
  <si>
    <t xml:space="preserve"> 79 家族性高コレステロール血症(ホモ接合体)</t>
  </si>
  <si>
    <t xml:space="preserve"> 80 甲状腺ホルモン不応症</t>
  </si>
  <si>
    <t xml:space="preserve"> 81 先天性副腎皮質酵素欠損症</t>
  </si>
  <si>
    <t xml:space="preserve"> 82 先天性副腎低形成症</t>
  </si>
  <si>
    <t xml:space="preserve"> 83 アジソン病</t>
  </si>
  <si>
    <t xml:space="preserve"> 84 サルコイドーシス</t>
  </si>
  <si>
    <t xml:space="preserve"> 85 特発性間質性肺炎</t>
  </si>
  <si>
    <t xml:space="preserve"> 86 肺動脈性肺高血圧症</t>
  </si>
  <si>
    <t xml:space="preserve"> 87 肺静脈閉塞症／肺毛細血管腫症</t>
  </si>
  <si>
    <t xml:space="preserve"> 88 慢性血栓塞栓性肺高血圧症</t>
  </si>
  <si>
    <t xml:space="preserve"> 89 リンパ脈管筋腫症</t>
  </si>
  <si>
    <t xml:space="preserve"> 90 網膜色素変性症</t>
  </si>
  <si>
    <t xml:space="preserve"> 91 バッド・キアリ症候群</t>
  </si>
  <si>
    <t xml:space="preserve"> 92 特発性門脈圧亢進症</t>
  </si>
  <si>
    <t xml:space="preserve"> 93 原発性胆汁性胆管炎</t>
  </si>
  <si>
    <t xml:space="preserve"> 94 原発性硬化性胆管炎</t>
  </si>
  <si>
    <t xml:space="preserve"> 95 自己免疫性肝炎</t>
  </si>
  <si>
    <t xml:space="preserve"> 96 クローン病</t>
  </si>
  <si>
    <t xml:space="preserve"> 97 潰瘍性大腸炎</t>
  </si>
  <si>
    <t xml:space="preserve"> 98 好酸球性消化管疾患</t>
  </si>
  <si>
    <t xml:space="preserve"> 99 慢性特発性偽性腸閉塞症</t>
  </si>
  <si>
    <t>100 巨大膀胱短小結腸腸管蠕動不全症</t>
  </si>
  <si>
    <t>101 腸管神経節細胞僅少症</t>
  </si>
  <si>
    <t>102 ルビンシュタイン・テイビ症候群</t>
  </si>
  <si>
    <t>103 CFC症候群</t>
  </si>
  <si>
    <t>104 コステロ症候群</t>
  </si>
  <si>
    <t>105 チャージ症候群</t>
  </si>
  <si>
    <t>106 クリオピリン関連周期熱症候群</t>
  </si>
  <si>
    <t>107 若年性特発性関節炎</t>
  </si>
  <si>
    <t>108 TNF受容体関連周期性症候群</t>
  </si>
  <si>
    <t>109 非典型溶血性尿毒症症候群</t>
  </si>
  <si>
    <t>110 ブラウ症候群</t>
  </si>
  <si>
    <t>111 先天性ミオパチー</t>
  </si>
  <si>
    <t>112 マリネスコ・シェーグレン症候群</t>
  </si>
  <si>
    <t>113 筋ジストロフィー</t>
  </si>
  <si>
    <t>114 非ジストロフィー性ミオトニー症候群</t>
  </si>
  <si>
    <t>115 遺伝性周期性四肢麻痺</t>
  </si>
  <si>
    <t>116 アトピー性脊髄炎</t>
  </si>
  <si>
    <t>117 脊髄空洞症</t>
  </si>
  <si>
    <t>118 脊髄髄膜瘤</t>
  </si>
  <si>
    <t>119 アイザックス症候群</t>
  </si>
  <si>
    <t>120 遺伝性ジストニア</t>
  </si>
  <si>
    <t>121 神経フェリチン症</t>
  </si>
  <si>
    <t>122 脳表ヘモジデリン沈着症</t>
  </si>
  <si>
    <t>123 禿頭と変形性脊椎症を伴う常染色体劣性白質脳症</t>
  </si>
  <si>
    <t>124 皮質下梗塞と白質脳症を伴う常染色体優性脳動脈症</t>
  </si>
  <si>
    <t>125 神経軸索スフェロイド形成を伴う遺伝性びまん性白質脳症</t>
  </si>
  <si>
    <t>126 ペリー症候群</t>
  </si>
  <si>
    <t>127 前頭側頭葉変性症</t>
  </si>
  <si>
    <t>128 ビッカースタッフ脳幹脳炎</t>
  </si>
  <si>
    <t>129 痙攣重積型(二相性)急性脳症</t>
  </si>
  <si>
    <t>130 先天性無痛無汗症</t>
  </si>
  <si>
    <t>131 アレキサンダー病</t>
  </si>
  <si>
    <t>132 先天性核上性球麻痺</t>
  </si>
  <si>
    <t>133 メビウス症候群</t>
  </si>
  <si>
    <t>134 中隔視神経形成異常症／ドモルシア症候群</t>
  </si>
  <si>
    <t>135 アイカルディ症候群</t>
  </si>
  <si>
    <t>136 片側巨脳症</t>
  </si>
  <si>
    <t>137 限局性皮質異形成</t>
  </si>
  <si>
    <t>138 神経細胞移動異常症</t>
  </si>
  <si>
    <t>139 先天性大脳白質形成不全症</t>
  </si>
  <si>
    <t>140 ドラベ症候群</t>
  </si>
  <si>
    <t>141 海馬硬化を伴う内側側頭葉てんかん</t>
  </si>
  <si>
    <t>142 ミオクロニー欠神てんかん</t>
  </si>
  <si>
    <t>143 ミオクロニー脱力発作を伴うてんかん</t>
  </si>
  <si>
    <t>144 レノックス・ガストー症候群</t>
  </si>
  <si>
    <t>145 ウエスト症候群</t>
  </si>
  <si>
    <t>146 大田原症候群</t>
  </si>
  <si>
    <t>147 早期ミオクロニー脳症</t>
  </si>
  <si>
    <t>148 遊走性焦点発作を伴う乳児てんかん</t>
  </si>
  <si>
    <t>149 片側痙攣・片麻痺・てんかん症候群</t>
  </si>
  <si>
    <t>150 環状20番染色体症候群</t>
  </si>
  <si>
    <t>151 ラスムッセン脳炎</t>
  </si>
  <si>
    <t>152 PCDH19関連症候群</t>
  </si>
  <si>
    <t>153 難治頻回部分発作重積型急性脳炎</t>
  </si>
  <si>
    <t>154 徐波睡眠期持続性棘徐波を示すてんかん性脳症</t>
  </si>
  <si>
    <t>155 ランドウ・クレフナー症候群</t>
  </si>
  <si>
    <t>156 レット症候群</t>
  </si>
  <si>
    <t>157 スタージ・ウェーバー症候群</t>
  </si>
  <si>
    <t>158 結節性硬化症</t>
  </si>
  <si>
    <t>159 色素性乾皮症</t>
  </si>
  <si>
    <t>160 先天性魚鱗癬</t>
  </si>
  <si>
    <t>161 家族性良性慢性天疱瘡</t>
  </si>
  <si>
    <t>162 類天疱瘡(後天性表皮水疱症を含む。)</t>
  </si>
  <si>
    <t>163 特発性後天性全身性無汗症</t>
  </si>
  <si>
    <t>164 眼皮膚白皮症</t>
  </si>
  <si>
    <t>165 肥厚性皮膚骨膜症</t>
  </si>
  <si>
    <t>166 弾性線維性仮性黄色腫</t>
  </si>
  <si>
    <t>167 マルファン症候群</t>
  </si>
  <si>
    <t>168 エーラス・ダンロス症候群</t>
  </si>
  <si>
    <t>169 メンケス病</t>
  </si>
  <si>
    <t>170 オクシピタル・ホーン症候群</t>
  </si>
  <si>
    <t>171 ウィルソン病</t>
  </si>
  <si>
    <t>172 低ホスファターゼ症</t>
  </si>
  <si>
    <t>173 VATER症候群</t>
  </si>
  <si>
    <t>174 那須・ハコラ病</t>
  </si>
  <si>
    <t>175 ウィーバー症候群</t>
  </si>
  <si>
    <t>176 コフィン・ローリー症候群</t>
  </si>
  <si>
    <t>177 ジュベール症候群関連疾患</t>
  </si>
  <si>
    <t>178 モワット・ウィルソン症候群</t>
  </si>
  <si>
    <t>179 ウィリアムズ症候群</t>
  </si>
  <si>
    <t>180 ATR-X症候群</t>
  </si>
  <si>
    <t>181 クルーゾン症候群</t>
  </si>
  <si>
    <t>182 アペール症候群</t>
  </si>
  <si>
    <t>183 ファイファー症候群</t>
  </si>
  <si>
    <t>184 アントレー・ビクスラー症候群</t>
  </si>
  <si>
    <t>185 コフィン・シリス症候群</t>
  </si>
  <si>
    <t>186 ロスムンド・トムソン症候群</t>
  </si>
  <si>
    <t>187 歌舞伎症候群</t>
  </si>
  <si>
    <t>188 多脾症候群</t>
  </si>
  <si>
    <t>189 無脾症候群</t>
  </si>
  <si>
    <t>190 鰓耳腎症候群</t>
  </si>
  <si>
    <t>191 ウェルナー症候群</t>
  </si>
  <si>
    <t>192 コケイン症候群</t>
  </si>
  <si>
    <t>193 プラダー・ウィリ症候群</t>
  </si>
  <si>
    <t>194 ソトス症候群</t>
  </si>
  <si>
    <t>195 ヌーナン症候群</t>
  </si>
  <si>
    <t>196 ヤング・シンプソン症候群</t>
  </si>
  <si>
    <t>197 1p36欠失症候群</t>
  </si>
  <si>
    <t>198 4p欠失症候群</t>
  </si>
  <si>
    <t>199 5p欠失症候群</t>
  </si>
  <si>
    <t>200 第14番染色体父親性ダイソミー症候群</t>
  </si>
  <si>
    <t>201 アンジェルマン症候群</t>
  </si>
  <si>
    <t>202 スミス・マギニス症候群</t>
  </si>
  <si>
    <t>203 22q11.2欠失症候群</t>
  </si>
  <si>
    <t>204 エマヌエル症候群</t>
  </si>
  <si>
    <t>205 脆弱X症候群関連疾患</t>
  </si>
  <si>
    <t>206 脆弱X症候群</t>
  </si>
  <si>
    <t>207 総動脈幹遺残症</t>
  </si>
  <si>
    <t>208 修正大血管転位症</t>
  </si>
  <si>
    <t>209 完全大血管転位症</t>
  </si>
  <si>
    <t>210 単心室症</t>
  </si>
  <si>
    <t>211 左心低形成症候群</t>
  </si>
  <si>
    <t>212 三尖弁閉鎖症</t>
  </si>
  <si>
    <t>213 心室中隔欠損を伴わない肺動脈閉鎖症</t>
  </si>
  <si>
    <t>214 心室中隔欠損を伴う肺動脈閉鎖症</t>
  </si>
  <si>
    <t>215 ファロー四徴症</t>
  </si>
  <si>
    <t>216 両大血管右室起始症</t>
  </si>
  <si>
    <t>217 エプスタイン病</t>
  </si>
  <si>
    <t>218 アルポート症候群</t>
  </si>
  <si>
    <t>219 ギャロウェイ・モワト症候群</t>
  </si>
  <si>
    <t>220 急速進行性糸球体腎炎</t>
  </si>
  <si>
    <t>221 抗糸球体基底膜腎炎</t>
  </si>
  <si>
    <t>222 一次性ネフローゼ症候群</t>
  </si>
  <si>
    <t>223 一次性膜性増殖性糸球体腎炎</t>
  </si>
  <si>
    <t>224 紫斑病性腎炎</t>
  </si>
  <si>
    <t>225 先天性腎性尿崩症</t>
  </si>
  <si>
    <t>226 間質性膀胱炎(ハンナ型)</t>
  </si>
  <si>
    <t>227 オスラー病</t>
  </si>
  <si>
    <t>228 閉塞性細気管支炎</t>
  </si>
  <si>
    <t>229 肺胞蛋白症(自己免疫性又は先天性)</t>
  </si>
  <si>
    <t>230 肺胞低換気症候群</t>
  </si>
  <si>
    <t>231 α1-アンチトリプシン欠乏症</t>
  </si>
  <si>
    <t>232 カーニー複合</t>
  </si>
  <si>
    <t>233 ウォルフラム症候群</t>
  </si>
  <si>
    <t>234 ペルオキシソーム病(副腎白質ジストロフィーを除く。)</t>
  </si>
  <si>
    <t>235 副甲状腺機能低下症</t>
  </si>
  <si>
    <t>236 偽性副甲状腺機能低下症</t>
  </si>
  <si>
    <t>237 副腎皮質刺激ホルモン不応症</t>
  </si>
  <si>
    <t>238 ビタミンＤ抵抗性くる病／骨軟化症</t>
  </si>
  <si>
    <t>239 ビタミンＤ依存性くる病／骨軟化症</t>
  </si>
  <si>
    <t>240 フェニルケトン尿症</t>
  </si>
  <si>
    <t>241 高チロシン血症１型</t>
  </si>
  <si>
    <t>242 高チロシン血症２型</t>
  </si>
  <si>
    <t>243 高チロシン血症３型</t>
  </si>
  <si>
    <t>244 メープルシロップ尿症</t>
  </si>
  <si>
    <t>245 プロピオン酸血症</t>
  </si>
  <si>
    <t>246 メチルマロン酸血症</t>
  </si>
  <si>
    <t>247 イソ吉草酸血症</t>
  </si>
  <si>
    <t>248 グルコーストランスポーター１欠損症</t>
  </si>
  <si>
    <t>249 グルタル酸血症１型</t>
  </si>
  <si>
    <t>250 グルタル酸血症２型</t>
  </si>
  <si>
    <t>251 尿素サイクル異常症</t>
  </si>
  <si>
    <t>252 リジン尿性蛋白不耐症</t>
  </si>
  <si>
    <t>253 先天性葉酸吸収不全</t>
  </si>
  <si>
    <t>254 ポルフィリン症</t>
  </si>
  <si>
    <t>255 複合カルボキシラーゼ欠損症</t>
  </si>
  <si>
    <t>256 筋型糖原病</t>
  </si>
  <si>
    <t>257 肝型糖原病</t>
  </si>
  <si>
    <t>258 ガラクトース-1-リン酸ウリジルトランスフェラーゼ欠損症</t>
  </si>
  <si>
    <t>259 レシチンコレステロールアシルトランスフェラーゼ欠損症</t>
  </si>
  <si>
    <t>260 シトステロール血症</t>
  </si>
  <si>
    <t>261 タンジール病</t>
  </si>
  <si>
    <t>262 原発性高カイロミクロン血症</t>
  </si>
  <si>
    <t>263 脳腱黄色腫症</t>
  </si>
  <si>
    <t>264 無βリポタンパク血症</t>
  </si>
  <si>
    <t>265 脂肪萎縮症</t>
  </si>
  <si>
    <t>266 家族性地中海熱</t>
  </si>
  <si>
    <t>267 高IgD症候群</t>
  </si>
  <si>
    <t>268 中條・西村症候群</t>
  </si>
  <si>
    <t>269 化膿性無菌性関節炎・壊疽性膿皮症・アクネ症候群</t>
  </si>
  <si>
    <t>270 慢性再発性多発性骨髄炎</t>
  </si>
  <si>
    <t>271 強直性脊椎炎</t>
  </si>
  <si>
    <t>272 進行性骨化性線維異形成症</t>
  </si>
  <si>
    <t>273 肋骨異常を伴う先天性側弯症</t>
  </si>
  <si>
    <t>274 骨形成不全症</t>
  </si>
  <si>
    <t>275 タナトフォリック骨異形成症</t>
  </si>
  <si>
    <t>276 軟骨無形成症</t>
  </si>
  <si>
    <t>277 リンパ管腫症／ゴーハム病</t>
  </si>
  <si>
    <t>278 巨大リンパ管奇形(頚部顔面病変)</t>
  </si>
  <si>
    <t>279 巨大静脈奇形(頚部口腔咽頭びまん性病変)</t>
  </si>
  <si>
    <t>280 巨大動静脈奇形(頚部顔面又は四肢病変)</t>
  </si>
  <si>
    <t>281 クリッペル・トレノネー・ウェーバー症候群</t>
  </si>
  <si>
    <t>282 先天性赤血球形成異常性貧血</t>
  </si>
  <si>
    <t>283 後天性赤芽球癆</t>
  </si>
  <si>
    <t>284 ダイアモンド・ブラックファン貧血</t>
  </si>
  <si>
    <t>285 ファンコニ貧血</t>
  </si>
  <si>
    <t>286 遺伝性鉄芽球性貧血</t>
  </si>
  <si>
    <t>287 エプスタイン症候群</t>
  </si>
  <si>
    <t>288 自己免疫性後天性凝固因子欠乏症</t>
  </si>
  <si>
    <t>289 クロンカイト・カナダ症候群</t>
  </si>
  <si>
    <t>290 非特異性多発性小腸潰瘍症</t>
  </si>
  <si>
    <t>291 ヒルシュスプルング病(全結腸型又は小腸型)</t>
  </si>
  <si>
    <t>292 総排泄腔外反症</t>
  </si>
  <si>
    <t>293 総排泄腔遺残</t>
  </si>
  <si>
    <t>294 先天性横隔膜ヘルニア</t>
  </si>
  <si>
    <t>295 乳幼児肝巨大血管腫</t>
  </si>
  <si>
    <t>296 胆道閉鎖症</t>
  </si>
  <si>
    <t>297 アラジール症候群</t>
  </si>
  <si>
    <t>298 遺伝性膵炎</t>
  </si>
  <si>
    <t>299 嚢胞性線維症</t>
  </si>
  <si>
    <t>300 IgG4関連疾患</t>
  </si>
  <si>
    <t>301 黄斑ジストロフィー</t>
  </si>
  <si>
    <t>302 レーベル遺伝性視神経症</t>
  </si>
  <si>
    <t>303 アッシャー症候群</t>
  </si>
  <si>
    <t>304 若年発症型両側性感音難聴</t>
  </si>
  <si>
    <t>305 遅発性内リンパ水腫</t>
  </si>
  <si>
    <t>306 好酸球性副鼻腔炎</t>
  </si>
  <si>
    <t>307 カナバン病</t>
  </si>
  <si>
    <t>308 進行性白質脳症</t>
  </si>
  <si>
    <t>309 進行性ミオクローヌスてんかん</t>
  </si>
  <si>
    <t>310 先天異常症候群</t>
  </si>
  <si>
    <t>311 先天性三尖弁狭窄症</t>
  </si>
  <si>
    <t>312 先天性僧帽弁狭窄症</t>
  </si>
  <si>
    <t>313 先天性肺静脈狭窄症</t>
  </si>
  <si>
    <t>314 左肺動脈右肺動脈起始症</t>
  </si>
  <si>
    <t>315 ネイルパテラ症候群(爪膝蓋骨症候群)／LMX1B関連腎症</t>
  </si>
  <si>
    <t>316 カルニチン回路異常症</t>
  </si>
  <si>
    <t>317 三頭酵素欠損症</t>
  </si>
  <si>
    <t>318 シトリン欠損症</t>
  </si>
  <si>
    <t>319 セピアプテリン還元酵素(SR)欠損症</t>
  </si>
  <si>
    <t>320 先天性グリコシルホスファチジルイノシトール(GPI)欠損症</t>
  </si>
  <si>
    <t>321 非ケトーシス型高グリシン血症</t>
  </si>
  <si>
    <t>322 β-ケトチオラーゼ欠損症</t>
  </si>
  <si>
    <t>323 芳香族L-アミノ酸脱炭酸酵素欠損症</t>
  </si>
  <si>
    <t>324 メチルグルタコン酸尿症</t>
  </si>
  <si>
    <t>325 遺伝性自己炎症疾患</t>
  </si>
  <si>
    <t>326 大理石骨病</t>
  </si>
  <si>
    <t>327 特発性血栓症(遺伝性血栓性素因によるものに限る。)</t>
  </si>
  <si>
    <t>328 前眼部形成異常</t>
  </si>
  <si>
    <t>329 無虹彩症</t>
  </si>
  <si>
    <t>330 先天性気管狭窄症／先天性声門下狭窄症</t>
  </si>
  <si>
    <t>331 特発性多中心性キャッスルマン病</t>
  </si>
  <si>
    <t>332 膠様滴状角膜ジストロフィー</t>
  </si>
  <si>
    <t>333 ハッチンソン・ギルフォード症候群</t>
  </si>
  <si>
    <t>334 脳クレアチン欠乏症候群</t>
  </si>
  <si>
    <t>335 ネフロン癆</t>
  </si>
  <si>
    <t>336 家族性低βリポタンパク血症1(ホモ接合体)</t>
  </si>
  <si>
    <t>337 ホモシスチン尿症</t>
  </si>
  <si>
    <t>338 進行性家族性肝内胆汁うっ滞症</t>
  </si>
  <si>
    <t>都80 原発性骨髄線維症</t>
    <rPh sb="0" eb="1">
      <t>ト</t>
    </rPh>
    <rPh sb="4" eb="7">
      <t>ゲンパツセイ</t>
    </rPh>
    <rPh sb="7" eb="9">
      <t>コツズイ</t>
    </rPh>
    <rPh sb="9" eb="11">
      <t>センイ</t>
    </rPh>
    <rPh sb="11" eb="12">
      <t>ショウ</t>
    </rPh>
    <phoneticPr fontId="2"/>
  </si>
  <si>
    <t>都77 悪性高血圧</t>
    <rPh sb="0" eb="1">
      <t>ト</t>
    </rPh>
    <rPh sb="4" eb="6">
      <t>アクセイ</t>
    </rPh>
    <rPh sb="6" eb="9">
      <t>コウケツアツ</t>
    </rPh>
    <phoneticPr fontId="2"/>
  </si>
  <si>
    <t>都83 母斑症</t>
    <rPh sb="0" eb="1">
      <t>ト</t>
    </rPh>
    <rPh sb="4" eb="6">
      <t>ボハン</t>
    </rPh>
    <rPh sb="6" eb="7">
      <t>ショウ</t>
    </rPh>
    <phoneticPr fontId="2"/>
  </si>
  <si>
    <t>都866 肝内結石症</t>
    <rPh sb="0" eb="1">
      <t>ト</t>
    </rPh>
    <rPh sb="5" eb="6">
      <t>キモ</t>
    </rPh>
    <rPh sb="6" eb="7">
      <t>ナイ</t>
    </rPh>
    <rPh sb="7" eb="9">
      <t>ケッセキ</t>
    </rPh>
    <rPh sb="9" eb="10">
      <t>ショウ</t>
    </rPh>
    <phoneticPr fontId="2"/>
  </si>
  <si>
    <t>都88 古典的突発性好酸球増多症候群</t>
    <rPh sb="0" eb="1">
      <t>ト</t>
    </rPh>
    <rPh sb="4" eb="7">
      <t>コテンテキ</t>
    </rPh>
    <rPh sb="7" eb="10">
      <t>トッパツセイ</t>
    </rPh>
    <rPh sb="10" eb="13">
      <t>コウサンキュウ</t>
    </rPh>
    <rPh sb="13" eb="15">
      <t>ゾウタ</t>
    </rPh>
    <rPh sb="15" eb="18">
      <t>ショウコウグン</t>
    </rPh>
    <phoneticPr fontId="2"/>
  </si>
  <si>
    <t>都91 びまん性汎細気管支炎</t>
    <rPh sb="0" eb="1">
      <t>ト</t>
    </rPh>
    <rPh sb="7" eb="8">
      <t>セイ</t>
    </rPh>
    <rPh sb="8" eb="9">
      <t>ハン</t>
    </rPh>
    <rPh sb="9" eb="14">
      <t>サイキカンシエン</t>
    </rPh>
    <phoneticPr fontId="2"/>
  </si>
  <si>
    <t>都95 遺伝性QT延長症候群</t>
    <rPh sb="0" eb="1">
      <t>ト</t>
    </rPh>
    <rPh sb="4" eb="7">
      <t>イデンセイ</t>
    </rPh>
    <rPh sb="9" eb="11">
      <t>エンチョウ</t>
    </rPh>
    <rPh sb="11" eb="14">
      <t>ショウコウグン</t>
    </rPh>
    <phoneticPr fontId="2"/>
  </si>
  <si>
    <t>都97 網膜脈絡膜萎縮症</t>
    <rPh sb="0" eb="1">
      <t>ト</t>
    </rPh>
    <rPh sb="4" eb="6">
      <t>モウマク</t>
    </rPh>
    <rPh sb="6" eb="8">
      <t>ミャクラク</t>
    </rPh>
    <rPh sb="8" eb="9">
      <t>マク</t>
    </rPh>
    <rPh sb="9" eb="11">
      <t>イシュク</t>
    </rPh>
    <rPh sb="11" eb="12">
      <t>ショウ</t>
    </rPh>
    <phoneticPr fontId="2"/>
  </si>
  <si>
    <t>住所</t>
    <rPh sb="0" eb="2">
      <t>ジュウショ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</si>
  <si>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</si>
  <si>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</si>
  <si>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</si>
  <si>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</si>
  <si>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</si>
  <si>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(マンション名等)</t>
    <rPh sb="6" eb="7">
      <t>メイ</t>
    </rPh>
    <rPh sb="7" eb="8">
      <t>トウ</t>
    </rPh>
    <phoneticPr fontId="2"/>
  </si>
  <si>
    <t>患者</t>
    <rPh sb="0" eb="2">
      <t>カンジャ</t>
    </rPh>
    <phoneticPr fontId="2"/>
  </si>
  <si>
    <t>同じ</t>
    <rPh sb="0" eb="1">
      <t>オナ</t>
    </rPh>
    <phoneticPr fontId="2"/>
  </si>
  <si>
    <t>異なる</t>
    <rPh sb="0" eb="1">
      <t>コト</t>
    </rPh>
    <phoneticPr fontId="2"/>
  </si>
  <si>
    <t xml:space="preserve"> 患者さんの情報を入力してください。</t>
    <phoneticPr fontId="2"/>
  </si>
  <si>
    <t>min1</t>
  </si>
  <si>
    <t>県</t>
  </si>
  <si>
    <t>北海道</t>
  </si>
  <si>
    <t>秋田県</t>
  </si>
  <si>
    <t>青森県</t>
  </si>
  <si>
    <t>岩手県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</si>
  <si>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</si>
  <si>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</si>
  <si>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</si>
  <si>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</si>
  <si>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</si>
  <si>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</si>
  <si>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</si>
  <si>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</si>
  <si>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新潟県</t>
  </si>
  <si>
    <t>山梨県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</si>
  <si>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</si>
  <si>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</si>
  <si>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</si>
  <si>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</si>
  <si>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</si>
  <si>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</si>
  <si>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</si>
  <si>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</si>
  <si>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</si>
  <si>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</si>
  <si>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</si>
  <si>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</si>
  <si>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</si>
  <si>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</si>
  <si>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</si>
  <si>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</si>
  <si>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</si>
  <si>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</si>
  <si>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</si>
  <si>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</si>
  <si>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長崎県</t>
  </si>
  <si>
    <t>大分県</t>
  </si>
  <si>
    <t>佐賀県</t>
  </si>
  <si>
    <t>熊本県</t>
  </si>
  <si>
    <t>宮崎県</t>
  </si>
  <si>
    <t>鹿児島県</t>
  </si>
  <si>
    <t>沖縄県</t>
  </si>
  <si>
    <t>福井県</t>
  </si>
  <si>
    <t>石川県</t>
  </si>
  <si>
    <t>富山県</t>
  </si>
  <si>
    <t>福島県</t>
  </si>
  <si>
    <t>宮城県</t>
  </si>
  <si>
    <t>山形県</t>
  </si>
  <si>
    <t>受給者番号</t>
    <rPh sb="0" eb="3">
      <t>ジュキュウシャ</t>
    </rPh>
    <rPh sb="3" eb="5">
      <t>バンゴウ</t>
    </rPh>
    <phoneticPr fontId="2"/>
  </si>
  <si>
    <t>日付</t>
    <rPh sb="0" eb="2">
      <t>ヒヅケ</t>
    </rPh>
    <phoneticPr fontId="2"/>
  </si>
  <si>
    <t>　※このシートを作成した日付を入力してください。</t>
    <rPh sb="8" eb="10">
      <t>サクセイ</t>
    </rPh>
    <rPh sb="12" eb="14">
      <t>ヒヅケ</t>
    </rPh>
    <rPh sb="15" eb="17">
      <t>ニュウリョク</t>
    </rPh>
    <phoneticPr fontId="2"/>
  </si>
  <si>
    <t>入力お疲れ様でした。入力漏れがないか、今一度、ご確認ください。</t>
    <rPh sb="0" eb="2">
      <t>ニュウリョク</t>
    </rPh>
    <rPh sb="3" eb="4">
      <t>ツカ</t>
    </rPh>
    <rPh sb="5" eb="6">
      <t>サマ</t>
    </rPh>
    <rPh sb="10" eb="12">
      <t>ニュウリョク</t>
    </rPh>
    <rPh sb="12" eb="13">
      <t>モ</t>
    </rPh>
    <rPh sb="19" eb="22">
      <t>イマイチド</t>
    </rPh>
    <rPh sb="24" eb="26">
      <t>カクニン</t>
    </rPh>
    <phoneticPr fontId="2"/>
  </si>
  <si>
    <t>よろしければ、プリンタにA4用紙をご用意いただき、「印刷してください」というシートを</t>
    <rPh sb="14" eb="16">
      <t>ヨウシ</t>
    </rPh>
    <rPh sb="18" eb="20">
      <t>ヨウイ</t>
    </rPh>
    <rPh sb="26" eb="28">
      <t>インサツ</t>
    </rPh>
    <phoneticPr fontId="2"/>
  </si>
  <si>
    <t>電話番号</t>
    <rPh sb="0" eb="2">
      <t>デンワ</t>
    </rPh>
    <rPh sb="2" eb="4">
      <t>バンゴウ</t>
    </rPh>
    <phoneticPr fontId="2"/>
  </si>
  <si>
    <t>無</t>
  </si>
  <si>
    <t>要支援 1</t>
  </si>
  <si>
    <t>要支援 2</t>
  </si>
  <si>
    <t>要介護 1</t>
  </si>
  <si>
    <t>要介護 2</t>
  </si>
  <si>
    <t>要介護 3</t>
  </si>
  <si>
    <t>要介護 4</t>
  </si>
  <si>
    <t>要介護 5</t>
  </si>
  <si>
    <t>有(人工呼吸器)</t>
  </si>
  <si>
    <t>有(吸引器)</t>
  </si>
  <si>
    <t>有(気管切開)</t>
  </si>
  <si>
    <t>有(酸素)</t>
  </si>
  <si>
    <t>有(胃ろう)</t>
  </si>
  <si>
    <t>有(経管栄養)</t>
  </si>
  <si>
    <t>001-0000</t>
  </si>
  <si>
    <t>010-0000</t>
  </si>
  <si>
    <t>018-5501</t>
  </si>
  <si>
    <t>018-5511</t>
  </si>
  <si>
    <t>020-0000</t>
  </si>
  <si>
    <t>030-0111</t>
  </si>
  <si>
    <t>040-0000</t>
  </si>
  <si>
    <t>100-0000</t>
  </si>
  <si>
    <t>210-0000</t>
  </si>
  <si>
    <t>260-0000</t>
  </si>
  <si>
    <t>300-0000</t>
  </si>
  <si>
    <t>311-4411</t>
  </si>
  <si>
    <t>311-4501</t>
  </si>
  <si>
    <t>320-0001</t>
  </si>
  <si>
    <t>330-0000</t>
  </si>
  <si>
    <t>349-1221</t>
  </si>
  <si>
    <t>350-0001</t>
  </si>
  <si>
    <t>370-0000</t>
  </si>
  <si>
    <t>370-1507</t>
  </si>
  <si>
    <t>370-1511</t>
  </si>
  <si>
    <t>380-0801</t>
  </si>
  <si>
    <t>384-0097</t>
  </si>
  <si>
    <t>384-0301</t>
  </si>
  <si>
    <t>389-0121</t>
  </si>
  <si>
    <t>389-0200</t>
  </si>
  <si>
    <t>389-2261</t>
  </si>
  <si>
    <t>389-2300</t>
  </si>
  <si>
    <t>400-0000</t>
  </si>
  <si>
    <t>410-0000</t>
  </si>
  <si>
    <t>431-4121</t>
  </si>
  <si>
    <t>432-0000</t>
  </si>
  <si>
    <t>440-0001</t>
  </si>
  <si>
    <t>498-0801</t>
  </si>
  <si>
    <t>500-0000</t>
  </si>
  <si>
    <t>510-0000</t>
  </si>
  <si>
    <t>520-0000</t>
  </si>
  <si>
    <t>520-0461</t>
  </si>
  <si>
    <t>520-0471</t>
  </si>
  <si>
    <t>530-0000</t>
  </si>
  <si>
    <t>563-0801</t>
  </si>
  <si>
    <t>564-0000</t>
  </si>
  <si>
    <t>600-0000</t>
  </si>
  <si>
    <t>618-0000</t>
  </si>
  <si>
    <t>618-0071</t>
  </si>
  <si>
    <t>630-0000</t>
  </si>
  <si>
    <t>630-0271</t>
  </si>
  <si>
    <t>630-1101</t>
  </si>
  <si>
    <t>640-0000</t>
  </si>
  <si>
    <t>647-1271</t>
  </si>
  <si>
    <t>647-1321</t>
  </si>
  <si>
    <t>647-1581</t>
  </si>
  <si>
    <t>647-1600</t>
  </si>
  <si>
    <t>648-0300</t>
  </si>
  <si>
    <t>648-0401</t>
  </si>
  <si>
    <t>650-0000</t>
  </si>
  <si>
    <t>680-0000</t>
  </si>
  <si>
    <t>684-0100</t>
  </si>
  <si>
    <t>689-0101</t>
  </si>
  <si>
    <t>690-0000</t>
  </si>
  <si>
    <t>700-0000</t>
  </si>
  <si>
    <t>720-0001</t>
  </si>
  <si>
    <t>740-0000</t>
  </si>
  <si>
    <t>760-0000</t>
  </si>
  <si>
    <t>770-0000</t>
  </si>
  <si>
    <t>780-0000</t>
  </si>
  <si>
    <t>790-0001</t>
  </si>
  <si>
    <t>800-0000</t>
  </si>
  <si>
    <t>811-5100</t>
  </si>
  <si>
    <t>812-0000</t>
  </si>
  <si>
    <t>817-0000</t>
  </si>
  <si>
    <t>818-0000</t>
  </si>
  <si>
    <t>839-1421</t>
  </si>
  <si>
    <t>840-0001</t>
  </si>
  <si>
    <t>848-0401</t>
  </si>
  <si>
    <t>849-0000</t>
  </si>
  <si>
    <t>850-0000</t>
  </si>
  <si>
    <t>860-0001</t>
  </si>
  <si>
    <t>870-0001</t>
  </si>
  <si>
    <t>871-0226</t>
  </si>
  <si>
    <t>871-0311</t>
  </si>
  <si>
    <t>871-0801</t>
  </si>
  <si>
    <t>872-0000</t>
  </si>
  <si>
    <t>880-0000</t>
  </si>
  <si>
    <t>890-0000</t>
  </si>
  <si>
    <t>900-0000</t>
  </si>
  <si>
    <t>910-0001</t>
  </si>
  <si>
    <t>920-0000</t>
  </si>
  <si>
    <t>922-0679</t>
  </si>
  <si>
    <t>922-0801</t>
  </si>
  <si>
    <t>930-0001</t>
  </si>
  <si>
    <t>939-0171</t>
  </si>
  <si>
    <t>939-0231</t>
  </si>
  <si>
    <t>940-0000</t>
  </si>
  <si>
    <t>949-8321</t>
  </si>
  <si>
    <t>949-8401</t>
  </si>
  <si>
    <t>960-0000</t>
  </si>
  <si>
    <t>980-0000</t>
  </si>
  <si>
    <t>990-0000</t>
  </si>
  <si>
    <t>このシートへ入力していただき、「印刷してください」シートを片面印刷で印刷してください。</t>
    <rPh sb="6" eb="8">
      <t>ニュウリョク</t>
    </rPh>
    <rPh sb="16" eb="18">
      <t>インサツ</t>
    </rPh>
    <rPh sb="29" eb="31">
      <t>カタメン</t>
    </rPh>
    <rPh sb="31" eb="33">
      <t>インサツ</t>
    </rPh>
    <rPh sb="34" eb="36">
      <t>インサツ</t>
    </rPh>
    <phoneticPr fontId="2"/>
  </si>
  <si>
    <r>
      <t>片面印刷で印刷してください。</t>
    </r>
    <r>
      <rPr>
        <b/>
        <sz val="12"/>
        <color rgb="FFFF0000"/>
        <rFont val="ＭＳ 明朝"/>
        <family val="1"/>
        <charset val="128"/>
      </rPr>
      <t>（このシートは印刷する必要はありません。）</t>
    </r>
    <rPh sb="0" eb="2">
      <t>カタメン</t>
    </rPh>
    <rPh sb="2" eb="4">
      <t>インサツ</t>
    </rPh>
    <rPh sb="5" eb="7">
      <t>インサツ</t>
    </rPh>
    <rPh sb="21" eb="23">
      <t>インサツ</t>
    </rPh>
    <rPh sb="25" eb="27">
      <t>ヒツヨウ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</si>
  <si>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</si>
  <si>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</si>
  <si>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</si>
  <si>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生年月日</t>
    <rPh sb="0" eb="2">
      <t>セイネン</t>
    </rPh>
    <rPh sb="2" eb="4">
      <t>ガッピ</t>
    </rPh>
    <phoneticPr fontId="2"/>
  </si>
  <si>
    <t>個人番号に係る調書（指定難病用）　入力シート</t>
    <rPh sb="0" eb="2">
      <t>コジン</t>
    </rPh>
    <rPh sb="2" eb="4">
      <t>バンゴウ</t>
    </rPh>
    <rPh sb="5" eb="6">
      <t>カカ</t>
    </rPh>
    <rPh sb="7" eb="9">
      <t>チョウショ</t>
    </rPh>
    <rPh sb="10" eb="12">
      <t>シテイ</t>
    </rPh>
    <rPh sb="12" eb="14">
      <t>ナンビョウ</t>
    </rPh>
    <rPh sb="14" eb="15">
      <t>ヨウ</t>
    </rPh>
    <rPh sb="17" eb="19">
      <t>ニュウリョク</t>
    </rPh>
    <phoneticPr fontId="2"/>
  </si>
  <si>
    <t>申請時住所</t>
    <rPh sb="0" eb="3">
      <t>シンセイジ</t>
    </rPh>
    <rPh sb="3" eb="5">
      <t>ジュウショ</t>
    </rPh>
    <phoneticPr fontId="2"/>
  </si>
  <si>
    <t>課税等
区市町村等</t>
    <rPh sb="0" eb="2">
      <t>カゼイ</t>
    </rPh>
    <rPh sb="2" eb="3">
      <t>トウ</t>
    </rPh>
    <rPh sb="4" eb="8">
      <t>クシチョウソン</t>
    </rPh>
    <rPh sb="8" eb="9">
      <t>トウ</t>
    </rPh>
    <phoneticPr fontId="2"/>
  </si>
  <si>
    <t>　　その時点の住所を区市町村までご記入ください。</t>
    <rPh sb="4" eb="6">
      <t>ジテン</t>
    </rPh>
    <rPh sb="7" eb="9">
      <t>ジュウショ</t>
    </rPh>
    <rPh sb="10" eb="14">
      <t>クシチョウソン</t>
    </rPh>
    <rPh sb="17" eb="19">
      <t>キニュウ</t>
    </rPh>
    <phoneticPr fontId="2"/>
  </si>
  <si>
    <r>
      <t xml:space="preserve">個人番号
</t>
    </r>
    <r>
      <rPr>
        <sz val="9"/>
        <color rgb="FF000000"/>
        <rFont val="ＭＳ 明朝"/>
        <family val="1"/>
        <charset val="128"/>
      </rPr>
      <t>(マイナンバー)</t>
    </r>
    <rPh sb="0" eb="2">
      <t>コジン</t>
    </rPh>
    <rPh sb="2" eb="4">
      <t>バンゴウ</t>
    </rPh>
    <phoneticPr fontId="2"/>
  </si>
  <si>
    <t xml:space="preserve"> 保護者の情報を入力してください（患者が18歳未満の場合のみ記入）。</t>
    <rPh sb="1" eb="4">
      <t>ホゴシャ</t>
    </rPh>
    <rPh sb="17" eb="19">
      <t>カンジャ</t>
    </rPh>
    <rPh sb="22" eb="23">
      <t>サイ</t>
    </rPh>
    <rPh sb="23" eb="25">
      <t>ミマン</t>
    </rPh>
    <rPh sb="26" eb="28">
      <t>バアイ</t>
    </rPh>
    <rPh sb="30" eb="32">
      <t>キニュウ</t>
    </rPh>
    <phoneticPr fontId="2"/>
  </si>
  <si>
    <t>保護者</t>
    <rPh sb="0" eb="3">
      <t>ホゴシャ</t>
    </rPh>
    <phoneticPr fontId="2"/>
  </si>
  <si>
    <t>　申請時住所は、患者と同じですか？</t>
    <rPh sb="1" eb="4">
      <t>シンセイジ</t>
    </rPh>
    <rPh sb="4" eb="6">
      <t>ジュウショ</t>
    </rPh>
    <rPh sb="8" eb="10">
      <t>カンジャ</t>
    </rPh>
    <rPh sb="11" eb="12">
      <t>オナ</t>
    </rPh>
    <phoneticPr fontId="2"/>
  </si>
  <si>
    <t xml:space="preserve"> 代理人の情報を入力してください（代理申請の場合のみ記入）。</t>
    <rPh sb="1" eb="3">
      <t>ダイリ</t>
    </rPh>
    <rPh sb="3" eb="4">
      <t>ニン</t>
    </rPh>
    <rPh sb="17" eb="19">
      <t>ダイリ</t>
    </rPh>
    <rPh sb="19" eb="21">
      <t>シンセイ</t>
    </rPh>
    <rPh sb="22" eb="24">
      <t>バアイ</t>
    </rPh>
    <rPh sb="26" eb="28">
      <t>キニュウ</t>
    </rPh>
    <phoneticPr fontId="2"/>
  </si>
  <si>
    <t xml:space="preserve"> 患者と同じ医療保険に加入している者（医療保険の種類が、協会、船員、日雇、組合又は共済の場合は、被保険者のみ記載してください。）</t>
    <rPh sb="4" eb="5">
      <t>オナ</t>
    </rPh>
    <rPh sb="6" eb="8">
      <t>イリョウ</t>
    </rPh>
    <rPh sb="8" eb="10">
      <t>ホケン</t>
    </rPh>
    <rPh sb="11" eb="13">
      <t>カニュウ</t>
    </rPh>
    <rPh sb="17" eb="18">
      <t>モノ</t>
    </rPh>
    <phoneticPr fontId="2"/>
  </si>
  <si>
    <t>一人目</t>
    <rPh sb="0" eb="2">
      <t>ヒトリ</t>
    </rPh>
    <rPh sb="2" eb="3">
      <t>メ</t>
    </rPh>
    <phoneticPr fontId="2"/>
  </si>
  <si>
    <t>二人目</t>
    <rPh sb="0" eb="2">
      <t>フタリ</t>
    </rPh>
    <rPh sb="2" eb="3">
      <t>メ</t>
    </rPh>
    <phoneticPr fontId="2"/>
  </si>
  <si>
    <t>三人目</t>
    <rPh sb="0" eb="1">
      <t>３</t>
    </rPh>
    <rPh sb="1" eb="2">
      <t>ニン</t>
    </rPh>
    <rPh sb="2" eb="3">
      <t>メ</t>
    </rPh>
    <phoneticPr fontId="2"/>
  </si>
  <si>
    <t xml:space="preserve"> 提出日を入力します。</t>
    <rPh sb="1" eb="3">
      <t>テイシュツ</t>
    </rPh>
    <rPh sb="3" eb="4">
      <t>ビ</t>
    </rPh>
    <rPh sb="5" eb="7">
      <t>ニュウリョク</t>
    </rPh>
    <phoneticPr fontId="2"/>
  </si>
  <si>
    <t>患　者</t>
    <rPh sb="0" eb="1">
      <t>カン</t>
    </rPh>
    <rPh sb="2" eb="3">
      <t>モノ</t>
    </rPh>
    <phoneticPr fontId="2"/>
  </si>
  <si>
    <t>課税等区市町村等
※１</t>
    <rPh sb="0" eb="2">
      <t>カゼイ</t>
    </rPh>
    <rPh sb="2" eb="3">
      <t>トウ</t>
    </rPh>
    <rPh sb="3" eb="7">
      <t>クシチョウソン</t>
    </rPh>
    <rPh sb="7" eb="8">
      <t>トウ</t>
    </rPh>
    <phoneticPr fontId="2"/>
  </si>
  <si>
    <t>申請書提出日：</t>
    <rPh sb="0" eb="2">
      <t>シンセイ</t>
    </rPh>
    <rPh sb="2" eb="3">
      <t>ショ</t>
    </rPh>
    <rPh sb="3" eb="5">
      <t>テイシュツ</t>
    </rPh>
    <rPh sb="5" eb="6">
      <t>ビ</t>
    </rPh>
    <phoneticPr fontId="2"/>
  </si>
  <si>
    <t>個人番号に係る調書</t>
    <rPh sb="0" eb="2">
      <t>コジン</t>
    </rPh>
    <rPh sb="2" eb="4">
      <t>バンゴウ</t>
    </rPh>
    <rPh sb="5" eb="6">
      <t>カカ</t>
    </rPh>
    <rPh sb="7" eb="9">
      <t>チョウショ</t>
    </rPh>
    <phoneticPr fontId="2"/>
  </si>
  <si>
    <t>(東京都疾病対策課①)</t>
    <rPh sb="1" eb="4">
      <t>トウキョウト</t>
    </rPh>
    <phoneticPr fontId="2"/>
  </si>
  <si>
    <t>(新規・更新・変更)</t>
    <rPh sb="1" eb="3">
      <t>シンキ</t>
    </rPh>
    <rPh sb="4" eb="6">
      <t>コウシン</t>
    </rPh>
    <rPh sb="7" eb="9">
      <t>ヘンコウ</t>
    </rPh>
    <phoneticPr fontId="2"/>
  </si>
  <si>
    <t>※審査に必要な方のマイナンバーが全員分ない時には、添付書類の省略はできません。</t>
    <rPh sb="1" eb="3">
      <t>シンサ</t>
    </rPh>
    <rPh sb="4" eb="6">
      <t>ヒツヨウ</t>
    </rPh>
    <rPh sb="7" eb="8">
      <t>カタ</t>
    </rPh>
    <rPh sb="16" eb="18">
      <t>ゼンイン</t>
    </rPh>
    <rPh sb="18" eb="19">
      <t>ブン</t>
    </rPh>
    <rPh sb="21" eb="22">
      <t>トキ</t>
    </rPh>
    <rPh sb="25" eb="27">
      <t>テンプ</t>
    </rPh>
    <rPh sb="27" eb="29">
      <t>ショルイ</t>
    </rPh>
    <rPh sb="30" eb="32">
      <t>ショウリャク</t>
    </rPh>
    <phoneticPr fontId="2"/>
  </si>
  <si>
    <r>
      <t xml:space="preserve">受給者番号
</t>
    </r>
    <r>
      <rPr>
        <sz val="8"/>
        <color rgb="FF000000"/>
        <rFont val="ＭＳ ゴシック"/>
        <family val="3"/>
        <charset val="128"/>
      </rPr>
      <t>(お持ちの方のみ)</t>
    </r>
    <rPh sb="0" eb="3">
      <t>ジュキュウシャ</t>
    </rPh>
    <rPh sb="3" eb="5">
      <t>バンゴウ</t>
    </rPh>
    <rPh sb="8" eb="9">
      <t>モ</t>
    </rPh>
    <rPh sb="11" eb="12">
      <t>カタ</t>
    </rPh>
    <phoneticPr fontId="2"/>
  </si>
  <si>
    <t>氏 名</t>
    <rPh sb="0" eb="1">
      <t>シ</t>
    </rPh>
    <rPh sb="2" eb="3">
      <t>メイ</t>
    </rPh>
    <phoneticPr fontId="2"/>
  </si>
  <si>
    <r>
      <t xml:space="preserve">個人番号
</t>
    </r>
    <r>
      <rPr>
        <sz val="8"/>
        <color rgb="FF000000"/>
        <rFont val="ＭＳ ゴシック"/>
        <family val="3"/>
        <charset val="128"/>
      </rPr>
      <t>(マイナンバー)</t>
    </r>
    <rPh sb="0" eb="1">
      <t>コ</t>
    </rPh>
    <rPh sb="1" eb="2">
      <t>ヒト</t>
    </rPh>
    <rPh sb="2" eb="3">
      <t>バン</t>
    </rPh>
    <rPh sb="3" eb="4">
      <t>ゴウ</t>
    </rPh>
    <phoneticPr fontId="2"/>
  </si>
  <si>
    <t>←患者と申請時住所が同じ場合は、こちらにチェックを入れて記入を省略できます。</t>
    <rPh sb="1" eb="3">
      <t>カンジャ</t>
    </rPh>
    <rPh sb="4" eb="7">
      <t>シンセイジ</t>
    </rPh>
    <rPh sb="7" eb="9">
      <t>ジュウショ</t>
    </rPh>
    <rPh sb="10" eb="11">
      <t>オナ</t>
    </rPh>
    <rPh sb="12" eb="14">
      <t>バアイ</t>
    </rPh>
    <rPh sb="25" eb="26">
      <t>イ</t>
    </rPh>
    <rPh sb="28" eb="30">
      <t>キニュウ</t>
    </rPh>
    <rPh sb="31" eb="33">
      <t>ショウリャク</t>
    </rPh>
    <phoneticPr fontId="2"/>
  </si>
  <si>
    <t>代理人</t>
    <rPh sb="0" eb="3">
      <t>ダイリニン</t>
    </rPh>
    <phoneticPr fontId="2"/>
  </si>
  <si>
    <t>※申請時住所と異なる場合のみ記入</t>
    <rPh sb="1" eb="4">
      <t>シンセイジ</t>
    </rPh>
    <rPh sb="4" eb="6">
      <t>ジュウショ</t>
    </rPh>
    <rPh sb="7" eb="8">
      <t>コト</t>
    </rPh>
    <rPh sb="10" eb="12">
      <t>バアイ</t>
    </rPh>
    <rPh sb="14" eb="16">
      <t>キニュウ</t>
    </rPh>
    <phoneticPr fontId="2"/>
  </si>
  <si>
    <t>三人目</t>
    <rPh sb="0" eb="1">
      <t>サン</t>
    </rPh>
    <rPh sb="1" eb="2">
      <t>ニン</t>
    </rPh>
    <rPh sb="2" eb="3">
      <t>メ</t>
    </rPh>
    <phoneticPr fontId="2"/>
  </si>
  <si>
    <t>申請する方の身元確認</t>
    <rPh sb="0" eb="2">
      <t>シンセイ</t>
    </rPh>
    <rPh sb="4" eb="5">
      <t>カタ</t>
    </rPh>
    <rPh sb="6" eb="8">
      <t>ミモト</t>
    </rPh>
    <rPh sb="8" eb="10">
      <t>カクニン</t>
    </rPh>
    <phoneticPr fontId="2"/>
  </si>
  <si>
    <t>代理権の確認(代理申請の場合のみ確認)</t>
    <rPh sb="0" eb="2">
      <t>ダイリ</t>
    </rPh>
    <rPh sb="2" eb="3">
      <t>ケン</t>
    </rPh>
    <rPh sb="4" eb="6">
      <t>カクニン</t>
    </rPh>
    <rPh sb="7" eb="9">
      <t>ダイリ</t>
    </rPh>
    <rPh sb="9" eb="11">
      <t>シンセイ</t>
    </rPh>
    <rPh sb="12" eb="14">
      <t>バアイ</t>
    </rPh>
    <rPh sb="16" eb="18">
      <t>カクニン</t>
    </rPh>
    <phoneticPr fontId="2"/>
  </si>
  <si>
    <t>患者の個人番号の確認</t>
    <rPh sb="0" eb="2">
      <t>カンジャ</t>
    </rPh>
    <rPh sb="3" eb="5">
      <t>コジン</t>
    </rPh>
    <rPh sb="5" eb="7">
      <t>バンゴウ</t>
    </rPh>
    <rPh sb="8" eb="10">
      <t>カクニン</t>
    </rPh>
    <phoneticPr fontId="2"/>
  </si>
  <si>
    <t>自治体記入欄</t>
    <rPh sb="0" eb="3">
      <t>ジチタイ</t>
    </rPh>
    <rPh sb="3" eb="5">
      <t>キニュウ</t>
    </rPh>
    <rPh sb="5" eb="6">
      <t>ラン</t>
    </rPh>
    <phoneticPr fontId="2"/>
  </si>
  <si>
    <r>
      <t xml:space="preserve">以下は自治体が記入するので申請する方（患者、保護者又は代理人）は記入しないでください。
</t>
    </r>
    <r>
      <rPr>
        <sz val="6"/>
        <color rgb="FF000000"/>
        <rFont val="ＭＳ Ｐゴシック"/>
        <family val="3"/>
        <charset val="128"/>
      </rPr>
      <t>通知カードについて、デジタル手続法施行日てある令和2年5月25日以後に、改姓や転居等により記載事項に変更があった場合などには、以下の確認書類として利用することはてきません。</t>
    </r>
    <phoneticPr fontId="2"/>
  </si>
  <si>
    <t>身元
確認</t>
    <rPh sb="0" eb="2">
      <t>ミモト</t>
    </rPh>
    <rPh sb="3" eb="5">
      <t>カクニン</t>
    </rPh>
    <phoneticPr fontId="2"/>
  </si>
  <si>
    <t>個人番
号確認</t>
    <rPh sb="0" eb="2">
      <t>コジン</t>
    </rPh>
    <rPh sb="2" eb="3">
      <t>バン</t>
    </rPh>
    <rPh sb="4" eb="5">
      <t>ゴウ</t>
    </rPh>
    <rPh sb="5" eb="7">
      <t>カクニン</t>
    </rPh>
    <phoneticPr fontId="2"/>
  </si>
  <si>
    <t>□戸籍謄本(法定代理人)　□委任状(任意代理人)
□その他（　　　　　　　　　　　　　　　　　　　　　　　　　）</t>
    <rPh sb="1" eb="3">
      <t>コセキ</t>
    </rPh>
    <rPh sb="3" eb="5">
      <t>トウホン</t>
    </rPh>
    <rPh sb="6" eb="8">
      <t>ホウテイ</t>
    </rPh>
    <rPh sb="8" eb="11">
      <t>ダイリニン</t>
    </rPh>
    <rPh sb="14" eb="17">
      <t>イニンジョウ</t>
    </rPh>
    <rPh sb="18" eb="20">
      <t>ニンイ</t>
    </rPh>
    <rPh sb="20" eb="23">
      <t>ダイリニン</t>
    </rPh>
    <rPh sb="28" eb="29">
      <t>タ</t>
    </rPh>
    <phoneticPr fontId="2"/>
  </si>
  <si>
    <t>□個人番号カード　□通知カード　□住民票の写し
□その他（　　　　　　　　　　　　　　　　　　　　　　　　　）</t>
    <rPh sb="1" eb="3">
      <t>コジン</t>
    </rPh>
    <rPh sb="3" eb="5">
      <t>バンゴウ</t>
    </rPh>
    <rPh sb="10" eb="12">
      <t>ツウチ</t>
    </rPh>
    <rPh sb="17" eb="20">
      <t>ジュウミンヒョウ</t>
    </rPh>
    <rPh sb="21" eb="22">
      <t>ウツ</t>
    </rPh>
    <rPh sb="27" eb="28">
      <t>タ</t>
    </rPh>
    <phoneticPr fontId="2"/>
  </si>
  <si>
    <t>(代理申請の場合のみ記入)</t>
    <rPh sb="1" eb="3">
      <t>ダイリ</t>
    </rPh>
    <rPh sb="3" eb="5">
      <t>シンセイ</t>
    </rPh>
    <rPh sb="6" eb="8">
      <t>バアイ</t>
    </rPh>
    <rPh sb="10" eb="12">
      <t>キニュウ</t>
    </rPh>
    <phoneticPr fontId="2"/>
  </si>
  <si>
    <t>（患者が18歳
未満の場合の
み記入）　　</t>
    <phoneticPr fontId="2"/>
  </si>
  <si>
    <t>患者と同じ医療保険に加入している者※２・※３</t>
    <rPh sb="0" eb="2">
      <t>カンジャ</t>
    </rPh>
    <rPh sb="3" eb="4">
      <t>オナ</t>
    </rPh>
    <rPh sb="5" eb="7">
      <t>イリョウ</t>
    </rPh>
    <rPh sb="7" eb="9">
      <t>ホケン</t>
    </rPh>
    <rPh sb="10" eb="12">
      <t>カニュウ</t>
    </rPh>
    <rPh sb="16" eb="17">
      <t>モノ</t>
    </rPh>
    <phoneticPr fontId="2"/>
  </si>
  <si>
    <t>疾病対策課(本人控)④</t>
    <rPh sb="0" eb="2">
      <t>シッペイ</t>
    </rPh>
    <rPh sb="6" eb="8">
      <t>ホンニン</t>
    </rPh>
    <rPh sb="8" eb="9">
      <t>ヒカ</t>
    </rPh>
    <phoneticPr fontId="2"/>
  </si>
  <si>
    <t>疾病対策課(窓口控)③</t>
    <rPh sb="0" eb="2">
      <t>シッペイ</t>
    </rPh>
    <rPh sb="6" eb="8">
      <t>マドグチ</t>
    </rPh>
    <rPh sb="8" eb="9">
      <t>ヒカ</t>
    </rPh>
    <phoneticPr fontId="2"/>
  </si>
  <si>
    <t>(個人番号入力票②)</t>
    <rPh sb="1" eb="3">
      <t>コジン</t>
    </rPh>
    <rPh sb="3" eb="5">
      <t>バンゴウ</t>
    </rPh>
    <rPh sb="5" eb="7">
      <t>ニュウリョク</t>
    </rPh>
    <rPh sb="7" eb="8">
      <t>ヒョウ</t>
    </rPh>
    <phoneticPr fontId="2"/>
  </si>
  <si>
    <t>個人番号に係る調書</t>
    <phoneticPr fontId="2"/>
  </si>
  <si>
    <t>情報照会( 有 ・ 無 )</t>
    <rPh sb="0" eb="2">
      <t>ジョウホウ</t>
    </rPh>
    <rPh sb="2" eb="4">
      <t>ショウカイ</t>
    </rPh>
    <rPh sb="6" eb="7">
      <t>アリ</t>
    </rPh>
    <rPh sb="10" eb="11">
      <t>ナシ</t>
    </rPh>
    <phoneticPr fontId="2"/>
  </si>
  <si>
    <t>生活保護情報( 有 ・ 無 )　F□</t>
    <rPh sb="0" eb="2">
      <t>セイカツ</t>
    </rPh>
    <rPh sb="2" eb="4">
      <t>ホゴ</t>
    </rPh>
    <rPh sb="4" eb="6">
      <t>ジョウホウ</t>
    </rPh>
    <rPh sb="8" eb="9">
      <t>アリ</t>
    </rPh>
    <rPh sb="12" eb="13">
      <t>ナシ</t>
    </rPh>
    <phoneticPr fontId="2"/>
  </si>
  <si>
    <t>口　調書と申請書の氏名、生年月日、性別、住所が同一の場合は要チェック
口　被保険者の場合チェック
□　同一保険の場合チェック</t>
    <phoneticPr fontId="2"/>
  </si>
  <si>
    <t>口　調書と申請書の氏名、生年月日、性別、住所が同一の場合は要チェック
口　被保険者の場合チェック
□　同一保険の場合チェック
□　F</t>
    <phoneticPr fontId="2"/>
  </si>
  <si>
    <t>口　被保険者の場合チェック
□　同一保険の場合チェック
□　F</t>
    <phoneticPr fontId="2"/>
  </si>
  <si>
    <r>
      <rPr>
        <sz val="10"/>
        <color rgb="FF000000"/>
        <rFont val="ＭＳ ゴシック"/>
        <family val="3"/>
        <charset val="128"/>
      </rPr>
      <t>保護者</t>
    </r>
    <r>
      <rPr>
        <sz val="7.5"/>
        <color rgb="FF000000"/>
        <rFont val="ＭＳ ゴシック"/>
        <family val="3"/>
        <charset val="128"/>
      </rPr>
      <t xml:space="preserve">
</t>
    </r>
    <r>
      <rPr>
        <sz val="7"/>
        <color rgb="FF000000"/>
        <rFont val="ＭＳ ゴシック"/>
        <family val="3"/>
        <charset val="128"/>
      </rPr>
      <t>（患者が18歳
未満の場合の
み記入）　　</t>
    </r>
    <rPh sb="0" eb="3">
      <t>ホゴシャ</t>
    </rPh>
    <phoneticPr fontId="2"/>
  </si>
  <si>
    <t>以下は自治体が記入するので申請する方（患者、保護者又は代理人）は記入しないでください。
窓口での身元確認済み→真正性確認の有無（ 有 ・ 無 ）</t>
    <rPh sb="44" eb="46">
      <t>マドグチ</t>
    </rPh>
    <rPh sb="48" eb="50">
      <t>ミモト</t>
    </rPh>
    <rPh sb="50" eb="52">
      <t>カクニン</t>
    </rPh>
    <rPh sb="52" eb="53">
      <t>ズ</t>
    </rPh>
    <rPh sb="55" eb="58">
      <t>シンセイセイ</t>
    </rPh>
    <rPh sb="58" eb="60">
      <t>カクニン</t>
    </rPh>
    <rPh sb="61" eb="63">
      <t>ウム</t>
    </rPh>
    <rPh sb="65" eb="66">
      <t>アリ</t>
    </rPh>
    <rPh sb="69" eb="70">
      <t>ナシ</t>
    </rPh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</si>
  <si>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で印刷してください。A4の用紙が４枚出力されます。</t>
    </r>
    <rPh sb="4" eb="6">
      <t>カタメン</t>
    </rPh>
    <rPh sb="6" eb="8">
      <t>インサツ</t>
    </rPh>
    <rPh sb="9" eb="11">
      <t>インサツ</t>
    </rPh>
    <rPh sb="21" eb="23">
      <t>ヨウシ</t>
    </rPh>
    <rPh sb="25" eb="26">
      <t>マイ</t>
    </rPh>
    <rPh sb="26" eb="28">
      <t>シュツリョク</t>
    </rPh>
    <phoneticPr fontId="2"/>
  </si>
  <si>
    <t>課税地コード</t>
    <rPh sb="0" eb="2">
      <t>カゼイ</t>
    </rPh>
    <rPh sb="2" eb="3">
      <t>チ</t>
    </rPh>
    <phoneticPr fontId="2"/>
  </si>
  <si>
    <t>新規申請の場合は整理番号（　　　　　　　　　　）</t>
    <rPh sb="0" eb="2">
      <t>シンキ</t>
    </rPh>
    <rPh sb="2" eb="4">
      <t>シンセイ</t>
    </rPh>
    <rPh sb="5" eb="7">
      <t>バアイ</t>
    </rPh>
    <rPh sb="8" eb="10">
      <t>セイリ</t>
    </rPh>
    <rPh sb="10" eb="12">
      <t>バンゴウ</t>
    </rPh>
    <phoneticPr fontId="2"/>
  </si>
  <si>
    <t>※1　課税等区市町村等欄には、1月から6月までに申請する場合は前年の1月1日、7月から12月までに申請する場合は申請年の1月1日時点の住所があった区市町村を記載してください。たたし、生活保護又は中国残留邦人等支援給付を受給している方は、当該生活保護等を実施している区市町村等を記載してください。
※2　患者と同じ医療保険の被保険者が四人以上いる場合は、この様式を複数枚使用して、記載してください。
※3　医療保険の種類が、協会、船員、日雇、組合又は共済の場合は、被保険者のみ記載してください。</t>
    <phoneticPr fontId="2"/>
  </si>
  <si>
    <t>□個人番号カード　□運転免許証　□運転経歴証明書　□旅券　□在留カード　□障害者手帳　□その他（　　　　　　　　　　　　　）</t>
    <rPh sb="26" eb="28">
      <t>リョケン</t>
    </rPh>
    <rPh sb="30" eb="32">
      <t>ザイリュウ</t>
    </rPh>
    <rPh sb="37" eb="40">
      <t>ショウガイシャ</t>
    </rPh>
    <rPh sb="40" eb="42">
      <t>テチョウ</t>
    </rPh>
    <rPh sb="46" eb="47">
      <t>タ</t>
    </rPh>
    <phoneticPr fontId="2"/>
  </si>
  <si>
    <t>□　患者
□　保護者(患者が18歳未満の場合)
□　代理人</t>
    <rPh sb="2" eb="4">
      <t>カンジャ</t>
    </rPh>
    <rPh sb="7" eb="10">
      <t>ホゴシャ</t>
    </rPh>
    <rPh sb="11" eb="13">
      <t>カンジャ</t>
    </rPh>
    <rPh sb="16" eb="17">
      <t>サイ</t>
    </rPh>
    <rPh sb="17" eb="19">
      <t>ミマン</t>
    </rPh>
    <rPh sb="20" eb="22">
      <t>バアイ</t>
    </rPh>
    <rPh sb="26" eb="29">
      <t>ダイリニン</t>
    </rPh>
    <phoneticPr fontId="2"/>
  </si>
  <si>
    <t>受給者番号
(お持ちの方のみ)</t>
    <rPh sb="0" eb="3">
      <t>ジュキュウシャ</t>
    </rPh>
    <rPh sb="3" eb="5">
      <t>バンゴウ</t>
    </rPh>
    <rPh sb="8" eb="9">
      <t>モ</t>
    </rPh>
    <rPh sb="11" eb="12">
      <t>カタ</t>
    </rPh>
    <phoneticPr fontId="2"/>
  </si>
  <si>
    <t>　※性別は入力不要です。</t>
    <rPh sb="2" eb="4">
      <t>セイベツ</t>
    </rPh>
    <rPh sb="5" eb="7">
      <t>ニュウリョク</t>
    </rPh>
    <rPh sb="7" eb="9">
      <t>フヨウ</t>
    </rPh>
    <phoneticPr fontId="2"/>
  </si>
  <si>
    <t>（患者が18歳未満の場合のみ記入）　　</t>
    <phoneticPr fontId="2"/>
  </si>
  <si>
    <t>令和</t>
    <rPh sb="0" eb="2">
      <t>レイワ</t>
    </rPh>
    <phoneticPr fontId="2"/>
  </si>
  <si>
    <r>
      <t xml:space="preserve">以下は自治体が記入するので申請する方（患者、保護者又は代理人）は記入しないでください。
</t>
    </r>
    <r>
      <rPr>
        <sz val="5"/>
        <color rgb="FF000000"/>
        <rFont val="ＭＳ Ｐゴシック"/>
        <family val="3"/>
        <charset val="128"/>
      </rPr>
      <t>通知カードについて、デジタル手続法施行日てある令和2年5月25日以後に、改姓や転居等により記載事項に変更があった場合などには、以下の確認書類として利用することはてきません。</t>
    </r>
    <phoneticPr fontId="2"/>
  </si>
  <si>
    <r>
      <t>※1　課税等区市町村等欄には、1月から6月までに申請する場合は前年の1月1日、7月から12月までに申請する場合は申請年の1月1日時点の住所があった区市町村を記載してください。たたし、生活保護又は中国残留邦人等支援給付を受給している方は、当該生活保護等を実施している区市町村等を記載してください。
※2　患者と同じ医療保険の被保険者が四人以上いる場合は、この様式を複数枚使用して、記載してください。</t>
    </r>
    <r>
      <rPr>
        <b/>
        <sz val="6"/>
        <color rgb="FF000000"/>
        <rFont val="ＭＳ ゴシック"/>
        <family val="3"/>
        <charset val="128"/>
      </rPr>
      <t>→調書複数枚（ 有 ・ 無 ）</t>
    </r>
    <r>
      <rPr>
        <sz val="6"/>
        <color rgb="FF000000"/>
        <rFont val="ＭＳ ゴシック"/>
        <family val="3"/>
        <charset val="128"/>
      </rPr>
      <t xml:space="preserve">
※3　医療保険の種類が、協会、船員、日雇、組合又は共済の場合は、被保険者のみ記載してください。</t>
    </r>
    <phoneticPr fontId="2"/>
  </si>
  <si>
    <t>医療保険の種類</t>
    <rPh sb="0" eb="2">
      <t>イリョウ</t>
    </rPh>
    <rPh sb="2" eb="4">
      <t>ホケン</t>
    </rPh>
    <rPh sb="5" eb="7">
      <t>シュルイ</t>
    </rPh>
    <phoneticPr fontId="2"/>
  </si>
  <si>
    <t>保険情報の種類</t>
    <rPh sb="0" eb="2">
      <t>ホケン</t>
    </rPh>
    <rPh sb="2" eb="4">
      <t>ジョウホウ</t>
    </rPh>
    <rPh sb="5" eb="7">
      <t>シュルイ</t>
    </rPh>
    <phoneticPr fontId="2"/>
  </si>
  <si>
    <t>協会</t>
    <rPh sb="0" eb="2">
      <t>キョウカイ</t>
    </rPh>
    <phoneticPr fontId="2"/>
  </si>
  <si>
    <t>国保</t>
    <rPh sb="0" eb="2">
      <t>コクホ</t>
    </rPh>
    <phoneticPr fontId="2"/>
  </si>
  <si>
    <t>後期高齢</t>
    <rPh sb="0" eb="2">
      <t>コウキ</t>
    </rPh>
    <rPh sb="2" eb="4">
      <t>コウレイ</t>
    </rPh>
    <phoneticPr fontId="2"/>
  </si>
  <si>
    <t>共済</t>
    <rPh sb="0" eb="2">
      <t>キョウサイ</t>
    </rPh>
    <phoneticPr fontId="2"/>
  </si>
  <si>
    <t>船員</t>
    <rPh sb="0" eb="2">
      <t>センイン</t>
    </rPh>
    <phoneticPr fontId="2"/>
  </si>
  <si>
    <t>名</t>
    <rPh sb="0" eb="1">
      <t>メイ</t>
    </rPh>
    <phoneticPr fontId="2"/>
  </si>
  <si>
    <t>姓</t>
    <rPh sb="0" eb="1">
      <t>セイ</t>
    </rPh>
    <phoneticPr fontId="2"/>
  </si>
  <si>
    <t>セイ</t>
    <phoneticPr fontId="2"/>
  </si>
  <si>
    <t>メイ</t>
    <phoneticPr fontId="2"/>
  </si>
  <si>
    <t>　※性別を選択は不要です。</t>
    <rPh sb="2" eb="4">
      <t>セイベツ</t>
    </rPh>
    <rPh sb="5" eb="7">
      <t>センタク</t>
    </rPh>
    <rPh sb="8" eb="10">
      <t>フヨウ</t>
    </rPh>
    <phoneticPr fontId="2"/>
  </si>
  <si>
    <t>　※性別の選択は不要です。</t>
    <rPh sb="2" eb="4">
      <t>セイベツ</t>
    </rPh>
    <rPh sb="5" eb="7">
      <t>センタク</t>
    </rPh>
    <rPh sb="8" eb="10">
      <t>フヨウ</t>
    </rPh>
    <phoneticPr fontId="2"/>
  </si>
  <si>
    <t>新規申請</t>
    <rPh sb="0" eb="2">
      <t>シンキ</t>
    </rPh>
    <rPh sb="2" eb="4">
      <t>シンセイ</t>
    </rPh>
    <phoneticPr fontId="2"/>
  </si>
  <si>
    <t>更新申請</t>
    <rPh sb="0" eb="2">
      <t>コウシン</t>
    </rPh>
    <rPh sb="2" eb="4">
      <t>シンセイ</t>
    </rPh>
    <phoneticPr fontId="2"/>
  </si>
  <si>
    <t>新規申請ですか？更新申請ですか？変更申請ですか？</t>
    <rPh sb="0" eb="2">
      <t>シンキ</t>
    </rPh>
    <rPh sb="2" eb="4">
      <t>シンセイ</t>
    </rPh>
    <rPh sb="8" eb="10">
      <t>コウシン</t>
    </rPh>
    <rPh sb="10" eb="12">
      <t>シンセイ</t>
    </rPh>
    <rPh sb="16" eb="18">
      <t>ヘンコウ</t>
    </rPh>
    <rPh sb="18" eb="20">
      <t>シンセイ</t>
    </rPh>
    <phoneticPr fontId="2"/>
  </si>
  <si>
    <t>変更申請</t>
    <rPh sb="0" eb="2">
      <t>ヘンコウ</t>
    </rPh>
    <rPh sb="2" eb="4">
      <t>シンセイ</t>
    </rPh>
    <phoneticPr fontId="2"/>
  </si>
  <si>
    <t>協会・船員・日雇・組合・共済・国保・後期高齢</t>
    <rPh sb="0" eb="2">
      <t>キョウカイ</t>
    </rPh>
    <rPh sb="3" eb="5">
      <t>センイン</t>
    </rPh>
    <rPh sb="6" eb="8">
      <t>ヒヤト</t>
    </rPh>
    <rPh sb="9" eb="11">
      <t>クミアイ</t>
    </rPh>
    <rPh sb="12" eb="14">
      <t>キョウサイ</t>
    </rPh>
    <rPh sb="15" eb="17">
      <t>コクホ</t>
    </rPh>
    <rPh sb="18" eb="20">
      <t>コウキ</t>
    </rPh>
    <rPh sb="20" eb="22">
      <t>コウレイ</t>
    </rPh>
    <phoneticPr fontId="2"/>
  </si>
  <si>
    <t>組合</t>
    <rPh sb="0" eb="2">
      <t>クミアイ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</si>
  <si>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</si>
  <si>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</si>
  <si>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</si>
  <si>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※申請種別を選択してください。</t>
    <rPh sb="2" eb="4">
      <t>シンセイ</t>
    </rPh>
    <rPh sb="4" eb="6">
      <t>シュベツ</t>
    </rPh>
    <rPh sb="7" eb="9">
      <t>センタク</t>
    </rPh>
    <phoneticPr fontId="2"/>
  </si>
  <si>
    <t>(R07.09)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</si>
</sst>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0"/>
      <color rgb="FF00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47"/>
      <color rgb="FF000000"/>
      <name val="ＭＳ ゴシック"/>
      <family val="3"/>
      <charset val="128"/>
    </font>
    <font>
      <u/>
      <sz val="47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sz val="9"/>
      <color rgb="FF000000"/>
      <name val="Times New Roman"/>
      <family val="1"/>
    </font>
    <font>
      <sz val="7"/>
      <color rgb="FF000000"/>
      <name val="ＭＳ ゴシック"/>
      <family val="3"/>
      <charset val="128"/>
    </font>
    <font>
      <sz val="6.5"/>
      <color rgb="FF000000"/>
      <name val="ＭＳ ゴシック"/>
      <family val="3"/>
      <charset val="128"/>
    </font>
    <font>
      <sz val="6"/>
      <color rgb="FF000000"/>
      <name val="ＭＳ Ｐゴシック"/>
      <family val="3"/>
      <charset val="128"/>
    </font>
    <font>
      <sz val="7.5"/>
      <color rgb="FF000000"/>
      <name val="ＭＳ ゴシック"/>
      <family val="3"/>
      <charset val="128"/>
    </font>
    <font>
      <sz val="7.5"/>
      <color rgb="FF000000"/>
      <name val="ＭＳ Ｐゴシック"/>
      <family val="3"/>
      <charset val="128"/>
    </font>
    <font>
      <sz val="8.5"/>
      <color rgb="FF000000"/>
      <name val="ＭＳ ゴシック"/>
      <family val="3"/>
      <charset val="128"/>
    </font>
    <font>
      <b/>
      <sz val="11"/>
      <color theme="0"/>
      <name val="游ゴシック"/>
      <family val="3"/>
      <charset val="128"/>
    </font>
    <font>
      <sz val="6"/>
      <color rgb="FF000000"/>
      <name val="ＭＳ ゴシック"/>
      <family val="3"/>
      <charset val="128"/>
    </font>
    <font>
      <sz val="5"/>
      <color rgb="FF000000"/>
      <name val="ＭＳ ゴシック"/>
      <family val="3"/>
      <charset val="128"/>
    </font>
    <font>
      <sz val="5"/>
      <color rgb="FF000000"/>
      <name val="ＭＳ Ｐゴシック"/>
      <family val="3"/>
      <charset val="128"/>
    </font>
    <font>
      <b/>
      <sz val="6"/>
      <color rgb="FF000000"/>
      <name val="ＭＳ ゴシック"/>
      <family val="3"/>
      <charset val="128"/>
    </font>
    <font>
      <b/>
      <sz val="7"/>
      <color rgb="FF00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0" fontId="18" fillId="0" borderId="0"/>
  </cellStyleXfs>
  <cellXfs count="402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 indent="1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4" borderId="27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2">
      <alignment vertical="center"/>
    </xf>
    <xf numFmtId="0" fontId="10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29" xfId="0" applyFont="1" applyBorder="1" applyAlignment="1">
      <alignment horizontal="left" vertical="center"/>
    </xf>
    <xf numFmtId="0" fontId="19" fillId="0" borderId="30" xfId="0" applyFont="1" applyBorder="1" applyAlignment="1">
      <alignment vertical="top"/>
    </xf>
    <xf numFmtId="0" fontId="19" fillId="6" borderId="32" xfId="0" applyFont="1" applyFill="1" applyBorder="1" applyAlignment="1">
      <alignment vertical="center"/>
    </xf>
    <xf numFmtId="0" fontId="19" fillId="6" borderId="10" xfId="0" applyFont="1" applyFill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top"/>
    </xf>
    <xf numFmtId="0" fontId="21" fillId="5" borderId="0" xfId="0" applyFont="1" applyFill="1" applyAlignment="1">
      <alignment vertical="center" wrapText="1"/>
    </xf>
    <xf numFmtId="0" fontId="21" fillId="0" borderId="38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top"/>
    </xf>
    <xf numFmtId="0" fontId="21" fillId="0" borderId="32" xfId="0" applyFont="1" applyBorder="1" applyAlignment="1">
      <alignment horizontal="left" vertical="center"/>
    </xf>
    <xf numFmtId="0" fontId="21" fillId="0" borderId="32" xfId="0" applyFont="1" applyBorder="1" applyAlignment="1">
      <alignment horizontal="right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9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40" xfId="0" applyFont="1" applyBorder="1" applyAlignment="1">
      <alignment horizontal="left" vertical="top"/>
    </xf>
    <xf numFmtId="0" fontId="12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21" fillId="0" borderId="0" xfId="0" applyFont="1" applyAlignment="1">
      <alignment horizontal="center" vertical="center" textRotation="255" wrapText="1"/>
    </xf>
    <xf numFmtId="0" fontId="22" fillId="0" borderId="0" xfId="0" applyFont="1" applyAlignment="1">
      <alignment horizontal="left" vertical="top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vertical="center"/>
    </xf>
    <xf numFmtId="0" fontId="21" fillId="7" borderId="32" xfId="0" applyFont="1" applyFill="1" applyBorder="1" applyAlignment="1">
      <alignment vertical="center"/>
    </xf>
    <xf numFmtId="0" fontId="21" fillId="7" borderId="33" xfId="0" applyFont="1" applyFill="1" applyBorder="1" applyAlignment="1">
      <alignment vertical="center"/>
    </xf>
    <xf numFmtId="0" fontId="21" fillId="7" borderId="30" xfId="0" applyFont="1" applyFill="1" applyBorder="1" applyAlignment="1">
      <alignment vertical="center"/>
    </xf>
    <xf numFmtId="0" fontId="21" fillId="7" borderId="31" xfId="0" applyFont="1" applyFill="1" applyBorder="1" applyAlignment="1">
      <alignment vertical="center"/>
    </xf>
    <xf numFmtId="0" fontId="19" fillId="6" borderId="30" xfId="0" applyFont="1" applyFill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26" fillId="0" borderId="29" xfId="0" applyFont="1" applyBorder="1"/>
    <xf numFmtId="0" fontId="26" fillId="0" borderId="30" xfId="0" applyFont="1" applyBorder="1"/>
    <xf numFmtId="0" fontId="19" fillId="7" borderId="0" xfId="0" applyFont="1" applyFill="1" applyAlignment="1">
      <alignment vertical="center"/>
    </xf>
    <xf numFmtId="0" fontId="19" fillId="7" borderId="40" xfId="0" applyFont="1" applyFill="1" applyBorder="1" applyAlignment="1">
      <alignment vertical="center"/>
    </xf>
    <xf numFmtId="0" fontId="10" fillId="0" borderId="32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33" xfId="0" applyFont="1" applyFill="1" applyBorder="1" applyAlignment="1">
      <alignment vertical="center"/>
    </xf>
    <xf numFmtId="0" fontId="19" fillId="6" borderId="31" xfId="0" applyFont="1" applyFill="1" applyBorder="1" applyAlignment="1">
      <alignment vertical="center"/>
    </xf>
    <xf numFmtId="0" fontId="19" fillId="6" borderId="40" xfId="0" applyFont="1" applyFill="1" applyBorder="1" applyAlignment="1">
      <alignment vertical="center"/>
    </xf>
    <xf numFmtId="0" fontId="19" fillId="6" borderId="11" xfId="0" applyFont="1" applyFill="1" applyBorder="1" applyAlignment="1">
      <alignment vertical="center"/>
    </xf>
    <xf numFmtId="0" fontId="21" fillId="0" borderId="40" xfId="0" applyFont="1" applyBorder="1" applyAlignment="1">
      <alignment horizontal="left" vertical="top" wrapText="1"/>
    </xf>
    <xf numFmtId="0" fontId="21" fillId="0" borderId="3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40" xfId="0" applyFont="1" applyBorder="1" applyAlignment="1">
      <alignment vertical="top" wrapText="1"/>
    </xf>
    <xf numFmtId="0" fontId="22" fillId="0" borderId="9" xfId="0" applyFont="1" applyBorder="1" applyAlignment="1">
      <alignment horizontal="right" vertical="center"/>
    </xf>
    <xf numFmtId="0" fontId="29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19" fillId="7" borderId="38" xfId="0" applyFont="1" applyFill="1" applyBorder="1" applyAlignment="1">
      <alignment vertical="center" wrapText="1"/>
    </xf>
    <xf numFmtId="0" fontId="19" fillId="7" borderId="32" xfId="0" applyFont="1" applyFill="1" applyBorder="1" applyAlignment="1">
      <alignment vertical="center"/>
    </xf>
    <xf numFmtId="0" fontId="19" fillId="7" borderId="33" xfId="0" applyFont="1" applyFill="1" applyBorder="1" applyAlignment="1">
      <alignment vertical="center"/>
    </xf>
    <xf numFmtId="0" fontId="19" fillId="7" borderId="39" xfId="0" applyFont="1" applyFill="1" applyBorder="1" applyAlignment="1">
      <alignment vertical="center"/>
    </xf>
    <xf numFmtId="0" fontId="21" fillId="0" borderId="0" xfId="0" applyFont="1"/>
    <xf numFmtId="0" fontId="22" fillId="0" borderId="32" xfId="0" applyFont="1" applyBorder="1" applyAlignment="1">
      <alignment horizontal="left" vertical="center"/>
    </xf>
    <xf numFmtId="0" fontId="22" fillId="0" borderId="0" xfId="0" applyFont="1"/>
    <xf numFmtId="0" fontId="31" fillId="0" borderId="0" xfId="0" applyFont="1" applyAlignment="1">
      <alignment horizontal="left" vertical="center"/>
    </xf>
    <xf numFmtId="0" fontId="22" fillId="7" borderId="29" xfId="0" applyFont="1" applyFill="1" applyBorder="1" applyAlignment="1">
      <alignment horizontal="left" vertical="center"/>
    </xf>
    <xf numFmtId="0" fontId="19" fillId="7" borderId="30" xfId="0" applyFont="1" applyFill="1" applyBorder="1" applyAlignment="1">
      <alignment vertical="top"/>
    </xf>
    <xf numFmtId="0" fontId="33" fillId="0" borderId="29" xfId="0" applyFont="1" applyBorder="1"/>
    <xf numFmtId="0" fontId="8" fillId="4" borderId="59" xfId="0" applyFont="1" applyFill="1" applyBorder="1" applyAlignment="1">
      <alignment horizontal="left" vertical="center" indent="1"/>
    </xf>
    <xf numFmtId="0" fontId="4" fillId="4" borderId="60" xfId="0" applyFont="1" applyFill="1" applyBorder="1" applyAlignment="1">
      <alignment horizontal="left" vertical="center"/>
    </xf>
    <xf numFmtId="0" fontId="4" fillId="4" borderId="61" xfId="0" applyFont="1" applyFill="1" applyBorder="1" applyAlignment="1">
      <alignment horizontal="left" vertical="center"/>
    </xf>
    <xf numFmtId="0" fontId="8" fillId="4" borderId="62" xfId="0" applyFont="1" applyFill="1" applyBorder="1" applyAlignment="1">
      <alignment horizontal="left" vertical="center" indent="1"/>
    </xf>
    <xf numFmtId="0" fontId="4" fillId="4" borderId="63" xfId="0" applyFont="1" applyFill="1" applyBorder="1" applyAlignment="1">
      <alignment horizontal="left" vertical="center"/>
    </xf>
    <xf numFmtId="0" fontId="4" fillId="4" borderId="64" xfId="0" applyFont="1" applyFill="1" applyBorder="1" applyAlignment="1">
      <alignment horizontal="left" vertical="center"/>
    </xf>
    <xf numFmtId="0" fontId="21" fillId="0" borderId="32" xfId="0" applyFont="1" applyBorder="1" applyAlignment="1">
      <alignment vertical="center"/>
    </xf>
    <xf numFmtId="0" fontId="4" fillId="3" borderId="17" xfId="0" applyFont="1" applyFill="1" applyBorder="1" applyAlignment="1">
      <alignment horizontal="center" vertical="center" textRotation="255"/>
    </xf>
    <xf numFmtId="0" fontId="4" fillId="3" borderId="18" xfId="0" applyFont="1" applyFill="1" applyBorder="1" applyAlignment="1">
      <alignment horizontal="center" vertical="center" textRotation="255"/>
    </xf>
    <xf numFmtId="0" fontId="4" fillId="3" borderId="19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left" vertical="center" indent="1"/>
      <protection locked="0"/>
    </xf>
    <xf numFmtId="0" fontId="4" fillId="2" borderId="10" xfId="0" applyFont="1" applyFill="1" applyBorder="1" applyAlignment="1" applyProtection="1">
      <alignment horizontal="left" vertical="center" indent="1"/>
      <protection locked="0"/>
    </xf>
    <xf numFmtId="0" fontId="4" fillId="2" borderId="20" xfId="0" applyFont="1" applyFill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41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49" fontId="4" fillId="11" borderId="9" xfId="0" applyNumberFormat="1" applyFont="1" applyFill="1" applyBorder="1" applyAlignment="1" applyProtection="1">
      <alignment horizontal="center" vertical="center"/>
      <protection locked="0"/>
    </xf>
    <xf numFmtId="49" fontId="4" fillId="11" borderId="10" xfId="0" applyNumberFormat="1" applyFont="1" applyFill="1" applyBorder="1" applyAlignment="1" applyProtection="1">
      <alignment horizontal="center" vertical="center"/>
      <protection locked="0"/>
    </xf>
    <xf numFmtId="49" fontId="4" fillId="11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 shrinkToFit="1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top" shrinkToFit="1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2" borderId="8" xfId="0" applyFont="1" applyFill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9" borderId="9" xfId="0" applyNumberFormat="1" applyFont="1" applyFill="1" applyBorder="1" applyAlignment="1" applyProtection="1">
      <alignment horizontal="center" vertical="center"/>
      <protection locked="0"/>
    </xf>
    <xf numFmtId="49" fontId="4" fillId="9" borderId="10" xfId="0" applyNumberFormat="1" applyFont="1" applyFill="1" applyBorder="1" applyAlignment="1" applyProtection="1">
      <alignment horizontal="center" vertical="center"/>
      <protection locked="0"/>
    </xf>
    <xf numFmtId="49" fontId="4" fillId="9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4" fillId="0" borderId="3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0" borderId="58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textRotation="255"/>
    </xf>
    <xf numFmtId="0" fontId="4" fillId="3" borderId="37" xfId="0" applyFont="1" applyFill="1" applyBorder="1" applyAlignment="1">
      <alignment horizontal="center" vertical="center" textRotation="255"/>
    </xf>
    <xf numFmtId="0" fontId="4" fillId="3" borderId="16" xfId="0" applyFont="1" applyFill="1" applyBorder="1" applyAlignment="1">
      <alignment horizontal="center" vertical="center" textRotation="255"/>
    </xf>
    <xf numFmtId="49" fontId="4" fillId="8" borderId="9" xfId="0" applyNumberFormat="1" applyFont="1" applyFill="1" applyBorder="1" applyAlignment="1" applyProtection="1">
      <alignment horizontal="center" vertical="center"/>
      <protection locked="0"/>
    </xf>
    <xf numFmtId="49" fontId="4" fillId="8" borderId="10" xfId="0" applyNumberFormat="1" applyFont="1" applyFill="1" applyBorder="1" applyAlignment="1" applyProtection="1">
      <alignment horizontal="center" vertical="center"/>
      <protection locked="0"/>
    </xf>
    <xf numFmtId="49" fontId="4" fillId="8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16" fillId="10" borderId="9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7" borderId="38" xfId="0" applyFont="1" applyFill="1" applyBorder="1" applyAlignment="1">
      <alignment horizontal="center" vertical="center"/>
    </xf>
    <xf numFmtId="0" fontId="19" fillId="7" borderId="32" xfId="0" applyFont="1" applyFill="1" applyBorder="1" applyAlignment="1">
      <alignment horizontal="center" vertical="center"/>
    </xf>
    <xf numFmtId="0" fontId="19" fillId="7" borderId="33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19" fillId="7" borderId="30" xfId="0" applyFont="1" applyFill="1" applyBorder="1" applyAlignment="1">
      <alignment horizontal="center" vertical="center"/>
    </xf>
    <xf numFmtId="0" fontId="19" fillId="7" borderId="31" xfId="0" applyFont="1" applyFill="1" applyBorder="1" applyAlignment="1">
      <alignment horizontal="center" vertical="center"/>
    </xf>
    <xf numFmtId="0" fontId="21" fillId="7" borderId="51" xfId="0" applyFont="1" applyFill="1" applyBorder="1" applyAlignment="1">
      <alignment horizontal="center"/>
    </xf>
    <xf numFmtId="0" fontId="21" fillId="7" borderId="52" xfId="0" applyFont="1" applyFill="1" applyBorder="1" applyAlignment="1">
      <alignment horizontal="center"/>
    </xf>
    <xf numFmtId="0" fontId="21" fillId="7" borderId="53" xfId="0" applyFont="1" applyFill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21" fillId="7" borderId="38" xfId="0" applyFont="1" applyFill="1" applyBorder="1" applyAlignment="1">
      <alignment horizontal="center" vertical="center"/>
    </xf>
    <xf numFmtId="0" fontId="21" fillId="7" borderId="32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1" fillId="7" borderId="29" xfId="0" applyFont="1" applyFill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/>
    </xf>
    <xf numFmtId="0" fontId="21" fillId="7" borderId="31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7" borderId="39" xfId="0" applyFont="1" applyFill="1" applyBorder="1" applyAlignment="1">
      <alignment horizontal="center" vertical="top" wrapText="1"/>
    </xf>
    <xf numFmtId="0" fontId="22" fillId="7" borderId="0" xfId="0" applyFont="1" applyFill="1" applyAlignment="1">
      <alignment horizontal="center" vertical="top" wrapText="1"/>
    </xf>
    <xf numFmtId="0" fontId="22" fillId="7" borderId="40" xfId="0" applyFont="1" applyFill="1" applyBorder="1" applyAlignment="1">
      <alignment horizontal="center" vertical="top" wrapText="1"/>
    </xf>
    <xf numFmtId="0" fontId="22" fillId="7" borderId="29" xfId="0" applyFont="1" applyFill="1" applyBorder="1" applyAlignment="1">
      <alignment horizontal="center" vertical="top" wrapText="1"/>
    </xf>
    <xf numFmtId="0" fontId="22" fillId="7" borderId="30" xfId="0" applyFont="1" applyFill="1" applyBorder="1" applyAlignment="1">
      <alignment horizontal="center" vertical="top" wrapText="1"/>
    </xf>
    <xf numFmtId="0" fontId="22" fillId="7" borderId="31" xfId="0" applyFont="1" applyFill="1" applyBorder="1" applyAlignment="1">
      <alignment horizontal="center" vertical="top" wrapText="1"/>
    </xf>
    <xf numFmtId="0" fontId="32" fillId="9" borderId="0" xfId="0" applyFont="1" applyFill="1" applyAlignment="1">
      <alignment horizontal="center" vertical="center"/>
    </xf>
    <xf numFmtId="0" fontId="21" fillId="7" borderId="42" xfId="0" applyFont="1" applyFill="1" applyBorder="1" applyAlignment="1">
      <alignment horizontal="center" vertical="center"/>
    </xf>
    <xf numFmtId="0" fontId="21" fillId="7" borderId="43" xfId="0" applyFont="1" applyFill="1" applyBorder="1" applyAlignment="1">
      <alignment horizontal="center" vertical="center"/>
    </xf>
    <xf numFmtId="0" fontId="21" fillId="7" borderId="44" xfId="0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0" borderId="32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1" fillId="7" borderId="38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21" fillId="7" borderId="33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21" fillId="7" borderId="31" xfId="0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/>
    </xf>
    <xf numFmtId="0" fontId="26" fillId="7" borderId="38" xfId="0" applyFont="1" applyFill="1" applyBorder="1" applyAlignment="1">
      <alignment horizontal="center" vertical="center" wrapText="1"/>
    </xf>
    <xf numFmtId="0" fontId="26" fillId="7" borderId="32" xfId="0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/>
    </xf>
    <xf numFmtId="0" fontId="26" fillId="7" borderId="29" xfId="0" applyFont="1" applyFill="1" applyBorder="1" applyAlignment="1">
      <alignment horizontal="center" vertical="center"/>
    </xf>
    <xf numFmtId="0" fontId="26" fillId="7" borderId="30" xfId="0" applyFont="1" applyFill="1" applyBorder="1" applyAlignment="1">
      <alignment horizontal="center" vertical="center"/>
    </xf>
    <xf numFmtId="0" fontId="26" fillId="7" borderId="31" xfId="0" applyFont="1" applyFill="1" applyBorder="1" applyAlignment="1">
      <alignment horizontal="center" vertical="center"/>
    </xf>
    <xf numFmtId="0" fontId="26" fillId="7" borderId="9" xfId="0" applyFont="1" applyFill="1" applyBorder="1" applyAlignment="1">
      <alignment horizontal="center" vertical="center" wrapText="1"/>
    </xf>
    <xf numFmtId="0" fontId="26" fillId="7" borderId="10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left" vertical="center" shrinkToFit="1"/>
    </xf>
    <xf numFmtId="0" fontId="20" fillId="0" borderId="31" xfId="0" applyFont="1" applyBorder="1" applyAlignment="1">
      <alignment horizontal="left" vertical="center" shrinkToFit="1"/>
    </xf>
    <xf numFmtId="0" fontId="26" fillId="7" borderId="39" xfId="0" applyFont="1" applyFill="1" applyBorder="1" applyAlignment="1">
      <alignment horizontal="center" vertical="top" wrapText="1"/>
    </xf>
    <xf numFmtId="0" fontId="26" fillId="7" borderId="0" xfId="0" applyFont="1" applyFill="1" applyAlignment="1">
      <alignment horizontal="center" vertical="top" wrapText="1"/>
    </xf>
    <xf numFmtId="0" fontId="26" fillId="7" borderId="40" xfId="0" applyFont="1" applyFill="1" applyBorder="1" applyAlignment="1">
      <alignment horizontal="center" vertical="top" wrapText="1"/>
    </xf>
    <xf numFmtId="0" fontId="26" fillId="7" borderId="29" xfId="0" applyFont="1" applyFill="1" applyBorder="1" applyAlignment="1">
      <alignment horizontal="center" vertical="top" wrapText="1"/>
    </xf>
    <xf numFmtId="0" fontId="26" fillId="7" borderId="30" xfId="0" applyFont="1" applyFill="1" applyBorder="1" applyAlignment="1">
      <alignment horizontal="center" vertical="top" wrapText="1"/>
    </xf>
    <xf numFmtId="0" fontId="26" fillId="7" borderId="31" xfId="0" applyFont="1" applyFill="1" applyBorder="1" applyAlignment="1">
      <alignment horizontal="center" vertical="top" wrapText="1"/>
    </xf>
    <xf numFmtId="0" fontId="19" fillId="7" borderId="38" xfId="0" applyFont="1" applyFill="1" applyBorder="1" applyAlignment="1">
      <alignment horizontal="center" vertical="center" textRotation="255"/>
    </xf>
    <xf numFmtId="0" fontId="19" fillId="7" borderId="33" xfId="0" applyFont="1" applyFill="1" applyBorder="1" applyAlignment="1">
      <alignment horizontal="center" vertical="center" textRotation="255"/>
    </xf>
    <xf numFmtId="0" fontId="19" fillId="7" borderId="39" xfId="0" applyFont="1" applyFill="1" applyBorder="1" applyAlignment="1">
      <alignment horizontal="center" vertical="center" textRotation="255"/>
    </xf>
    <xf numFmtId="0" fontId="19" fillId="7" borderId="40" xfId="0" applyFont="1" applyFill="1" applyBorder="1" applyAlignment="1">
      <alignment horizontal="center" vertical="center" textRotation="255"/>
    </xf>
    <xf numFmtId="0" fontId="19" fillId="7" borderId="29" xfId="0" applyFont="1" applyFill="1" applyBorder="1" applyAlignment="1">
      <alignment horizontal="center" vertical="center" textRotation="255"/>
    </xf>
    <xf numFmtId="0" fontId="19" fillId="7" borderId="31" xfId="0" applyFont="1" applyFill="1" applyBorder="1" applyAlignment="1">
      <alignment horizontal="center" vertical="center" textRotation="255"/>
    </xf>
    <xf numFmtId="0" fontId="19" fillId="7" borderId="15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left" vertical="top" wrapText="1"/>
    </xf>
    <xf numFmtId="0" fontId="33" fillId="0" borderId="36" xfId="0" applyFont="1" applyBorder="1" applyAlignment="1">
      <alignment horizontal="left" vertical="top"/>
    </xf>
    <xf numFmtId="0" fontId="34" fillId="0" borderId="35" xfId="0" applyFont="1" applyBorder="1" applyAlignment="1">
      <alignment horizontal="left" vertical="top" wrapText="1"/>
    </xf>
    <xf numFmtId="0" fontId="22" fillId="0" borderId="38" xfId="0" applyFont="1" applyBorder="1" applyAlignment="1">
      <alignment horizontal="center" vertical="center" textRotation="255"/>
    </xf>
    <xf numFmtId="0" fontId="22" fillId="0" borderId="33" xfId="0" applyFont="1" applyBorder="1" applyAlignment="1">
      <alignment horizontal="center" vertical="center" textRotation="255"/>
    </xf>
    <xf numFmtId="0" fontId="22" fillId="0" borderId="39" xfId="0" applyFont="1" applyBorder="1" applyAlignment="1">
      <alignment horizontal="center" vertical="center" textRotation="255"/>
    </xf>
    <xf numFmtId="0" fontId="22" fillId="0" borderId="40" xfId="0" applyFont="1" applyBorder="1" applyAlignment="1">
      <alignment horizontal="center" vertical="center" textRotation="255"/>
    </xf>
    <xf numFmtId="0" fontId="22" fillId="0" borderId="29" xfId="0" applyFont="1" applyBorder="1" applyAlignment="1">
      <alignment horizontal="center" vertical="center" textRotation="255"/>
    </xf>
    <xf numFmtId="0" fontId="22" fillId="0" borderId="31" xfId="0" applyFont="1" applyBorder="1" applyAlignment="1">
      <alignment horizontal="center" vertical="center" textRotation="255"/>
    </xf>
    <xf numFmtId="0" fontId="22" fillId="0" borderId="3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1" fillId="7" borderId="49" xfId="0" applyFont="1" applyFill="1" applyBorder="1" applyAlignment="1">
      <alignment horizontal="center"/>
    </xf>
    <xf numFmtId="0" fontId="21" fillId="7" borderId="36" xfId="0" applyFont="1" applyFill="1" applyBorder="1" applyAlignment="1">
      <alignment horizontal="center"/>
    </xf>
    <xf numFmtId="0" fontId="21" fillId="7" borderId="50" xfId="0" applyFont="1" applyFill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21" fillId="7" borderId="39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40" xfId="0" applyFont="1" applyFill="1" applyBorder="1" applyAlignment="1">
      <alignment horizontal="center" vertical="center" wrapText="1"/>
    </xf>
    <xf numFmtId="0" fontId="23" fillId="9" borderId="42" xfId="0" applyFont="1" applyFill="1" applyBorder="1" applyAlignment="1">
      <alignment horizontal="center" vertical="center"/>
    </xf>
    <xf numFmtId="0" fontId="23" fillId="9" borderId="43" xfId="0" applyFont="1" applyFill="1" applyBorder="1" applyAlignment="1">
      <alignment horizontal="center" vertical="center"/>
    </xf>
    <xf numFmtId="0" fontId="23" fillId="9" borderId="44" xfId="0" applyFont="1" applyFill="1" applyBorder="1" applyAlignment="1">
      <alignment horizontal="center" vertical="center"/>
    </xf>
    <xf numFmtId="0" fontId="30" fillId="7" borderId="39" xfId="0" applyFont="1" applyFill="1" applyBorder="1" applyAlignment="1">
      <alignment horizontal="left" vertical="top" wrapText="1"/>
    </xf>
    <xf numFmtId="0" fontId="30" fillId="7" borderId="40" xfId="0" applyFont="1" applyFill="1" applyBorder="1" applyAlignment="1">
      <alignment horizontal="left" vertical="top" wrapText="1"/>
    </xf>
    <xf numFmtId="0" fontId="30" fillId="7" borderId="29" xfId="0" applyFont="1" applyFill="1" applyBorder="1" applyAlignment="1">
      <alignment horizontal="left" vertical="top" wrapText="1"/>
    </xf>
    <xf numFmtId="0" fontId="30" fillId="7" borderId="31" xfId="0" applyFont="1" applyFill="1" applyBorder="1" applyAlignment="1">
      <alignment horizontal="left" vertical="top" wrapText="1"/>
    </xf>
    <xf numFmtId="0" fontId="19" fillId="6" borderId="9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left" vertical="center"/>
    </xf>
    <xf numFmtId="0" fontId="20" fillId="7" borderId="40" xfId="0" applyFont="1" applyFill="1" applyBorder="1" applyAlignment="1">
      <alignment horizontal="left" vertical="center"/>
    </xf>
    <xf numFmtId="0" fontId="20" fillId="7" borderId="30" xfId="0" applyFont="1" applyFill="1" applyBorder="1" applyAlignment="1">
      <alignment horizontal="left" vertical="center"/>
    </xf>
    <xf numFmtId="0" fontId="20" fillId="7" borderId="31" xfId="0" applyFont="1" applyFill="1" applyBorder="1" applyAlignment="1">
      <alignment horizontal="left" vertical="center"/>
    </xf>
    <xf numFmtId="0" fontId="33" fillId="7" borderId="39" xfId="0" applyFont="1" applyFill="1" applyBorder="1" applyAlignment="1">
      <alignment horizontal="left" vertical="top" wrapText="1"/>
    </xf>
    <xf numFmtId="0" fontId="33" fillId="7" borderId="0" xfId="0" applyFont="1" applyFill="1" applyAlignment="1">
      <alignment horizontal="left" vertical="top" wrapText="1"/>
    </xf>
    <xf numFmtId="0" fontId="33" fillId="7" borderId="40" xfId="0" applyFont="1" applyFill="1" applyBorder="1" applyAlignment="1">
      <alignment horizontal="left" vertical="top" wrapText="1"/>
    </xf>
    <xf numFmtId="0" fontId="33" fillId="7" borderId="29" xfId="0" applyFont="1" applyFill="1" applyBorder="1" applyAlignment="1">
      <alignment horizontal="left" vertical="top" wrapText="1"/>
    </xf>
    <xf numFmtId="0" fontId="33" fillId="7" borderId="30" xfId="0" applyFont="1" applyFill="1" applyBorder="1" applyAlignment="1">
      <alignment horizontal="left" vertical="top" wrapText="1"/>
    </xf>
    <xf numFmtId="0" fontId="33" fillId="7" borderId="31" xfId="0" applyFont="1" applyFill="1" applyBorder="1" applyAlignment="1">
      <alignment horizontal="left" vertical="top" wrapText="1"/>
    </xf>
    <xf numFmtId="0" fontId="29" fillId="7" borderId="38" xfId="0" applyFont="1" applyFill="1" applyBorder="1" applyAlignment="1">
      <alignment horizontal="center" vertical="top" wrapText="1"/>
    </xf>
    <xf numFmtId="0" fontId="29" fillId="7" borderId="32" xfId="0" applyFont="1" applyFill="1" applyBorder="1" applyAlignment="1">
      <alignment horizontal="center" vertical="top" wrapText="1"/>
    </xf>
    <xf numFmtId="0" fontId="29" fillId="7" borderId="33" xfId="0" applyFont="1" applyFill="1" applyBorder="1" applyAlignment="1">
      <alignment horizontal="center" vertical="top" wrapText="1"/>
    </xf>
    <xf numFmtId="0" fontId="29" fillId="7" borderId="39" xfId="0" applyFont="1" applyFill="1" applyBorder="1" applyAlignment="1">
      <alignment horizontal="center" vertical="top" wrapText="1"/>
    </xf>
    <xf numFmtId="0" fontId="29" fillId="7" borderId="0" xfId="0" applyFont="1" applyFill="1" applyAlignment="1">
      <alignment horizontal="center" vertical="top" wrapText="1"/>
    </xf>
    <xf numFmtId="0" fontId="29" fillId="7" borderId="40" xfId="0" applyFont="1" applyFill="1" applyBorder="1" applyAlignment="1">
      <alignment horizontal="center" vertical="top" wrapText="1"/>
    </xf>
    <xf numFmtId="0" fontId="23" fillId="7" borderId="42" xfId="0" applyFont="1" applyFill="1" applyBorder="1" applyAlignment="1">
      <alignment horizontal="center" vertical="center"/>
    </xf>
    <xf numFmtId="0" fontId="23" fillId="7" borderId="43" xfId="0" applyFont="1" applyFill="1" applyBorder="1" applyAlignment="1">
      <alignment horizontal="center" vertical="center"/>
    </xf>
    <xf numFmtId="0" fontId="23" fillId="7" borderId="44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33" fillId="7" borderId="0" xfId="0" applyFont="1" applyFill="1" applyAlignment="1">
      <alignment horizontal="left" vertical="top"/>
    </xf>
    <xf numFmtId="0" fontId="33" fillId="7" borderId="40" xfId="0" applyFont="1" applyFill="1" applyBorder="1" applyAlignment="1">
      <alignment horizontal="left" vertical="top"/>
    </xf>
    <xf numFmtId="0" fontId="33" fillId="7" borderId="39" xfId="0" applyFont="1" applyFill="1" applyBorder="1" applyAlignment="1">
      <alignment horizontal="left" vertical="top"/>
    </xf>
    <xf numFmtId="0" fontId="33" fillId="7" borderId="29" xfId="0" applyFont="1" applyFill="1" applyBorder="1" applyAlignment="1">
      <alignment horizontal="left" vertical="top"/>
    </xf>
    <xf numFmtId="0" fontId="33" fillId="7" borderId="30" xfId="0" applyFont="1" applyFill="1" applyBorder="1" applyAlignment="1">
      <alignment horizontal="left" vertical="top"/>
    </xf>
    <xf numFmtId="0" fontId="33" fillId="7" borderId="31" xfId="0" applyFont="1" applyFill="1" applyBorder="1" applyAlignment="1">
      <alignment horizontal="left" vertical="top"/>
    </xf>
    <xf numFmtId="0" fontId="21" fillId="0" borderId="30" xfId="0" applyFont="1" applyBorder="1" applyAlignment="1">
      <alignment horizontal="center"/>
    </xf>
    <xf numFmtId="0" fontId="27" fillId="0" borderId="36" xfId="0" applyFont="1" applyBorder="1" applyAlignment="1">
      <alignment horizontal="left" vertical="top" wrapText="1"/>
    </xf>
    <xf numFmtId="0" fontId="27" fillId="0" borderId="36" xfId="0" applyFont="1" applyBorder="1" applyAlignment="1">
      <alignment horizontal="left" vertical="top"/>
    </xf>
    <xf numFmtId="0" fontId="33" fillId="0" borderId="35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37" fillId="7" borderId="9" xfId="0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/>
    </xf>
    <xf numFmtId="0" fontId="37" fillId="7" borderId="11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 vertical="center" wrapText="1"/>
    </xf>
    <xf numFmtId="0" fontId="29" fillId="7" borderId="9" xfId="0" applyFont="1" applyFill="1" applyBorder="1" applyAlignment="1">
      <alignment horizontal="left" vertical="center" wrapText="1"/>
    </xf>
    <xf numFmtId="0" fontId="29" fillId="7" borderId="10" xfId="0" applyFont="1" applyFill="1" applyBorder="1" applyAlignment="1">
      <alignment horizontal="left" vertical="center" wrapText="1"/>
    </xf>
    <xf numFmtId="0" fontId="29" fillId="7" borderId="11" xfId="0" applyFont="1" applyFill="1" applyBorder="1" applyAlignment="1">
      <alignment horizontal="left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left" vertical="center" wrapText="1"/>
    </xf>
    <xf numFmtId="0" fontId="19" fillId="7" borderId="51" xfId="0" applyFont="1" applyFill="1" applyBorder="1" applyAlignment="1">
      <alignment horizontal="center"/>
    </xf>
    <xf numFmtId="0" fontId="19" fillId="7" borderId="52" xfId="0" applyFont="1" applyFill="1" applyBorder="1" applyAlignment="1">
      <alignment horizontal="center"/>
    </xf>
    <xf numFmtId="0" fontId="19" fillId="7" borderId="53" xfId="0" applyFont="1" applyFill="1" applyBorder="1" applyAlignment="1">
      <alignment horizontal="center"/>
    </xf>
    <xf numFmtId="0" fontId="37" fillId="7" borderId="38" xfId="0" applyFont="1" applyFill="1" applyBorder="1" applyAlignment="1">
      <alignment horizontal="center" vertical="center" wrapText="1"/>
    </xf>
    <xf numFmtId="0" fontId="37" fillId="7" borderId="32" xfId="0" applyFont="1" applyFill="1" applyBorder="1" applyAlignment="1">
      <alignment horizontal="center" vertical="center"/>
    </xf>
    <xf numFmtId="0" fontId="37" fillId="7" borderId="33" xfId="0" applyFont="1" applyFill="1" applyBorder="1" applyAlignment="1">
      <alignment horizontal="center" vertical="center"/>
    </xf>
    <xf numFmtId="0" fontId="37" fillId="7" borderId="29" xfId="0" applyFont="1" applyFill="1" applyBorder="1" applyAlignment="1">
      <alignment horizontal="center" vertical="center"/>
    </xf>
    <xf numFmtId="0" fontId="37" fillId="7" borderId="30" xfId="0" applyFont="1" applyFill="1" applyBorder="1" applyAlignment="1">
      <alignment horizontal="center" vertical="center"/>
    </xf>
    <xf numFmtId="0" fontId="37" fillId="7" borderId="31" xfId="0" applyFont="1" applyFill="1" applyBorder="1" applyAlignment="1">
      <alignment horizontal="center" vertical="center"/>
    </xf>
    <xf numFmtId="0" fontId="27" fillId="0" borderId="35" xfId="0" applyFont="1" applyBorder="1" applyAlignment="1">
      <alignment horizontal="left" vertical="top" wrapText="1"/>
    </xf>
    <xf numFmtId="0" fontId="22" fillId="7" borderId="38" xfId="0" applyFont="1" applyFill="1" applyBorder="1" applyAlignment="1">
      <alignment horizontal="center" vertical="center" textRotation="255"/>
    </xf>
    <xf numFmtId="0" fontId="22" fillId="7" borderId="33" xfId="0" applyFont="1" applyFill="1" applyBorder="1" applyAlignment="1">
      <alignment horizontal="center" vertical="center" textRotation="255"/>
    </xf>
    <xf numFmtId="0" fontId="22" fillId="7" borderId="39" xfId="0" applyFont="1" applyFill="1" applyBorder="1" applyAlignment="1">
      <alignment horizontal="center" vertical="center" textRotation="255"/>
    </xf>
    <xf numFmtId="0" fontId="22" fillId="7" borderId="40" xfId="0" applyFont="1" applyFill="1" applyBorder="1" applyAlignment="1">
      <alignment horizontal="center" vertical="center" textRotation="255"/>
    </xf>
    <xf numFmtId="0" fontId="22" fillId="7" borderId="29" xfId="0" applyFont="1" applyFill="1" applyBorder="1" applyAlignment="1">
      <alignment horizontal="center" vertical="center" textRotation="255"/>
    </xf>
    <xf numFmtId="0" fontId="22" fillId="7" borderId="31" xfId="0" applyFont="1" applyFill="1" applyBorder="1" applyAlignment="1">
      <alignment horizontal="center" vertical="center" textRotation="255"/>
    </xf>
    <xf numFmtId="0" fontId="22" fillId="7" borderId="38" xfId="0" applyFont="1" applyFill="1" applyBorder="1" applyAlignment="1">
      <alignment horizontal="center" vertical="center" wrapText="1"/>
    </xf>
    <xf numFmtId="0" fontId="22" fillId="7" borderId="33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26" fillId="7" borderId="10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left" vertical="center" wrapText="1"/>
    </xf>
    <xf numFmtId="0" fontId="34" fillId="7" borderId="10" xfId="0" applyFont="1" applyFill="1" applyBorder="1" applyAlignment="1">
      <alignment horizontal="left" vertical="center" wrapText="1"/>
    </xf>
    <xf numFmtId="0" fontId="34" fillId="7" borderId="11" xfId="0" applyFont="1" applyFill="1" applyBorder="1" applyAlignment="1">
      <alignment horizontal="left" vertical="center" wrapText="1"/>
    </xf>
    <xf numFmtId="0" fontId="26" fillId="7" borderId="9" xfId="0" applyFont="1" applyFill="1" applyBorder="1" applyAlignment="1">
      <alignment horizontal="left" vertical="center"/>
    </xf>
    <xf numFmtId="0" fontId="26" fillId="7" borderId="10" xfId="0" applyFont="1" applyFill="1" applyBorder="1" applyAlignment="1">
      <alignment horizontal="left" vertical="center"/>
    </xf>
    <xf numFmtId="0" fontId="26" fillId="7" borderId="11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</cellXfs>
  <cellStyles count="4">
    <cellStyle name="標準" xfId="0" builtinId="0"/>
    <cellStyle name="標準 2" xfId="1" xr:uid="{550131DD-14CF-4E70-85FF-EE3BA939D311}"/>
    <cellStyle name="標準 3" xfId="2" xr:uid="{1BE6744A-3337-4609-B8E7-878FAB9CFD6F}"/>
    <cellStyle name="標準 4" xfId="3" xr:uid="{3D7D460E-4D53-493A-B652-E2D08B934F6D}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FFF99"/>
      <color rgb="FFFFCCFF"/>
      <color rgb="FF00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124558</xdr:colOff>
      <xdr:row>170</xdr:row>
      <xdr:rowOff>0</xdr:rowOff>
    </xdr:from>
    <xdr:to>
      <xdr:col>38</xdr:col>
      <xdr:colOff>16852</xdr:colOff>
      <xdr:row>171</xdr:row>
      <xdr:rowOff>104775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094C7E6-B803-2A6F-0490-AF230CCB6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9135" y="31417846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117232</xdr:colOff>
      <xdr:row>113</xdr:row>
      <xdr:rowOff>183173</xdr:rowOff>
    </xdr:from>
    <xdr:to>
      <xdr:col>38</xdr:col>
      <xdr:colOff>9526</xdr:colOff>
      <xdr:row>115</xdr:row>
      <xdr:rowOff>104775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64FAF75-A464-4FB3-9402-E0D94B80C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809" y="21006288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117232</xdr:colOff>
      <xdr:row>58</xdr:row>
      <xdr:rowOff>0</xdr:rowOff>
    </xdr:from>
    <xdr:to>
      <xdr:col>38</xdr:col>
      <xdr:colOff>9526</xdr:colOff>
      <xdr:row>59</xdr:row>
      <xdr:rowOff>104775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E42E9B7-17C8-4009-B00F-75595C5F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809" y="10594731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124559</xdr:colOff>
      <xdr:row>1</xdr:row>
      <xdr:rowOff>0</xdr:rowOff>
    </xdr:from>
    <xdr:to>
      <xdr:col>38</xdr:col>
      <xdr:colOff>16853</xdr:colOff>
      <xdr:row>2</xdr:row>
      <xdr:rowOff>104775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EEDB18F-3AF3-4D0B-874E-AAAA8228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9136" y="183173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29966</xdr:colOff>
          <xdr:row>0</xdr:row>
          <xdr:rowOff>0</xdr:rowOff>
        </xdr:from>
        <xdr:to>
          <xdr:col>4</xdr:col>
          <xdr:colOff>140323</xdr:colOff>
          <xdr:row>1</xdr:row>
          <xdr:rowOff>51371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11E5C348-69DA-43DF-8C0E-AEEE05A130F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4" spid="_x0000_s125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9966" y="0"/>
              <a:ext cx="589818" cy="2268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132708</xdr:colOff>
          <xdr:row>0</xdr:row>
          <xdr:rowOff>0</xdr:rowOff>
        </xdr:from>
        <xdr:to>
          <xdr:col>5</xdr:col>
          <xdr:colOff>195976</xdr:colOff>
          <xdr:row>1</xdr:row>
          <xdr:rowOff>51371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AAA22084-5B82-4400-AE6D-F47DF4748DA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5" spid="_x0000_s125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21068" y="0"/>
              <a:ext cx="589818" cy="2268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156681</xdr:colOff>
          <xdr:row>0</xdr:row>
          <xdr:rowOff>0</xdr:rowOff>
        </xdr:from>
        <xdr:to>
          <xdr:col>7</xdr:col>
          <xdr:colOff>82960</xdr:colOff>
          <xdr:row>1</xdr:row>
          <xdr:rowOff>51371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58D2D6EA-C0EB-492C-98AF-1F8B5978F9B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B$6" spid="_x0000_s125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36142" y="0"/>
              <a:ext cx="589818" cy="2268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98462</xdr:colOff>
          <xdr:row>6</xdr:row>
          <xdr:rowOff>192640</xdr:rowOff>
        </xdr:from>
        <xdr:to>
          <xdr:col>13</xdr:col>
          <xdr:colOff>89900</xdr:colOff>
          <xdr:row>8</xdr:row>
          <xdr:rowOff>38528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BEBCADD3-49B5-4DAF-88F7-EFC5C071425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4" spid="_x0000_s125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819383" y="1224337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12843</xdr:colOff>
          <xdr:row>6</xdr:row>
          <xdr:rowOff>192641</xdr:rowOff>
        </xdr:from>
        <xdr:to>
          <xdr:col>15</xdr:col>
          <xdr:colOff>4281</xdr:colOff>
          <xdr:row>8</xdr:row>
          <xdr:rowOff>38529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A3DA202F-05ED-425F-96E2-E9160DD509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5" spid="_x0000_s125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119045" y="1224338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154113</xdr:colOff>
          <xdr:row>6</xdr:row>
          <xdr:rowOff>184078</xdr:rowOff>
        </xdr:from>
        <xdr:to>
          <xdr:col>16</xdr:col>
          <xdr:colOff>145552</xdr:colOff>
          <xdr:row>8</xdr:row>
          <xdr:rowOff>29966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C591E9F2-83A0-48A8-A56E-819D7956AD5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6" spid="_x0000_s1257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452956" y="1215775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68494</xdr:colOff>
          <xdr:row>6</xdr:row>
          <xdr:rowOff>192640</xdr:rowOff>
        </xdr:from>
        <xdr:to>
          <xdr:col>18</xdr:col>
          <xdr:colOff>59933</xdr:colOff>
          <xdr:row>8</xdr:row>
          <xdr:rowOff>38528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2CDC5623-243A-4CAC-8E83-AD99E06969A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7" spid="_x0000_s125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752618" y="1224337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175517</xdr:colOff>
          <xdr:row>6</xdr:row>
          <xdr:rowOff>179797</xdr:rowOff>
        </xdr:from>
        <xdr:to>
          <xdr:col>19</xdr:col>
          <xdr:colOff>166956</xdr:colOff>
          <xdr:row>8</xdr:row>
          <xdr:rowOff>25685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92D09C7A-A372-480E-B367-8E2B6AF845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8" spid="_x0000_s125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052281" y="1211494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119865</xdr:colOff>
          <xdr:row>6</xdr:row>
          <xdr:rowOff>175516</xdr:rowOff>
        </xdr:from>
        <xdr:to>
          <xdr:col>21</xdr:col>
          <xdr:colOff>111304</xdr:colOff>
          <xdr:row>8</xdr:row>
          <xdr:rowOff>21404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3020D8F1-D9C5-4F60-AE6D-CD545B21F6A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9" spid="_x0000_s126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381910" y="1207213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111302</xdr:colOff>
          <xdr:row>6</xdr:row>
          <xdr:rowOff>192641</xdr:rowOff>
        </xdr:from>
        <xdr:to>
          <xdr:col>23</xdr:col>
          <xdr:colOff>102741</xdr:colOff>
          <xdr:row>8</xdr:row>
          <xdr:rowOff>38529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6D92AC3A-6E26-445E-AE3D-0A7C6F40970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C$10" spid="_x0000_s126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758628" y="1224338"/>
              <a:ext cx="569360" cy="2568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00E0-F897-43E9-81B3-D1D140B5FA08}">
  <sheetPr codeName="Sheet2">
    <tabColor rgb="FFFF0000"/>
    <pageSetUpPr fitToPage="1"/>
  </sheetPr>
  <dimension ref="A1:BL97"/>
  <sheetViews>
    <sheetView showGridLines="0" tabSelected="1" topLeftCell="A6" zoomScale="120" zoomScaleNormal="120" workbookViewId="0">
      <selection activeCell="G24" sqref="G24:L24"/>
    </sheetView>
  </sheetViews>
  <sheetFormatPr defaultColWidth="4" defaultRowHeight="18.75" customHeight="1" x14ac:dyDescent="0.25"/>
  <cols>
    <col min="1" max="1" width="3.77734375" style="3" customWidth="1"/>
    <col min="2" max="18" width="4" style="3"/>
    <col min="19" max="19" width="3.77734375" style="3" customWidth="1"/>
    <col min="20" max="28" width="4" style="3"/>
    <col min="29" max="29" width="4" style="3" customWidth="1"/>
    <col min="30" max="39" width="4" style="3"/>
    <col min="40" max="46" width="4" style="18"/>
    <col min="47" max="60" width="4" style="7"/>
    <col min="61" max="64" width="4" style="18"/>
    <col min="65" max="16384" width="4" style="3"/>
  </cols>
  <sheetData>
    <row r="1" spans="1:51" ht="18.75" customHeight="1" x14ac:dyDescent="0.25">
      <c r="B1" s="20" t="s">
        <v>540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51" ht="7.2" customHeight="1" thickBot="1" x14ac:dyDescent="0.3"/>
    <row r="3" spans="1:51" ht="18.75" customHeight="1" x14ac:dyDescent="0.25">
      <c r="B3" s="103" t="s">
        <v>534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5"/>
    </row>
    <row r="4" spans="1:51" ht="18.75" customHeight="1" thickBot="1" x14ac:dyDescent="0.3">
      <c r="B4" s="106" t="s">
        <v>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8"/>
    </row>
    <row r="6" spans="1:51" ht="18.75" customHeight="1" x14ac:dyDescent="0.25">
      <c r="B6" s="134" t="s">
        <v>618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45"/>
      <c r="P6" s="146"/>
      <c r="Q6" s="146"/>
      <c r="R6" s="146"/>
      <c r="S6" s="146"/>
      <c r="T6" s="146"/>
      <c r="U6" s="179"/>
      <c r="V6" s="3" t="s">
        <v>625</v>
      </c>
      <c r="AU6" s="7" t="s">
        <v>616</v>
      </c>
      <c r="AV6" s="7" t="s">
        <v>617</v>
      </c>
      <c r="AW6" s="7" t="s">
        <v>619</v>
      </c>
    </row>
    <row r="8" spans="1:51" ht="18.75" customHeight="1" thickBot="1" x14ac:dyDescent="0.3">
      <c r="A8" s="5" t="s">
        <v>366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51" ht="9" customHeight="1" thickTop="1" x14ac:dyDescent="0.25"/>
    <row r="10" spans="1:51" ht="18.75" customHeight="1" x14ac:dyDescent="0.25">
      <c r="B10" s="173" t="s">
        <v>363</v>
      </c>
      <c r="C10" s="134" t="s">
        <v>611</v>
      </c>
      <c r="D10" s="134"/>
      <c r="E10" s="134"/>
      <c r="F10" s="134"/>
      <c r="G10" s="154"/>
      <c r="H10" s="155"/>
      <c r="I10" s="155"/>
      <c r="J10" s="155"/>
      <c r="K10" s="155"/>
      <c r="L10" s="156"/>
      <c r="M10" s="157" t="s">
        <v>610</v>
      </c>
      <c r="N10" s="158"/>
      <c r="O10" s="159"/>
      <c r="P10" s="154"/>
      <c r="Q10" s="155"/>
      <c r="R10" s="155"/>
      <c r="S10" s="155"/>
      <c r="T10" s="155"/>
      <c r="U10" s="156"/>
    </row>
    <row r="11" spans="1:51" ht="18.75" customHeight="1" x14ac:dyDescent="0.25">
      <c r="B11" s="174"/>
      <c r="C11" s="134" t="s">
        <v>612</v>
      </c>
      <c r="D11" s="134"/>
      <c r="E11" s="134"/>
      <c r="F11" s="134"/>
      <c r="G11" s="154"/>
      <c r="H11" s="155"/>
      <c r="I11" s="155"/>
      <c r="J11" s="155"/>
      <c r="K11" s="155"/>
      <c r="L11" s="156"/>
      <c r="M11" s="157" t="s">
        <v>613</v>
      </c>
      <c r="N11" s="158"/>
      <c r="O11" s="159"/>
      <c r="P11" s="154"/>
      <c r="Q11" s="155"/>
      <c r="R11" s="155"/>
      <c r="S11" s="155"/>
      <c r="T11" s="155"/>
      <c r="U11" s="156"/>
    </row>
    <row r="12" spans="1:51" ht="18.75" customHeight="1" x14ac:dyDescent="0.25">
      <c r="B12" s="174"/>
      <c r="C12" s="121" t="s">
        <v>536</v>
      </c>
      <c r="D12" s="122"/>
      <c r="E12" s="122"/>
      <c r="F12" s="123"/>
      <c r="G12" s="176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8"/>
      <c r="V12" s="3" t="s">
        <v>598</v>
      </c>
      <c r="AU12" s="7" t="s">
        <v>537</v>
      </c>
      <c r="AV12" s="7" t="s">
        <v>538</v>
      </c>
    </row>
    <row r="13" spans="1:51" ht="18.75" customHeight="1" x14ac:dyDescent="0.25">
      <c r="B13" s="174"/>
      <c r="C13" s="134" t="s">
        <v>2</v>
      </c>
      <c r="D13" s="134"/>
      <c r="E13" s="134"/>
      <c r="F13" s="134"/>
      <c r="G13" s="116" t="s">
        <v>3</v>
      </c>
      <c r="H13" s="116"/>
      <c r="I13" s="116"/>
      <c r="J13" s="116"/>
      <c r="K13" s="116"/>
      <c r="L13" s="134" t="s">
        <v>4</v>
      </c>
      <c r="M13" s="134"/>
      <c r="N13" s="116"/>
      <c r="O13" s="116"/>
      <c r="P13" s="134" t="s">
        <v>5</v>
      </c>
      <c r="Q13" s="134"/>
      <c r="R13" s="116"/>
      <c r="S13" s="116"/>
      <c r="T13" s="134" t="s">
        <v>6</v>
      </c>
      <c r="U13" s="134"/>
      <c r="V13" s="3" t="s">
        <v>7</v>
      </c>
      <c r="AU13" s="7" t="s">
        <v>357</v>
      </c>
      <c r="AV13" s="7" t="s">
        <v>358</v>
      </c>
      <c r="AW13" s="7" t="s">
        <v>359</v>
      </c>
      <c r="AX13" s="7" t="s">
        <v>360</v>
      </c>
      <c r="AY13" s="7" t="s">
        <v>361</v>
      </c>
    </row>
    <row r="14" spans="1:51" ht="18.75" customHeight="1" x14ac:dyDescent="0.25">
      <c r="B14" s="174"/>
      <c r="C14" s="121" t="s">
        <v>541</v>
      </c>
      <c r="D14" s="122"/>
      <c r="E14" s="122"/>
      <c r="F14" s="123"/>
      <c r="G14" s="121" t="s">
        <v>8</v>
      </c>
      <c r="H14" s="122"/>
      <c r="I14" s="123"/>
      <c r="J14" s="118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60"/>
      <c r="V14" s="3" t="s">
        <v>9</v>
      </c>
    </row>
    <row r="15" spans="1:51" ht="18.75" customHeight="1" x14ac:dyDescent="0.25">
      <c r="B15" s="174"/>
      <c r="C15" s="121"/>
      <c r="D15" s="122"/>
      <c r="E15" s="122"/>
      <c r="F15" s="123"/>
      <c r="G15" s="121" t="str">
        <f>IFERROR(VLOOKUP(J14,郵便番号,2,TRUE),"東京都")</f>
        <v>東京都</v>
      </c>
      <c r="H15" s="122"/>
      <c r="I15" s="123"/>
      <c r="J15" s="118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60"/>
    </row>
    <row r="16" spans="1:51" ht="18.75" customHeight="1" x14ac:dyDescent="0.25">
      <c r="B16" s="174"/>
      <c r="C16" s="121"/>
      <c r="D16" s="122"/>
      <c r="E16" s="122"/>
      <c r="F16" s="123"/>
      <c r="G16" s="138" t="s">
        <v>362</v>
      </c>
      <c r="H16" s="138"/>
      <c r="I16" s="138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</row>
    <row r="17" spans="1:52" ht="18.75" customHeight="1" x14ac:dyDescent="0.25">
      <c r="B17" s="174"/>
      <c r="C17" s="141" t="s">
        <v>542</v>
      </c>
      <c r="D17" s="142"/>
      <c r="E17" s="142"/>
      <c r="F17" s="143"/>
      <c r="G17" s="121" t="s">
        <v>8</v>
      </c>
      <c r="H17" s="122"/>
      <c r="I17" s="123"/>
      <c r="J17" s="11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60"/>
      <c r="V17" s="3" t="str">
        <f ca="1">"　※"&amp;IF(MONTH(NOW())&lt;=6,"前","今") &amp; "年の１月１日時点の住所が申請時住所と異なる場合、"</f>
        <v>　※今年の１月１日時点の住所が申請時住所と異なる場合、</v>
      </c>
    </row>
    <row r="18" spans="1:52" ht="18.75" customHeight="1" x14ac:dyDescent="0.25">
      <c r="B18" s="174"/>
      <c r="C18" s="141"/>
      <c r="D18" s="142"/>
      <c r="E18" s="142"/>
      <c r="F18" s="143"/>
      <c r="G18" s="121" t="str">
        <f>IFERROR(VLOOKUP(J17,郵便番号,2,TRUE),"")</f>
        <v/>
      </c>
      <c r="H18" s="122"/>
      <c r="I18" s="123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60"/>
      <c r="V18" s="3" t="s">
        <v>543</v>
      </c>
    </row>
    <row r="19" spans="1:52" ht="18.75" customHeight="1" x14ac:dyDescent="0.25">
      <c r="B19" s="174"/>
      <c r="C19" s="141" t="s">
        <v>416</v>
      </c>
      <c r="D19" s="142"/>
      <c r="E19" s="142"/>
      <c r="F19" s="143"/>
      <c r="G19" s="154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6"/>
    </row>
    <row r="20" spans="1:52" ht="25.5" customHeight="1" x14ac:dyDescent="0.25">
      <c r="B20" s="174"/>
      <c r="C20" s="161" t="s">
        <v>544</v>
      </c>
      <c r="D20" s="162"/>
      <c r="E20" s="162"/>
      <c r="F20" s="163"/>
      <c r="G20" s="154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6"/>
    </row>
    <row r="21" spans="1:52" ht="18.75" customHeight="1" x14ac:dyDescent="0.25">
      <c r="B21" s="175"/>
      <c r="C21" s="121" t="s">
        <v>604</v>
      </c>
      <c r="D21" s="122"/>
      <c r="E21" s="122"/>
      <c r="F21" s="123"/>
      <c r="G21" s="154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6"/>
      <c r="AU21" s="7" t="s">
        <v>605</v>
      </c>
      <c r="AV21" s="7" t="s">
        <v>609</v>
      </c>
      <c r="AW21" s="7" t="s">
        <v>621</v>
      </c>
      <c r="AX21" s="7" t="s">
        <v>608</v>
      </c>
      <c r="AY21" s="7" t="s">
        <v>606</v>
      </c>
      <c r="AZ21" s="7" t="s">
        <v>607</v>
      </c>
    </row>
    <row r="22" spans="1:52" ht="18.75" customHeight="1" thickBot="1" x14ac:dyDescent="0.3">
      <c r="A22" s="5" t="s">
        <v>545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4"/>
      <c r="N22" s="4"/>
      <c r="O22" s="5"/>
      <c r="P22" s="5"/>
      <c r="Q22" s="5"/>
      <c r="R22" s="5"/>
      <c r="S22" s="5"/>
      <c r="T22"/>
      <c r="U22"/>
    </row>
    <row r="23" spans="1:52" ht="9" customHeight="1" thickTop="1" thickBot="1" x14ac:dyDescent="0.3">
      <c r="Q23"/>
      <c r="R23"/>
      <c r="S23"/>
      <c r="T23"/>
      <c r="U23"/>
    </row>
    <row r="24" spans="1:52" ht="18.75" customHeight="1" x14ac:dyDescent="0.25">
      <c r="B24" s="110" t="s">
        <v>546</v>
      </c>
      <c r="C24" s="134" t="s">
        <v>611</v>
      </c>
      <c r="D24" s="134"/>
      <c r="E24" s="134"/>
      <c r="F24" s="134"/>
      <c r="G24" s="154"/>
      <c r="H24" s="155"/>
      <c r="I24" s="155"/>
      <c r="J24" s="155"/>
      <c r="K24" s="155"/>
      <c r="L24" s="156"/>
      <c r="M24" s="157" t="s">
        <v>610</v>
      </c>
      <c r="N24" s="158"/>
      <c r="O24" s="159"/>
      <c r="P24" s="154"/>
      <c r="Q24" s="155"/>
      <c r="R24" s="155"/>
      <c r="S24" s="155"/>
      <c r="T24" s="155"/>
      <c r="U24" s="156"/>
    </row>
    <row r="25" spans="1:52" ht="18.75" customHeight="1" x14ac:dyDescent="0.25">
      <c r="B25" s="111"/>
      <c r="C25" s="134" t="s">
        <v>612</v>
      </c>
      <c r="D25" s="134"/>
      <c r="E25" s="134"/>
      <c r="F25" s="134"/>
      <c r="G25" s="154"/>
      <c r="H25" s="155"/>
      <c r="I25" s="155"/>
      <c r="J25" s="155"/>
      <c r="K25" s="155"/>
      <c r="L25" s="156"/>
      <c r="M25" s="157" t="s">
        <v>613</v>
      </c>
      <c r="N25" s="158"/>
      <c r="O25" s="159"/>
      <c r="P25" s="154"/>
      <c r="Q25" s="155"/>
      <c r="R25" s="155"/>
      <c r="S25" s="155"/>
      <c r="T25" s="155"/>
      <c r="U25" s="156"/>
    </row>
    <row r="26" spans="1:52" ht="18.75" customHeight="1" x14ac:dyDescent="0.25">
      <c r="B26" s="111"/>
      <c r="C26" s="121" t="s">
        <v>536</v>
      </c>
      <c r="D26" s="122"/>
      <c r="E26" s="122"/>
      <c r="F26" s="123"/>
      <c r="G26" s="135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7"/>
      <c r="V26" s="3" t="s">
        <v>614</v>
      </c>
      <c r="AU26" s="7" t="s">
        <v>537</v>
      </c>
      <c r="AV26" s="7" t="s">
        <v>538</v>
      </c>
    </row>
    <row r="27" spans="1:52" ht="18.75" customHeight="1" x14ac:dyDescent="0.25">
      <c r="B27" s="111"/>
      <c r="C27" s="134" t="s">
        <v>2</v>
      </c>
      <c r="D27" s="134"/>
      <c r="E27" s="134"/>
      <c r="F27" s="134"/>
      <c r="G27" s="116" t="s">
        <v>359</v>
      </c>
      <c r="H27" s="116"/>
      <c r="I27" s="116"/>
      <c r="J27" s="116"/>
      <c r="K27" s="116"/>
      <c r="L27" s="134" t="s">
        <v>4</v>
      </c>
      <c r="M27" s="134"/>
      <c r="N27" s="116"/>
      <c r="O27" s="116"/>
      <c r="P27" s="134" t="s">
        <v>5</v>
      </c>
      <c r="Q27" s="134"/>
      <c r="R27" s="116"/>
      <c r="S27" s="116"/>
      <c r="T27" s="134" t="s">
        <v>6</v>
      </c>
      <c r="U27" s="144"/>
      <c r="V27" s="3" t="s">
        <v>7</v>
      </c>
      <c r="AU27" s="7" t="s">
        <v>357</v>
      </c>
      <c r="AV27" s="7" t="s">
        <v>358</v>
      </c>
      <c r="AW27" s="7" t="s">
        <v>359</v>
      </c>
      <c r="AX27" s="7" t="s">
        <v>360</v>
      </c>
      <c r="AY27" s="7" t="s">
        <v>361</v>
      </c>
    </row>
    <row r="28" spans="1:52" ht="18.75" customHeight="1" x14ac:dyDescent="0.25">
      <c r="B28" s="111"/>
      <c r="C28" s="113" t="s">
        <v>547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5"/>
      <c r="Q28" s="116"/>
      <c r="R28" s="116"/>
      <c r="S28" s="116"/>
      <c r="T28" s="116"/>
      <c r="U28" s="117"/>
      <c r="AU28" s="7" t="s">
        <v>364</v>
      </c>
      <c r="AV28" s="7" t="s">
        <v>365</v>
      </c>
    </row>
    <row r="29" spans="1:52" ht="18.75" customHeight="1" x14ac:dyDescent="0.25">
      <c r="B29" s="111"/>
      <c r="C29" s="121" t="s">
        <v>541</v>
      </c>
      <c r="D29" s="122"/>
      <c r="E29" s="122"/>
      <c r="F29" s="123"/>
      <c r="G29" s="121" t="s">
        <v>8</v>
      </c>
      <c r="H29" s="122"/>
      <c r="I29" s="123"/>
      <c r="J29" s="118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20"/>
      <c r="V29" s="3" t="s">
        <v>9</v>
      </c>
    </row>
    <row r="30" spans="1:52" ht="18.75" customHeight="1" x14ac:dyDescent="0.25">
      <c r="B30" s="111"/>
      <c r="C30" s="121"/>
      <c r="D30" s="122"/>
      <c r="E30" s="122"/>
      <c r="F30" s="123"/>
      <c r="G30" s="121" t="str">
        <f>IFERROR(VLOOKUP(J29,郵便番号,2,TRUE),"東京都")</f>
        <v>東京都</v>
      </c>
      <c r="H30" s="122"/>
      <c r="I30" s="123"/>
      <c r="J30" s="118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20"/>
    </row>
    <row r="31" spans="1:52" ht="18.75" customHeight="1" x14ac:dyDescent="0.25">
      <c r="B31" s="111"/>
      <c r="C31" s="121"/>
      <c r="D31" s="122"/>
      <c r="E31" s="122"/>
      <c r="F31" s="123"/>
      <c r="G31" s="138" t="s">
        <v>362</v>
      </c>
      <c r="H31" s="138"/>
      <c r="I31" s="138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40"/>
    </row>
    <row r="32" spans="1:52" ht="18.75" customHeight="1" x14ac:dyDescent="0.25">
      <c r="B32" s="111"/>
      <c r="C32" s="141" t="s">
        <v>542</v>
      </c>
      <c r="D32" s="142"/>
      <c r="E32" s="142"/>
      <c r="F32" s="143"/>
      <c r="G32" s="121" t="s">
        <v>8</v>
      </c>
      <c r="H32" s="122"/>
      <c r="I32" s="123"/>
      <c r="J32" s="118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20"/>
      <c r="V32" s="3" t="str">
        <f ca="1">"　※"&amp;IF(MONTH(NOW())&lt;=6,"前","今") &amp; "年の１月１日時点の住所が申請時住所と異なる場合、"</f>
        <v>　※今年の１月１日時点の住所が申請時住所と異なる場合、</v>
      </c>
    </row>
    <row r="33" spans="1:51" ht="18.75" customHeight="1" x14ac:dyDescent="0.25">
      <c r="B33" s="111"/>
      <c r="C33" s="141"/>
      <c r="D33" s="142"/>
      <c r="E33" s="142"/>
      <c r="F33" s="143"/>
      <c r="G33" s="121" t="str">
        <f>IFERROR(VLOOKUP(J32,郵便番号,2,TRUE),"")</f>
        <v/>
      </c>
      <c r="H33" s="122"/>
      <c r="I33" s="123"/>
      <c r="J33" s="118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20"/>
      <c r="V33" s="3" t="s">
        <v>543</v>
      </c>
    </row>
    <row r="34" spans="1:51" ht="18.75" customHeight="1" x14ac:dyDescent="0.25">
      <c r="B34" s="111"/>
      <c r="C34" s="141" t="s">
        <v>416</v>
      </c>
      <c r="D34" s="142"/>
      <c r="E34" s="142"/>
      <c r="F34" s="143"/>
      <c r="G34" s="145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7"/>
    </row>
    <row r="35" spans="1:51" ht="25.5" customHeight="1" thickBot="1" x14ac:dyDescent="0.3">
      <c r="B35" s="112"/>
      <c r="C35" s="124" t="s">
        <v>544</v>
      </c>
      <c r="D35" s="125"/>
      <c r="E35" s="125"/>
      <c r="F35" s="126"/>
      <c r="G35" s="127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9"/>
    </row>
    <row r="36" spans="1:51" ht="18.75" customHeight="1" x14ac:dyDescent="0.25">
      <c r="Q36"/>
      <c r="R36"/>
      <c r="S36"/>
      <c r="T36"/>
      <c r="U36"/>
    </row>
    <row r="37" spans="1:51" ht="18.75" customHeight="1" thickBot="1" x14ac:dyDescent="0.3">
      <c r="A37" s="5" t="s">
        <v>548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4"/>
      <c r="N37" s="4"/>
      <c r="O37" s="5"/>
      <c r="P37" s="5"/>
      <c r="Q37" s="5"/>
      <c r="R37" s="5"/>
      <c r="S37" s="5"/>
      <c r="T37"/>
      <c r="U37"/>
    </row>
    <row r="38" spans="1:51" ht="9" customHeight="1" thickTop="1" thickBot="1" x14ac:dyDescent="0.3">
      <c r="Q38"/>
      <c r="R38"/>
      <c r="S38"/>
      <c r="T38"/>
      <c r="U38"/>
    </row>
    <row r="39" spans="1:51" ht="18.75" customHeight="1" x14ac:dyDescent="0.25">
      <c r="B39" s="110" t="s">
        <v>565</v>
      </c>
      <c r="C39" s="134" t="s">
        <v>611</v>
      </c>
      <c r="D39" s="134"/>
      <c r="E39" s="134"/>
      <c r="F39" s="134"/>
      <c r="G39" s="154"/>
      <c r="H39" s="155"/>
      <c r="I39" s="155"/>
      <c r="J39" s="155"/>
      <c r="K39" s="155"/>
      <c r="L39" s="156"/>
      <c r="M39" s="157" t="s">
        <v>610</v>
      </c>
      <c r="N39" s="158"/>
      <c r="O39" s="159"/>
      <c r="P39" s="154"/>
      <c r="Q39" s="155"/>
      <c r="R39" s="155"/>
      <c r="S39" s="155"/>
      <c r="T39" s="155"/>
      <c r="U39" s="156"/>
    </row>
    <row r="40" spans="1:51" ht="18.75" customHeight="1" x14ac:dyDescent="0.25">
      <c r="B40" s="111"/>
      <c r="C40" s="134" t="s">
        <v>612</v>
      </c>
      <c r="D40" s="134"/>
      <c r="E40" s="134"/>
      <c r="F40" s="134"/>
      <c r="G40" s="154"/>
      <c r="H40" s="155"/>
      <c r="I40" s="155"/>
      <c r="J40" s="155"/>
      <c r="K40" s="155"/>
      <c r="L40" s="156"/>
      <c r="M40" s="157" t="s">
        <v>613</v>
      </c>
      <c r="N40" s="158"/>
      <c r="O40" s="159"/>
      <c r="P40" s="154"/>
      <c r="Q40" s="155"/>
      <c r="R40" s="155"/>
      <c r="S40" s="155"/>
      <c r="T40" s="155"/>
      <c r="U40" s="156"/>
    </row>
    <row r="41" spans="1:51" ht="18.75" customHeight="1" x14ac:dyDescent="0.25">
      <c r="B41" s="111"/>
      <c r="C41" s="134" t="s">
        <v>2</v>
      </c>
      <c r="D41" s="134"/>
      <c r="E41" s="134"/>
      <c r="F41" s="134"/>
      <c r="G41" s="116" t="s">
        <v>359</v>
      </c>
      <c r="H41" s="116"/>
      <c r="I41" s="116"/>
      <c r="J41" s="116"/>
      <c r="K41" s="116"/>
      <c r="L41" s="134" t="s">
        <v>4</v>
      </c>
      <c r="M41" s="134"/>
      <c r="N41" s="116"/>
      <c r="O41" s="116"/>
      <c r="P41" s="134" t="s">
        <v>5</v>
      </c>
      <c r="Q41" s="134"/>
      <c r="R41" s="116"/>
      <c r="S41" s="116"/>
      <c r="T41" s="134" t="s">
        <v>6</v>
      </c>
      <c r="U41" s="144"/>
      <c r="V41" s="3" t="s">
        <v>7</v>
      </c>
      <c r="AU41" s="7" t="s">
        <v>357</v>
      </c>
      <c r="AV41" s="7" t="s">
        <v>358</v>
      </c>
      <c r="AW41" s="7" t="s">
        <v>359</v>
      </c>
      <c r="AX41" s="7" t="s">
        <v>360</v>
      </c>
      <c r="AY41" s="7" t="s">
        <v>361</v>
      </c>
    </row>
    <row r="42" spans="1:51" ht="18.75" customHeight="1" x14ac:dyDescent="0.25">
      <c r="B42" s="111"/>
      <c r="C42" s="141" t="s">
        <v>421</v>
      </c>
      <c r="D42" s="142"/>
      <c r="E42" s="142"/>
      <c r="F42" s="143"/>
      <c r="G42" s="145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7"/>
      <c r="V42" s="3" t="s">
        <v>9</v>
      </c>
    </row>
    <row r="43" spans="1:51" ht="18.75" customHeight="1" x14ac:dyDescent="0.25">
      <c r="B43" s="111"/>
      <c r="C43" s="121" t="s">
        <v>356</v>
      </c>
      <c r="D43" s="122"/>
      <c r="E43" s="122"/>
      <c r="F43" s="123"/>
      <c r="G43" s="121" t="s">
        <v>8</v>
      </c>
      <c r="H43" s="122"/>
      <c r="I43" s="123"/>
      <c r="J43" s="118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20"/>
      <c r="V43" s="3" t="s">
        <v>9</v>
      </c>
    </row>
    <row r="44" spans="1:51" ht="18.75" customHeight="1" x14ac:dyDescent="0.25">
      <c r="B44" s="111"/>
      <c r="C44" s="121"/>
      <c r="D44" s="122"/>
      <c r="E44" s="122"/>
      <c r="F44" s="123"/>
      <c r="G44" s="121" t="str">
        <f>IFERROR(VLOOKUP(J43,郵便番号,2,TRUE),"東京都")</f>
        <v>東京都</v>
      </c>
      <c r="H44" s="122"/>
      <c r="I44" s="123"/>
      <c r="J44" s="118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20"/>
    </row>
    <row r="45" spans="1:51" ht="18.75" customHeight="1" thickBot="1" x14ac:dyDescent="0.3">
      <c r="B45" s="112"/>
      <c r="C45" s="151"/>
      <c r="D45" s="152"/>
      <c r="E45" s="152"/>
      <c r="F45" s="153"/>
      <c r="G45" s="148" t="s">
        <v>362</v>
      </c>
      <c r="H45" s="148"/>
      <c r="I45" s="148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50"/>
    </row>
    <row r="46" spans="1:51" ht="18.75" customHeight="1" x14ac:dyDescent="0.25">
      <c r="B46" s="86"/>
      <c r="C46" s="87"/>
      <c r="D46" s="87"/>
      <c r="E46" s="87"/>
      <c r="F46" s="87"/>
      <c r="G46" s="88"/>
      <c r="H46" s="88"/>
      <c r="I46" s="88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51" ht="18.75" customHeight="1" thickBot="1" x14ac:dyDescent="0.3">
      <c r="A47" s="5" t="s">
        <v>549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51" ht="9" customHeight="1" thickTop="1" thickBot="1" x14ac:dyDescent="0.3"/>
    <row r="49" spans="2:51" ht="18.75" customHeight="1" x14ac:dyDescent="0.25">
      <c r="B49" s="130" t="s">
        <v>550</v>
      </c>
      <c r="C49" s="134" t="s">
        <v>611</v>
      </c>
      <c r="D49" s="134"/>
      <c r="E49" s="134"/>
      <c r="F49" s="134"/>
      <c r="G49" s="154"/>
      <c r="H49" s="155"/>
      <c r="I49" s="155"/>
      <c r="J49" s="155"/>
      <c r="K49" s="155"/>
      <c r="L49" s="156"/>
      <c r="M49" s="157" t="s">
        <v>610</v>
      </c>
      <c r="N49" s="158"/>
      <c r="O49" s="159"/>
      <c r="P49" s="154"/>
      <c r="Q49" s="155"/>
      <c r="R49" s="155"/>
      <c r="S49" s="155"/>
      <c r="T49" s="155"/>
      <c r="U49" s="156"/>
    </row>
    <row r="50" spans="2:51" ht="18.75" customHeight="1" x14ac:dyDescent="0.25">
      <c r="B50" s="131"/>
      <c r="C50" s="134" t="s">
        <v>612</v>
      </c>
      <c r="D50" s="134"/>
      <c r="E50" s="134"/>
      <c r="F50" s="134"/>
      <c r="G50" s="154"/>
      <c r="H50" s="155"/>
      <c r="I50" s="155"/>
      <c r="J50" s="155"/>
      <c r="K50" s="155"/>
      <c r="L50" s="156"/>
      <c r="M50" s="157" t="s">
        <v>613</v>
      </c>
      <c r="N50" s="158"/>
      <c r="O50" s="159"/>
      <c r="P50" s="154"/>
      <c r="Q50" s="155"/>
      <c r="R50" s="155"/>
      <c r="S50" s="155"/>
      <c r="T50" s="155"/>
      <c r="U50" s="156"/>
    </row>
    <row r="51" spans="2:51" ht="18.75" customHeight="1" x14ac:dyDescent="0.25">
      <c r="B51" s="131"/>
      <c r="C51" s="121" t="s">
        <v>536</v>
      </c>
      <c r="D51" s="122"/>
      <c r="E51" s="122"/>
      <c r="F51" s="123"/>
      <c r="G51" s="135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7"/>
      <c r="V51" s="3" t="s">
        <v>615</v>
      </c>
      <c r="AU51" s="7" t="s">
        <v>537</v>
      </c>
      <c r="AV51" s="7" t="s">
        <v>538</v>
      </c>
    </row>
    <row r="52" spans="2:51" ht="18.75" customHeight="1" x14ac:dyDescent="0.25">
      <c r="B52" s="131"/>
      <c r="C52" s="134" t="s">
        <v>2</v>
      </c>
      <c r="D52" s="134"/>
      <c r="E52" s="134"/>
      <c r="F52" s="134"/>
      <c r="G52" s="116" t="s">
        <v>3</v>
      </c>
      <c r="H52" s="116"/>
      <c r="I52" s="116"/>
      <c r="J52" s="116"/>
      <c r="K52" s="116"/>
      <c r="L52" s="134" t="s">
        <v>4</v>
      </c>
      <c r="M52" s="134"/>
      <c r="N52" s="116"/>
      <c r="O52" s="116"/>
      <c r="P52" s="134" t="s">
        <v>5</v>
      </c>
      <c r="Q52" s="134"/>
      <c r="R52" s="116"/>
      <c r="S52" s="116"/>
      <c r="T52" s="134" t="s">
        <v>6</v>
      </c>
      <c r="U52" s="144"/>
      <c r="V52" s="3" t="s">
        <v>7</v>
      </c>
      <c r="AU52" s="7" t="s">
        <v>357</v>
      </c>
      <c r="AV52" s="7" t="s">
        <v>358</v>
      </c>
      <c r="AW52" s="7" t="s">
        <v>359</v>
      </c>
      <c r="AX52" s="7" t="s">
        <v>360</v>
      </c>
      <c r="AY52" s="7" t="s">
        <v>361</v>
      </c>
    </row>
    <row r="53" spans="2:51" ht="18.75" customHeight="1" x14ac:dyDescent="0.25">
      <c r="B53" s="131"/>
      <c r="C53" s="113" t="s">
        <v>547</v>
      </c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5"/>
      <c r="Q53" s="116"/>
      <c r="R53" s="116"/>
      <c r="S53" s="116"/>
      <c r="T53" s="116"/>
      <c r="U53" s="117"/>
      <c r="AU53" s="7" t="s">
        <v>364</v>
      </c>
      <c r="AV53" s="7" t="s">
        <v>365</v>
      </c>
    </row>
    <row r="54" spans="2:51" ht="18.75" customHeight="1" x14ac:dyDescent="0.25">
      <c r="B54" s="131"/>
      <c r="C54" s="121" t="s">
        <v>541</v>
      </c>
      <c r="D54" s="122"/>
      <c r="E54" s="122"/>
      <c r="F54" s="123"/>
      <c r="G54" s="121" t="s">
        <v>8</v>
      </c>
      <c r="H54" s="122"/>
      <c r="I54" s="123"/>
      <c r="J54" s="118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20"/>
      <c r="V54" s="3" t="s">
        <v>9</v>
      </c>
    </row>
    <row r="55" spans="2:51" ht="18.75" customHeight="1" x14ac:dyDescent="0.25">
      <c r="B55" s="131"/>
      <c r="C55" s="121"/>
      <c r="D55" s="122"/>
      <c r="E55" s="122"/>
      <c r="F55" s="123"/>
      <c r="G55" s="121" t="str">
        <f>IFERROR(VLOOKUP(J54,郵便番号,2,TRUE),"東京都")</f>
        <v>東京都</v>
      </c>
      <c r="H55" s="122"/>
      <c r="I55" s="123"/>
      <c r="J55" s="118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20"/>
    </row>
    <row r="56" spans="2:51" ht="18.75" customHeight="1" x14ac:dyDescent="0.25">
      <c r="B56" s="131"/>
      <c r="C56" s="121"/>
      <c r="D56" s="122"/>
      <c r="E56" s="122"/>
      <c r="F56" s="123"/>
      <c r="G56" s="138" t="s">
        <v>362</v>
      </c>
      <c r="H56" s="138"/>
      <c r="I56" s="138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40"/>
    </row>
    <row r="57" spans="2:51" ht="18.75" customHeight="1" x14ac:dyDescent="0.25">
      <c r="B57" s="132"/>
      <c r="C57" s="141" t="s">
        <v>542</v>
      </c>
      <c r="D57" s="142"/>
      <c r="E57" s="142"/>
      <c r="F57" s="143"/>
      <c r="G57" s="121" t="s">
        <v>8</v>
      </c>
      <c r="H57" s="122"/>
      <c r="I57" s="123"/>
      <c r="J57" s="118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20"/>
      <c r="V57" s="3" t="str">
        <f ca="1">"　※"&amp;IF(MONTH(NOW())&lt;=6,"前","今") &amp; "年の１月１日時点の住所が申請時住所と異なる場合、"</f>
        <v>　※今年の１月１日時点の住所が申請時住所と異なる場合、</v>
      </c>
    </row>
    <row r="58" spans="2:51" ht="18.75" customHeight="1" x14ac:dyDescent="0.25">
      <c r="B58" s="132"/>
      <c r="C58" s="141"/>
      <c r="D58" s="142"/>
      <c r="E58" s="142"/>
      <c r="F58" s="143"/>
      <c r="G58" s="121" t="str">
        <f>IFERROR(VLOOKUP(J57,郵便番号,2,TRUE),"")</f>
        <v/>
      </c>
      <c r="H58" s="122"/>
      <c r="I58" s="123"/>
      <c r="J58" s="118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20"/>
      <c r="V58" s="3" t="s">
        <v>543</v>
      </c>
    </row>
    <row r="59" spans="2:51" ht="25.5" customHeight="1" thickBot="1" x14ac:dyDescent="0.3">
      <c r="B59" s="133"/>
      <c r="C59" s="124" t="s">
        <v>544</v>
      </c>
      <c r="D59" s="125"/>
      <c r="E59" s="125"/>
      <c r="F59" s="126"/>
      <c r="G59" s="127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9"/>
    </row>
    <row r="60" spans="2:51" ht="6" customHeight="1" thickBot="1" x14ac:dyDescent="0.3">
      <c r="B60" s="90"/>
      <c r="C60" s="91"/>
      <c r="D60" s="91"/>
      <c r="E60" s="91"/>
      <c r="F60" s="91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</row>
    <row r="61" spans="2:51" ht="18.75" customHeight="1" x14ac:dyDescent="0.25">
      <c r="B61" s="130" t="s">
        <v>551</v>
      </c>
      <c r="C61" s="134" t="s">
        <v>611</v>
      </c>
      <c r="D61" s="134"/>
      <c r="E61" s="134"/>
      <c r="F61" s="134"/>
      <c r="G61" s="154"/>
      <c r="H61" s="155"/>
      <c r="I61" s="155"/>
      <c r="J61" s="155"/>
      <c r="K61" s="155"/>
      <c r="L61" s="156"/>
      <c r="M61" s="157" t="s">
        <v>610</v>
      </c>
      <c r="N61" s="158"/>
      <c r="O61" s="159"/>
      <c r="P61" s="154"/>
      <c r="Q61" s="155"/>
      <c r="R61" s="155"/>
      <c r="S61" s="155"/>
      <c r="T61" s="155"/>
      <c r="U61" s="156"/>
    </row>
    <row r="62" spans="2:51" ht="18.75" customHeight="1" x14ac:dyDescent="0.25">
      <c r="B62" s="131"/>
      <c r="C62" s="134" t="s">
        <v>612</v>
      </c>
      <c r="D62" s="134"/>
      <c r="E62" s="134"/>
      <c r="F62" s="134"/>
      <c r="G62" s="154"/>
      <c r="H62" s="155"/>
      <c r="I62" s="155"/>
      <c r="J62" s="155"/>
      <c r="K62" s="155"/>
      <c r="L62" s="156"/>
      <c r="M62" s="157" t="s">
        <v>613</v>
      </c>
      <c r="N62" s="158"/>
      <c r="O62" s="159"/>
      <c r="P62" s="154"/>
      <c r="Q62" s="155"/>
      <c r="R62" s="155"/>
      <c r="S62" s="155"/>
      <c r="T62" s="155"/>
      <c r="U62" s="156"/>
    </row>
    <row r="63" spans="2:51" ht="18.75" customHeight="1" x14ac:dyDescent="0.25">
      <c r="B63" s="131"/>
      <c r="C63" s="121" t="s">
        <v>536</v>
      </c>
      <c r="D63" s="122"/>
      <c r="E63" s="122"/>
      <c r="F63" s="123"/>
      <c r="G63" s="135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7"/>
      <c r="V63" s="3" t="s">
        <v>615</v>
      </c>
      <c r="AU63" s="7" t="s">
        <v>537</v>
      </c>
      <c r="AV63" s="7" t="s">
        <v>538</v>
      </c>
    </row>
    <row r="64" spans="2:51" ht="18.75" customHeight="1" x14ac:dyDescent="0.25">
      <c r="B64" s="131"/>
      <c r="C64" s="134" t="s">
        <v>2</v>
      </c>
      <c r="D64" s="134"/>
      <c r="E64" s="134"/>
      <c r="F64" s="134"/>
      <c r="G64" s="116" t="s">
        <v>3</v>
      </c>
      <c r="H64" s="116"/>
      <c r="I64" s="116"/>
      <c r="J64" s="116"/>
      <c r="K64" s="116"/>
      <c r="L64" s="134" t="s">
        <v>4</v>
      </c>
      <c r="M64" s="134"/>
      <c r="N64" s="116"/>
      <c r="O64" s="116"/>
      <c r="P64" s="134" t="s">
        <v>5</v>
      </c>
      <c r="Q64" s="134"/>
      <c r="R64" s="116"/>
      <c r="S64" s="116"/>
      <c r="T64" s="134" t="s">
        <v>6</v>
      </c>
      <c r="U64" s="144"/>
      <c r="V64" s="3" t="s">
        <v>7</v>
      </c>
      <c r="AU64" s="7" t="s">
        <v>357</v>
      </c>
      <c r="AV64" s="7" t="s">
        <v>358</v>
      </c>
      <c r="AW64" s="7" t="s">
        <v>359</v>
      </c>
      <c r="AX64" s="7" t="s">
        <v>360</v>
      </c>
      <c r="AY64" s="7" t="s">
        <v>361</v>
      </c>
    </row>
    <row r="65" spans="2:51" ht="18.75" customHeight="1" x14ac:dyDescent="0.25">
      <c r="B65" s="131"/>
      <c r="C65" s="113" t="s">
        <v>547</v>
      </c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5"/>
      <c r="Q65" s="116"/>
      <c r="R65" s="116"/>
      <c r="S65" s="116"/>
      <c r="T65" s="116"/>
      <c r="U65" s="117"/>
      <c r="AU65" s="7" t="s">
        <v>364</v>
      </c>
      <c r="AV65" s="7" t="s">
        <v>365</v>
      </c>
    </row>
    <row r="66" spans="2:51" ht="18.75" customHeight="1" x14ac:dyDescent="0.25">
      <c r="B66" s="131"/>
      <c r="C66" s="121" t="s">
        <v>541</v>
      </c>
      <c r="D66" s="122"/>
      <c r="E66" s="122"/>
      <c r="F66" s="123"/>
      <c r="G66" s="121" t="s">
        <v>8</v>
      </c>
      <c r="H66" s="122"/>
      <c r="I66" s="123"/>
      <c r="J66" s="118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20"/>
      <c r="V66" s="3" t="s">
        <v>9</v>
      </c>
    </row>
    <row r="67" spans="2:51" ht="18.75" customHeight="1" x14ac:dyDescent="0.25">
      <c r="B67" s="131"/>
      <c r="C67" s="121"/>
      <c r="D67" s="122"/>
      <c r="E67" s="122"/>
      <c r="F67" s="123"/>
      <c r="G67" s="121" t="str">
        <f>IFERROR(VLOOKUP(J66,郵便番号,2,TRUE),"東京都")</f>
        <v>東京都</v>
      </c>
      <c r="H67" s="122"/>
      <c r="I67" s="123"/>
      <c r="J67" s="118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20"/>
    </row>
    <row r="68" spans="2:51" ht="18.75" customHeight="1" x14ac:dyDescent="0.25">
      <c r="B68" s="131"/>
      <c r="C68" s="121"/>
      <c r="D68" s="122"/>
      <c r="E68" s="122"/>
      <c r="F68" s="123"/>
      <c r="G68" s="138" t="s">
        <v>362</v>
      </c>
      <c r="H68" s="138"/>
      <c r="I68" s="138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40"/>
    </row>
    <row r="69" spans="2:51" ht="18.75" customHeight="1" x14ac:dyDescent="0.25">
      <c r="B69" s="132"/>
      <c r="C69" s="141" t="s">
        <v>542</v>
      </c>
      <c r="D69" s="142"/>
      <c r="E69" s="142"/>
      <c r="F69" s="143"/>
      <c r="G69" s="121" t="s">
        <v>8</v>
      </c>
      <c r="H69" s="122"/>
      <c r="I69" s="123"/>
      <c r="J69" s="118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20"/>
      <c r="V69" s="3" t="str">
        <f ca="1">"　※"&amp;IF(MONTH(NOW())&lt;=6,"前","今") &amp; "年の１月１日時点の住所が申請時住所と異なる場合、"</f>
        <v>　※今年の１月１日時点の住所が申請時住所と異なる場合、</v>
      </c>
    </row>
    <row r="70" spans="2:51" ht="18.75" customHeight="1" x14ac:dyDescent="0.25">
      <c r="B70" s="132"/>
      <c r="C70" s="141"/>
      <c r="D70" s="142"/>
      <c r="E70" s="142"/>
      <c r="F70" s="143"/>
      <c r="G70" s="121" t="str">
        <f>IFERROR(VLOOKUP(J69,郵便番号,2,TRUE),"")</f>
        <v/>
      </c>
      <c r="H70" s="122"/>
      <c r="I70" s="123"/>
      <c r="J70" s="118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20"/>
      <c r="V70" s="3" t="s">
        <v>543</v>
      </c>
    </row>
    <row r="71" spans="2:51" ht="25.5" customHeight="1" thickBot="1" x14ac:dyDescent="0.3">
      <c r="B71" s="133"/>
      <c r="C71" s="124" t="s">
        <v>544</v>
      </c>
      <c r="D71" s="125"/>
      <c r="E71" s="125"/>
      <c r="F71" s="126"/>
      <c r="G71" s="127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9"/>
    </row>
    <row r="72" spans="2:51" ht="6.75" customHeight="1" thickBot="1" x14ac:dyDescent="0.3">
      <c r="B72" s="90"/>
      <c r="C72" s="91"/>
      <c r="D72" s="91"/>
      <c r="E72" s="91"/>
      <c r="F72" s="91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</row>
    <row r="73" spans="2:51" ht="18.75" customHeight="1" x14ac:dyDescent="0.25">
      <c r="B73" s="130" t="s">
        <v>552</v>
      </c>
      <c r="C73" s="134" t="s">
        <v>611</v>
      </c>
      <c r="D73" s="134"/>
      <c r="E73" s="134"/>
      <c r="F73" s="134"/>
      <c r="G73" s="154"/>
      <c r="H73" s="155"/>
      <c r="I73" s="155"/>
      <c r="J73" s="155"/>
      <c r="K73" s="155"/>
      <c r="L73" s="156"/>
      <c r="M73" s="157" t="s">
        <v>610</v>
      </c>
      <c r="N73" s="158"/>
      <c r="O73" s="159"/>
      <c r="P73" s="154"/>
      <c r="Q73" s="155"/>
      <c r="R73" s="155"/>
      <c r="S73" s="155"/>
      <c r="T73" s="155"/>
      <c r="U73" s="156"/>
    </row>
    <row r="74" spans="2:51" ht="18.75" customHeight="1" x14ac:dyDescent="0.25">
      <c r="B74" s="131"/>
      <c r="C74" s="134" t="s">
        <v>612</v>
      </c>
      <c r="D74" s="134"/>
      <c r="E74" s="134"/>
      <c r="F74" s="134"/>
      <c r="G74" s="154"/>
      <c r="H74" s="155"/>
      <c r="I74" s="155"/>
      <c r="J74" s="155"/>
      <c r="K74" s="155"/>
      <c r="L74" s="156"/>
      <c r="M74" s="157" t="s">
        <v>613</v>
      </c>
      <c r="N74" s="158"/>
      <c r="O74" s="159"/>
      <c r="P74" s="154"/>
      <c r="Q74" s="155"/>
      <c r="R74" s="155"/>
      <c r="S74" s="155"/>
      <c r="T74" s="155"/>
      <c r="U74" s="156"/>
    </row>
    <row r="75" spans="2:51" ht="18.75" customHeight="1" x14ac:dyDescent="0.25">
      <c r="B75" s="131"/>
      <c r="C75" s="121" t="s">
        <v>536</v>
      </c>
      <c r="D75" s="122"/>
      <c r="E75" s="122"/>
      <c r="F75" s="123"/>
      <c r="G75" s="135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7"/>
      <c r="V75" s="3" t="s">
        <v>615</v>
      </c>
      <c r="AU75" s="7" t="s">
        <v>537</v>
      </c>
      <c r="AV75" s="7" t="s">
        <v>538</v>
      </c>
    </row>
    <row r="76" spans="2:51" ht="18.75" customHeight="1" x14ac:dyDescent="0.25">
      <c r="B76" s="131"/>
      <c r="C76" s="134" t="s">
        <v>2</v>
      </c>
      <c r="D76" s="134"/>
      <c r="E76" s="134"/>
      <c r="F76" s="134"/>
      <c r="G76" s="116" t="s">
        <v>359</v>
      </c>
      <c r="H76" s="116"/>
      <c r="I76" s="116"/>
      <c r="J76" s="116"/>
      <c r="K76" s="116"/>
      <c r="L76" s="134" t="s">
        <v>4</v>
      </c>
      <c r="M76" s="134"/>
      <c r="N76" s="116"/>
      <c r="O76" s="116"/>
      <c r="P76" s="134" t="s">
        <v>5</v>
      </c>
      <c r="Q76" s="134"/>
      <c r="R76" s="116"/>
      <c r="S76" s="116"/>
      <c r="T76" s="134" t="s">
        <v>6</v>
      </c>
      <c r="U76" s="144"/>
      <c r="V76" s="3" t="s">
        <v>7</v>
      </c>
      <c r="AU76" s="7" t="s">
        <v>357</v>
      </c>
      <c r="AV76" s="7" t="s">
        <v>358</v>
      </c>
      <c r="AW76" s="7" t="s">
        <v>359</v>
      </c>
      <c r="AX76" s="7" t="s">
        <v>360</v>
      </c>
      <c r="AY76" s="7" t="s">
        <v>361</v>
      </c>
    </row>
    <row r="77" spans="2:51" ht="18.75" customHeight="1" x14ac:dyDescent="0.25">
      <c r="B77" s="131"/>
      <c r="C77" s="113" t="s">
        <v>547</v>
      </c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5"/>
      <c r="Q77" s="116"/>
      <c r="R77" s="116"/>
      <c r="S77" s="116"/>
      <c r="T77" s="116"/>
      <c r="U77" s="117"/>
      <c r="AU77" s="7" t="s">
        <v>364</v>
      </c>
      <c r="AV77" s="7" t="s">
        <v>365</v>
      </c>
    </row>
    <row r="78" spans="2:51" ht="18.75" customHeight="1" x14ac:dyDescent="0.25">
      <c r="B78" s="131"/>
      <c r="C78" s="121" t="s">
        <v>541</v>
      </c>
      <c r="D78" s="122"/>
      <c r="E78" s="122"/>
      <c r="F78" s="123"/>
      <c r="G78" s="121" t="s">
        <v>8</v>
      </c>
      <c r="H78" s="122"/>
      <c r="I78" s="123"/>
      <c r="J78" s="118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20"/>
      <c r="V78" s="3" t="s">
        <v>9</v>
      </c>
    </row>
    <row r="79" spans="2:51" ht="18.75" customHeight="1" x14ac:dyDescent="0.25">
      <c r="B79" s="131"/>
      <c r="C79" s="121"/>
      <c r="D79" s="122"/>
      <c r="E79" s="122"/>
      <c r="F79" s="123"/>
      <c r="G79" s="121" t="str">
        <f>IFERROR(VLOOKUP(J78,郵便番号,2,TRUE),"東京都")</f>
        <v>東京都</v>
      </c>
      <c r="H79" s="122"/>
      <c r="I79" s="123"/>
      <c r="J79" s="118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20"/>
    </row>
    <row r="80" spans="2:51" ht="18.75" customHeight="1" x14ac:dyDescent="0.25">
      <c r="B80" s="131"/>
      <c r="C80" s="121"/>
      <c r="D80" s="122"/>
      <c r="E80" s="122"/>
      <c r="F80" s="123"/>
      <c r="G80" s="138" t="s">
        <v>362</v>
      </c>
      <c r="H80" s="138"/>
      <c r="I80" s="138"/>
      <c r="J80" s="118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20"/>
    </row>
    <row r="81" spans="1:32" ht="18.75" customHeight="1" x14ac:dyDescent="0.25">
      <c r="B81" s="132"/>
      <c r="C81" s="141" t="s">
        <v>542</v>
      </c>
      <c r="D81" s="142"/>
      <c r="E81" s="142"/>
      <c r="F81" s="143"/>
      <c r="G81" s="121" t="s">
        <v>8</v>
      </c>
      <c r="H81" s="122"/>
      <c r="I81" s="123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40"/>
      <c r="V81" s="3" t="str">
        <f ca="1">"　※"&amp;IF(MONTH(NOW())&lt;=6,"前","今") &amp; "年の１月１日時点の住所が申請時住所と異なる場合、"</f>
        <v>　※今年の１月１日時点の住所が申請時住所と異なる場合、</v>
      </c>
    </row>
    <row r="82" spans="1:32" ht="18.75" customHeight="1" x14ac:dyDescent="0.25">
      <c r="B82" s="132"/>
      <c r="C82" s="141"/>
      <c r="D82" s="142"/>
      <c r="E82" s="142"/>
      <c r="F82" s="143"/>
      <c r="G82" s="121" t="str">
        <f>IFERROR(VLOOKUP(J81,郵便番号,2,TRUE),"")</f>
        <v/>
      </c>
      <c r="H82" s="122"/>
      <c r="I82" s="123"/>
      <c r="J82" s="118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20"/>
      <c r="V82" s="3" t="s">
        <v>543</v>
      </c>
    </row>
    <row r="83" spans="1:32" ht="25.5" customHeight="1" thickBot="1" x14ac:dyDescent="0.3">
      <c r="B83" s="133"/>
      <c r="C83" s="124" t="s">
        <v>544</v>
      </c>
      <c r="D83" s="125"/>
      <c r="E83" s="125"/>
      <c r="F83" s="126"/>
      <c r="G83" s="127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9"/>
    </row>
    <row r="85" spans="1:32" ht="18.75" customHeight="1" thickBot="1" x14ac:dyDescent="0.3">
      <c r="A85" s="5" t="s">
        <v>553</v>
      </c>
      <c r="B85" s="4"/>
      <c r="C85" s="4"/>
      <c r="D85" s="4"/>
      <c r="E85" s="4"/>
      <c r="F85" s="4"/>
      <c r="G85" s="4"/>
      <c r="H85" s="4"/>
      <c r="I85"/>
      <c r="J85"/>
      <c r="K85"/>
      <c r="L85"/>
      <c r="AC85" s="6"/>
    </row>
    <row r="86" spans="1:32" ht="8.25" customHeight="1" thickTop="1" thickBot="1" x14ac:dyDescent="0.3"/>
    <row r="87" spans="1:32" ht="18.75" customHeight="1" thickBot="1" x14ac:dyDescent="0.3">
      <c r="B87" s="164" t="s">
        <v>417</v>
      </c>
      <c r="C87" s="165"/>
      <c r="D87" s="165"/>
      <c r="E87" s="165"/>
      <c r="F87" s="165"/>
      <c r="G87" s="167" t="s">
        <v>361</v>
      </c>
      <c r="H87" s="168"/>
      <c r="I87" s="169"/>
      <c r="J87" s="170"/>
      <c r="K87" s="171"/>
      <c r="L87" s="165" t="s">
        <v>4</v>
      </c>
      <c r="M87" s="165"/>
      <c r="N87" s="166"/>
      <c r="O87" s="166"/>
      <c r="P87" s="165" t="s">
        <v>5</v>
      </c>
      <c r="Q87" s="165"/>
      <c r="R87" s="166"/>
      <c r="S87" s="166"/>
      <c r="T87" s="165" t="s">
        <v>6</v>
      </c>
      <c r="U87" s="172"/>
      <c r="V87" s="3" t="s">
        <v>418</v>
      </c>
    </row>
    <row r="89" spans="1:32" ht="18.75" customHeight="1" thickBot="1" x14ac:dyDescent="0.3"/>
    <row r="90" spans="1:32" ht="18.75" customHeight="1" thickTop="1" x14ac:dyDescent="0.25"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1"/>
    </row>
    <row r="91" spans="1:32" ht="18.75" customHeight="1" x14ac:dyDescent="0.25">
      <c r="B91" s="12" t="s">
        <v>419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13"/>
    </row>
    <row r="92" spans="1:32" ht="18.75" customHeight="1" x14ac:dyDescent="0.25">
      <c r="B92" s="12" t="s">
        <v>420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13"/>
    </row>
    <row r="93" spans="1:32" ht="18.75" customHeight="1" x14ac:dyDescent="0.25">
      <c r="B93" s="12" t="s">
        <v>535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13"/>
    </row>
    <row r="94" spans="1:32" ht="18.75" customHeight="1" x14ac:dyDescent="0.25"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13"/>
    </row>
    <row r="95" spans="1:32" ht="18.75" customHeight="1" x14ac:dyDescent="0.25"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13"/>
    </row>
    <row r="96" spans="1:32" ht="18.75" customHeight="1" thickBot="1" x14ac:dyDescent="0.3"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6"/>
    </row>
    <row r="97" ht="18.75" customHeight="1" thickTop="1" x14ac:dyDescent="0.25"/>
  </sheetData>
  <sheetProtection algorithmName="SHA-512" hashValue="T5XWy/XAQezfHOsB2CVwPwh+640qwLTwuvnIpzmZpYAAKl3F1Tq50+KlF7PlI9qdRGUxztFnZdUFu90IhQOU7Q==" saltValue="YBtJK5nUPJiGHdkhMTiZPA==" spinCount="100000" sheet="1" selectLockedCells="1"/>
  <mergeCells count="215">
    <mergeCell ref="B6:N6"/>
    <mergeCell ref="O6:U6"/>
    <mergeCell ref="G73:L73"/>
    <mergeCell ref="M73:O73"/>
    <mergeCell ref="P73:U73"/>
    <mergeCell ref="G74:L74"/>
    <mergeCell ref="M74:O74"/>
    <mergeCell ref="P74:U74"/>
    <mergeCell ref="G39:L39"/>
    <mergeCell ref="M39:O39"/>
    <mergeCell ref="P39:U39"/>
    <mergeCell ref="G40:L40"/>
    <mergeCell ref="M40:O40"/>
    <mergeCell ref="P40:U40"/>
    <mergeCell ref="G49:L49"/>
    <mergeCell ref="M49:O49"/>
    <mergeCell ref="P49:U49"/>
    <mergeCell ref="T41:U41"/>
    <mergeCell ref="G50:L50"/>
    <mergeCell ref="M50:O50"/>
    <mergeCell ref="P50:U50"/>
    <mergeCell ref="G69:I69"/>
    <mergeCell ref="J69:U69"/>
    <mergeCell ref="G70:I70"/>
    <mergeCell ref="B10:B21"/>
    <mergeCell ref="C21:F21"/>
    <mergeCell ref="G21:U21"/>
    <mergeCell ref="M10:O10"/>
    <mergeCell ref="G10:L10"/>
    <mergeCell ref="P10:U10"/>
    <mergeCell ref="G11:L11"/>
    <mergeCell ref="M11:O11"/>
    <mergeCell ref="P11:U11"/>
    <mergeCell ref="J15:U15"/>
    <mergeCell ref="G16:I16"/>
    <mergeCell ref="G15:I15"/>
    <mergeCell ref="J16:U16"/>
    <mergeCell ref="C10:F10"/>
    <mergeCell ref="C11:F11"/>
    <mergeCell ref="C13:F13"/>
    <mergeCell ref="C12:F12"/>
    <mergeCell ref="G12:U12"/>
    <mergeCell ref="G13:H13"/>
    <mergeCell ref="I13:K13"/>
    <mergeCell ref="N13:O13"/>
    <mergeCell ref="R13:S13"/>
    <mergeCell ref="L13:M13"/>
    <mergeCell ref="P13:Q13"/>
    <mergeCell ref="B87:F87"/>
    <mergeCell ref="L87:M87"/>
    <mergeCell ref="N87:O87"/>
    <mergeCell ref="G87:I87"/>
    <mergeCell ref="J87:K87"/>
    <mergeCell ref="P87:Q87"/>
    <mergeCell ref="R87:S87"/>
    <mergeCell ref="T87:U87"/>
    <mergeCell ref="Q28:U28"/>
    <mergeCell ref="C39:F39"/>
    <mergeCell ref="J33:U33"/>
    <mergeCell ref="C34:F34"/>
    <mergeCell ref="G34:U34"/>
    <mergeCell ref="C35:F35"/>
    <mergeCell ref="G35:U35"/>
    <mergeCell ref="B24:B35"/>
    <mergeCell ref="C40:F40"/>
    <mergeCell ref="C41:F41"/>
    <mergeCell ref="G41:H41"/>
    <mergeCell ref="I41:K41"/>
    <mergeCell ref="L41:M41"/>
    <mergeCell ref="N41:O41"/>
    <mergeCell ref="P41:Q41"/>
    <mergeCell ref="R41:S41"/>
    <mergeCell ref="T13:U13"/>
    <mergeCell ref="G14:I14"/>
    <mergeCell ref="J14:U14"/>
    <mergeCell ref="C14:F16"/>
    <mergeCell ref="C28:P28"/>
    <mergeCell ref="C25:F25"/>
    <mergeCell ref="C26:F26"/>
    <mergeCell ref="G26:U26"/>
    <mergeCell ref="C27:F27"/>
    <mergeCell ref="G27:H27"/>
    <mergeCell ref="I27:K27"/>
    <mergeCell ref="L27:M27"/>
    <mergeCell ref="N27:O27"/>
    <mergeCell ref="C17:F18"/>
    <mergeCell ref="G17:I17"/>
    <mergeCell ref="J17:U17"/>
    <mergeCell ref="G18:I18"/>
    <mergeCell ref="J18:U18"/>
    <mergeCell ref="C19:F19"/>
    <mergeCell ref="C20:F20"/>
    <mergeCell ref="G19:U19"/>
    <mergeCell ref="G20:U20"/>
    <mergeCell ref="P27:Q27"/>
    <mergeCell ref="R27:S27"/>
    <mergeCell ref="T27:U27"/>
    <mergeCell ref="C29:F31"/>
    <mergeCell ref="G29:I29"/>
    <mergeCell ref="J29:U29"/>
    <mergeCell ref="C24:F24"/>
    <mergeCell ref="G24:L24"/>
    <mergeCell ref="M24:O24"/>
    <mergeCell ref="P24:U24"/>
    <mergeCell ref="G25:L25"/>
    <mergeCell ref="M25:O25"/>
    <mergeCell ref="P25:U25"/>
    <mergeCell ref="G30:I30"/>
    <mergeCell ref="J30:U30"/>
    <mergeCell ref="G31:I31"/>
    <mergeCell ref="J31:U31"/>
    <mergeCell ref="C32:F33"/>
    <mergeCell ref="G32:I32"/>
    <mergeCell ref="J32:U32"/>
    <mergeCell ref="G33:I33"/>
    <mergeCell ref="B49:B59"/>
    <mergeCell ref="C49:F49"/>
    <mergeCell ref="C50:F50"/>
    <mergeCell ref="C51:F51"/>
    <mergeCell ref="G51:U51"/>
    <mergeCell ref="C52:F52"/>
    <mergeCell ref="G52:H52"/>
    <mergeCell ref="I52:K52"/>
    <mergeCell ref="L52:M52"/>
    <mergeCell ref="N52:O52"/>
    <mergeCell ref="P52:Q52"/>
    <mergeCell ref="R52:S52"/>
    <mergeCell ref="T52:U52"/>
    <mergeCell ref="C54:F56"/>
    <mergeCell ref="G54:I54"/>
    <mergeCell ref="J54:U54"/>
    <mergeCell ref="G55:I55"/>
    <mergeCell ref="J55:U55"/>
    <mergeCell ref="G56:I56"/>
    <mergeCell ref="J56:U56"/>
    <mergeCell ref="C57:F58"/>
    <mergeCell ref="G57:I57"/>
    <mergeCell ref="J66:U66"/>
    <mergeCell ref="G67:I67"/>
    <mergeCell ref="J67:U67"/>
    <mergeCell ref="G68:I68"/>
    <mergeCell ref="J68:U68"/>
    <mergeCell ref="J57:U57"/>
    <mergeCell ref="G58:I58"/>
    <mergeCell ref="J58:U58"/>
    <mergeCell ref="G61:L61"/>
    <mergeCell ref="M61:O61"/>
    <mergeCell ref="P61:U61"/>
    <mergeCell ref="G62:L62"/>
    <mergeCell ref="M62:O62"/>
    <mergeCell ref="P62:U62"/>
    <mergeCell ref="C59:F59"/>
    <mergeCell ref="G59:U59"/>
    <mergeCell ref="C42:F42"/>
    <mergeCell ref="G42:U42"/>
    <mergeCell ref="G44:I44"/>
    <mergeCell ref="J44:U44"/>
    <mergeCell ref="G45:I45"/>
    <mergeCell ref="J45:U45"/>
    <mergeCell ref="C43:F45"/>
    <mergeCell ref="G43:I43"/>
    <mergeCell ref="J43:U43"/>
    <mergeCell ref="B61:B71"/>
    <mergeCell ref="C61:F61"/>
    <mergeCell ref="C62:F62"/>
    <mergeCell ref="C63:F63"/>
    <mergeCell ref="G63:U63"/>
    <mergeCell ref="C64:F64"/>
    <mergeCell ref="G64:H64"/>
    <mergeCell ref="I64:K64"/>
    <mergeCell ref="L64:M64"/>
    <mergeCell ref="N64:O64"/>
    <mergeCell ref="P64:Q64"/>
    <mergeCell ref="R64:S64"/>
    <mergeCell ref="T64:U64"/>
    <mergeCell ref="C66:F68"/>
    <mergeCell ref="G66:I66"/>
    <mergeCell ref="C69:F70"/>
    <mergeCell ref="J70:U70"/>
    <mergeCell ref="C83:F83"/>
    <mergeCell ref="G83:U83"/>
    <mergeCell ref="G80:I80"/>
    <mergeCell ref="J81:U81"/>
    <mergeCell ref="C81:F82"/>
    <mergeCell ref="J82:U82"/>
    <mergeCell ref="P76:Q76"/>
    <mergeCell ref="R76:S76"/>
    <mergeCell ref="T76:U76"/>
    <mergeCell ref="C78:F80"/>
    <mergeCell ref="G78:I78"/>
    <mergeCell ref="J80:U80"/>
    <mergeCell ref="B39:B45"/>
    <mergeCell ref="C53:P53"/>
    <mergeCell ref="Q53:U53"/>
    <mergeCell ref="C65:P65"/>
    <mergeCell ref="Q65:U65"/>
    <mergeCell ref="C77:P77"/>
    <mergeCell ref="Q77:U77"/>
    <mergeCell ref="J78:U78"/>
    <mergeCell ref="G79:I79"/>
    <mergeCell ref="J79:U79"/>
    <mergeCell ref="C71:F71"/>
    <mergeCell ref="G71:U71"/>
    <mergeCell ref="B73:B83"/>
    <mergeCell ref="C73:F73"/>
    <mergeCell ref="C74:F74"/>
    <mergeCell ref="C75:F75"/>
    <mergeCell ref="G75:U75"/>
    <mergeCell ref="C76:F76"/>
    <mergeCell ref="G76:H76"/>
    <mergeCell ref="I76:K76"/>
    <mergeCell ref="L76:M76"/>
    <mergeCell ref="N76:O76"/>
    <mergeCell ref="G81:I81"/>
    <mergeCell ref="G82:I82"/>
  </mergeCells>
  <phoneticPr fontId="2"/>
  <conditionalFormatting sqref="J29:U31">
    <cfRule type="expression" dxfId="3" priority="4">
      <formula>$Q$28="同じ"</formula>
    </cfRule>
  </conditionalFormatting>
  <conditionalFormatting sqref="J54:U56">
    <cfRule type="expression" dxfId="2" priority="3">
      <formula>$Q$53="同じ"</formula>
    </cfRule>
  </conditionalFormatting>
  <conditionalFormatting sqref="J66:U68">
    <cfRule type="expression" dxfId="1" priority="2">
      <formula>$Q$65="同じ"</formula>
    </cfRule>
  </conditionalFormatting>
  <conditionalFormatting sqref="J78:U81">
    <cfRule type="expression" dxfId="0" priority="1">
      <formula>$Q$77="同じ"</formula>
    </cfRule>
  </conditionalFormatting>
  <dataValidations count="14">
    <dataValidation type="list" allowBlank="1" showInputMessage="1" showErrorMessage="1" sqref="G13:H13 G64:H65 G52:H53 G41:H41 G27:H28 G76:H77" xr:uid="{9BF2A488-6DFE-43B4-AC6E-96D36CD8A6FF}">
      <formula1>$AU$13:$AY$13</formula1>
    </dataValidation>
    <dataValidation type="whole" imeMode="disabled" allowBlank="1" showInputMessage="1" showErrorMessage="1" sqref="N87:O87 N13:O13 N27:O28 N64:O65 N41:O41 N52:O53 N76:O77" xr:uid="{77219F7C-E093-4014-8F87-4EA68C9CD965}">
      <formula1>1</formula1>
      <formula2>12</formula2>
    </dataValidation>
    <dataValidation type="whole" imeMode="disabled" allowBlank="1" showInputMessage="1" showErrorMessage="1" sqref="R87:S87 R13:S13 R64:S64 R27:S27 R41:S41 R52:S52 R76:S76" xr:uid="{13F5891C-EF0A-4D5C-BE34-5947856A07CA}">
      <formula1>1</formula1>
      <formula2>31</formula2>
    </dataValidation>
    <dataValidation imeMode="fullKatakana" allowBlank="1" showInputMessage="1" showErrorMessage="1" sqref="M62 P11 M25 M40 M50 G11 M11 P25 G25 P40 G40 P50 G50 P62 G62 P74 G74 M74" xr:uid="{2751B625-07FB-4433-B44D-CB5B507093E5}"/>
    <dataValidation type="textLength" imeMode="disabled" allowBlank="1" showInputMessage="1" showErrorMessage="1" sqref="J14 J17 J29 J32 J43 J54 J57 J66 J69 J78" xr:uid="{7B87B327-484E-462E-99C1-F7EB2A5F8628}">
      <formula1>8</formula1>
      <formula2>8</formula2>
    </dataValidation>
    <dataValidation type="whole" imeMode="disabled" allowBlank="1" showInputMessage="1" showErrorMessage="1" sqref="I13:K13 I27:K28 I64:K65 I41:K41 I52:K53 I76:K77" xr:uid="{7C531B2F-D172-4CAC-827E-DBD0219B2331}">
      <formula1>1</formula1>
      <formula2>64</formula2>
    </dataValidation>
    <dataValidation type="whole" imeMode="disabled" operator="notBetween" allowBlank="1" showInputMessage="1" showErrorMessage="1" sqref="J87:K87" xr:uid="{61E595CF-0479-4E13-8994-EF78C5B73A13}">
      <formula1>20</formula1>
      <formula2>2020</formula2>
    </dataValidation>
    <dataValidation type="textLength" imeMode="disabled" operator="equal" allowBlank="1" showInputMessage="1" showErrorMessage="1" sqref="G19:U19 G34:U34" xr:uid="{F060729D-37EA-4935-BC95-2AC1C5C5145D}">
      <formula1>7</formula1>
    </dataValidation>
    <dataValidation type="list" allowBlank="1" showInputMessage="1" showErrorMessage="1" sqref="G12:U12 G75:U75 G63:U63 G51:U51 G26:U26" xr:uid="{DF9EFA7E-A1E4-4C9A-9AE9-063C0F586F83}">
      <formula1>$AU$12:$AV$12</formula1>
    </dataValidation>
    <dataValidation type="textLength" imeMode="disabled" operator="equal" allowBlank="1" showInputMessage="1" showErrorMessage="1" sqref="G83:U83 G35:U35 G59:U60 G71:U72 G20:U20" xr:uid="{187BE774-FC3B-48B4-A5BF-24CC1F735ACE}">
      <formula1>12</formula1>
    </dataValidation>
    <dataValidation type="list" allowBlank="1" showInputMessage="1" showErrorMessage="1" sqref="Q28:U28 Q53:U53 Q65:U65 Q77:U77" xr:uid="{B7E5F7D2-A2C2-4D07-975D-A3D14E87786E}">
      <formula1>$AU$28:$AV$28</formula1>
    </dataValidation>
    <dataValidation type="textLength" imeMode="disabled" allowBlank="1" showInputMessage="1" showErrorMessage="1" sqref="G42:U42" xr:uid="{DC38EF12-5714-49C1-8E0C-69B9ADDAEBC1}">
      <formula1>10</formula1>
      <formula2>15</formula2>
    </dataValidation>
    <dataValidation type="list" imeMode="disabled" operator="equal" allowBlank="1" showInputMessage="1" showErrorMessage="1" sqref="G21:U21" xr:uid="{7F523FA5-9F68-4E01-8E8E-EFB86D99913D}">
      <formula1>$AU$21:$AZ$21</formula1>
    </dataValidation>
    <dataValidation type="list" allowBlank="1" showInputMessage="1" showErrorMessage="1" sqref="O6:U6" xr:uid="{9C105ABE-A4E2-41E4-BBE0-72D9949129ED}">
      <formula1>$AU$6:$AW$6</formula1>
    </dataValidation>
  </dataValidation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D521-998C-4393-8FE5-C78C51CFF3C4}">
  <dimension ref="A1:E14"/>
  <sheetViews>
    <sheetView workbookViewId="0">
      <selection activeCell="D1" sqref="D1:E7"/>
    </sheetView>
  </sheetViews>
  <sheetFormatPr defaultRowHeight="13.2" x14ac:dyDescent="0.25"/>
  <cols>
    <col min="1" max="1" width="11.44140625" bestFit="1" customWidth="1"/>
    <col min="4" max="4" width="19.44140625" bestFit="1" customWidth="1"/>
  </cols>
  <sheetData>
    <row r="1" spans="1:5" x14ac:dyDescent="0.25">
      <c r="A1" s="18" t="s">
        <v>422</v>
      </c>
      <c r="B1" s="24">
        <v>0</v>
      </c>
      <c r="D1" s="18" t="s">
        <v>422</v>
      </c>
      <c r="E1">
        <v>0</v>
      </c>
    </row>
    <row r="2" spans="1:5" x14ac:dyDescent="0.25">
      <c r="A2" s="18" t="s">
        <v>423</v>
      </c>
      <c r="B2" s="24">
        <v>6</v>
      </c>
      <c r="D2" s="18" t="s">
        <v>430</v>
      </c>
      <c r="E2">
        <v>1</v>
      </c>
    </row>
    <row r="3" spans="1:5" x14ac:dyDescent="0.25">
      <c r="A3" s="18" t="s">
        <v>424</v>
      </c>
      <c r="B3" s="24">
        <v>6</v>
      </c>
      <c r="D3" s="18" t="s">
        <v>431</v>
      </c>
      <c r="E3">
        <v>2</v>
      </c>
    </row>
    <row r="4" spans="1:5" x14ac:dyDescent="0.25">
      <c r="A4" s="18" t="s">
        <v>425</v>
      </c>
      <c r="B4" s="24">
        <v>1</v>
      </c>
      <c r="D4" s="18" t="s">
        <v>432</v>
      </c>
      <c r="E4">
        <v>3</v>
      </c>
    </row>
    <row r="5" spans="1:5" x14ac:dyDescent="0.25">
      <c r="A5" s="18" t="s">
        <v>426</v>
      </c>
      <c r="B5" s="24">
        <v>2</v>
      </c>
      <c r="D5" s="18" t="s">
        <v>433</v>
      </c>
      <c r="E5">
        <v>4</v>
      </c>
    </row>
    <row r="6" spans="1:5" x14ac:dyDescent="0.25">
      <c r="A6" s="18" t="s">
        <v>427</v>
      </c>
      <c r="B6" s="24">
        <v>3</v>
      </c>
      <c r="D6" s="18" t="s">
        <v>434</v>
      </c>
      <c r="E6">
        <v>5</v>
      </c>
    </row>
    <row r="7" spans="1:5" x14ac:dyDescent="0.25">
      <c r="A7" s="18" t="s">
        <v>428</v>
      </c>
      <c r="B7" s="24">
        <v>4</v>
      </c>
      <c r="D7" s="18" t="s">
        <v>435</v>
      </c>
      <c r="E7">
        <v>6</v>
      </c>
    </row>
    <row r="8" spans="1:5" x14ac:dyDescent="0.25">
      <c r="A8" s="18" t="s">
        <v>429</v>
      </c>
      <c r="B8" s="24">
        <v>5</v>
      </c>
      <c r="D8" s="18"/>
    </row>
    <row r="9" spans="1:5" x14ac:dyDescent="0.25">
      <c r="D9" s="18"/>
    </row>
    <row r="10" spans="1:5" x14ac:dyDescent="0.25">
      <c r="D10" s="18"/>
    </row>
    <row r="11" spans="1:5" x14ac:dyDescent="0.25">
      <c r="D11" s="18"/>
    </row>
    <row r="12" spans="1:5" x14ac:dyDescent="0.25">
      <c r="D12" s="18"/>
    </row>
    <row r="13" spans="1:5" x14ac:dyDescent="0.25">
      <c r="D13" s="18"/>
    </row>
    <row r="14" spans="1:5" x14ac:dyDescent="0.25">
      <c r="D14" s="18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4717-A386-40FC-8769-566E0DF7E2A0}">
  <sheetPr codeName="Sheet4">
    <tabColor rgb="FFFFFF00"/>
    <pageSetUpPr fitToPage="1"/>
  </sheetPr>
  <dimension ref="A1:CC228"/>
  <sheetViews>
    <sheetView showGridLines="0" view="pageBreakPreview" zoomScale="178" zoomScaleNormal="120" zoomScaleSheetLayoutView="120" workbookViewId="0">
      <selection activeCell="L158" sqref="L158:P158"/>
    </sheetView>
  </sheetViews>
  <sheetFormatPr defaultColWidth="2.77734375" defaultRowHeight="12.75" customHeight="1" x14ac:dyDescent="0.25"/>
  <cols>
    <col min="1" max="1" width="1" style="31" customWidth="1"/>
    <col min="2" max="2" width="1.77734375" style="31" customWidth="1"/>
    <col min="3" max="4" width="2.109375" style="31" customWidth="1"/>
    <col min="5" max="6" width="3.44140625" style="31" customWidth="1"/>
    <col min="7" max="10" width="2.77734375" style="31"/>
    <col min="11" max="11" width="2.77734375" style="31" customWidth="1"/>
    <col min="12" max="20" width="2.77734375" style="31"/>
    <col min="21" max="26" width="2.77734375" style="31" customWidth="1"/>
    <col min="27" max="29" width="2.77734375" style="31"/>
    <col min="30" max="37" width="2.77734375" style="31" customWidth="1"/>
    <col min="38" max="38" width="2" style="31" customWidth="1"/>
    <col min="39" max="39" width="1" style="17" customWidth="1"/>
    <col min="40" max="16384" width="2.77734375" style="17"/>
  </cols>
  <sheetData>
    <row r="1" spans="1:81" ht="14.25" customHeight="1" x14ac:dyDescent="0.25">
      <c r="A1" s="25"/>
      <c r="B1" s="31" t="s">
        <v>559</v>
      </c>
      <c r="C1" s="32"/>
      <c r="D1" s="32"/>
      <c r="E1" s="32"/>
      <c r="F1" s="32"/>
      <c r="G1" s="32"/>
      <c r="H1" s="32"/>
      <c r="I1" s="360" t="s">
        <v>560</v>
      </c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25"/>
      <c r="AG1" s="25"/>
      <c r="AH1" s="25"/>
      <c r="AI1" s="25"/>
      <c r="AL1" s="30" t="s">
        <v>558</v>
      </c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</row>
    <row r="2" spans="1:81" s="19" customFormat="1" ht="10.5" customHeight="1" x14ac:dyDescent="0.25">
      <c r="A2" s="29"/>
      <c r="B2" s="41"/>
      <c r="C2" s="42"/>
      <c r="D2" s="42"/>
      <c r="E2" s="42"/>
      <c r="F2" s="42"/>
      <c r="G2" s="42"/>
      <c r="H2" s="43"/>
      <c r="I2" s="43"/>
      <c r="J2" s="43"/>
      <c r="K2" s="43"/>
      <c r="L2" s="43"/>
      <c r="M2" s="43"/>
      <c r="N2" s="43"/>
      <c r="O2" s="45" t="s">
        <v>556</v>
      </c>
      <c r="P2" s="44" t="s">
        <v>600</v>
      </c>
      <c r="Q2" s="44"/>
      <c r="R2" s="45" t="str">
        <f>入力してください!J87&amp; ""</f>
        <v/>
      </c>
      <c r="S2" s="109" t="s">
        <v>622</v>
      </c>
      <c r="T2" s="45" t="str">
        <f>入力してください!N87&amp; ""</f>
        <v/>
      </c>
      <c r="U2" s="109" t="s">
        <v>623</v>
      </c>
      <c r="V2" s="45" t="str">
        <f>入力してください!R87&amp; ""</f>
        <v/>
      </c>
      <c r="W2" s="109" t="s">
        <v>624</v>
      </c>
      <c r="X2" s="109"/>
      <c r="Y2" s="109"/>
      <c r="Z2" s="44"/>
      <c r="AA2" s="44"/>
      <c r="AB2" s="44"/>
      <c r="AC2" s="44"/>
      <c r="AD2" s="44"/>
      <c r="AE2" s="53"/>
      <c r="AF2" s="54"/>
      <c r="AG2" s="54"/>
      <c r="AH2" s="54"/>
      <c r="AI2" s="54"/>
      <c r="AJ2" s="54"/>
      <c r="AK2" s="54"/>
      <c r="AL2" s="55"/>
      <c r="AN2" s="40"/>
      <c r="AO2" s="364" t="s">
        <v>591</v>
      </c>
      <c r="AP2" s="364"/>
      <c r="AQ2" s="364"/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4"/>
      <c r="BC2" s="364"/>
      <c r="BD2" s="364"/>
      <c r="BE2" s="364"/>
      <c r="BF2" s="364"/>
      <c r="BG2" s="364"/>
      <c r="BH2" s="364"/>
      <c r="BI2" s="364"/>
      <c r="BJ2" s="364"/>
      <c r="BK2" s="364"/>
      <c r="BL2" s="364"/>
      <c r="BM2" s="364"/>
      <c r="BN2" s="364"/>
      <c r="BO2" s="364"/>
      <c r="BP2" s="364"/>
      <c r="BQ2" s="364"/>
      <c r="BR2" s="26"/>
      <c r="BS2" s="26"/>
      <c r="BT2" s="26"/>
    </row>
    <row r="3" spans="1:81" s="28" customFormat="1" ht="10.5" customHeight="1" x14ac:dyDescent="0.15">
      <c r="A3" s="32"/>
      <c r="B3" s="46"/>
      <c r="C3" s="184" t="s">
        <v>583</v>
      </c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47"/>
      <c r="AN3" s="27"/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  <c r="BB3" s="364"/>
      <c r="BC3" s="364"/>
      <c r="BD3" s="364"/>
      <c r="BE3" s="364"/>
      <c r="BF3" s="364"/>
      <c r="BG3" s="364"/>
      <c r="BH3" s="364"/>
      <c r="BI3" s="364"/>
      <c r="BJ3" s="364"/>
      <c r="BK3" s="364"/>
      <c r="BL3" s="364"/>
      <c r="BM3" s="364"/>
      <c r="BN3" s="364"/>
      <c r="BO3" s="364"/>
      <c r="BP3" s="364"/>
      <c r="BQ3" s="364"/>
      <c r="BR3" s="26"/>
      <c r="BS3" s="26"/>
      <c r="BT3" s="26"/>
    </row>
    <row r="4" spans="1:81" ht="12.75" customHeight="1" x14ac:dyDescent="0.15">
      <c r="A4" s="29"/>
      <c r="B4" s="48"/>
      <c r="C4" s="185" t="s">
        <v>554</v>
      </c>
      <c r="D4" s="186"/>
      <c r="E4" s="186"/>
      <c r="F4" s="187"/>
      <c r="G4" s="194" t="s">
        <v>1</v>
      </c>
      <c r="H4" s="195"/>
      <c r="I4" s="196"/>
      <c r="J4" s="197" t="str">
        <f>入力してください!G11&amp; ""</f>
        <v/>
      </c>
      <c r="K4" s="198"/>
      <c r="L4" s="198"/>
      <c r="M4" s="198"/>
      <c r="N4" s="198"/>
      <c r="O4" s="198"/>
      <c r="P4" s="199"/>
      <c r="Q4" s="198" t="str">
        <f>入力してください!P11&amp; ""</f>
        <v/>
      </c>
      <c r="R4" s="198"/>
      <c r="S4" s="198"/>
      <c r="T4" s="198"/>
      <c r="U4" s="198"/>
      <c r="V4" s="199"/>
      <c r="W4" s="238" t="s">
        <v>539</v>
      </c>
      <c r="X4" s="239"/>
      <c r="Y4" s="239"/>
      <c r="Z4" s="240"/>
      <c r="AA4" s="232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4" s="233"/>
      <c r="AC4" s="233"/>
      <c r="AD4" s="233"/>
      <c r="AE4" s="233"/>
      <c r="AF4" s="233"/>
      <c r="AG4" s="233"/>
      <c r="AH4" s="233"/>
      <c r="AI4" s="233"/>
      <c r="AJ4" s="233"/>
      <c r="AK4" s="348"/>
      <c r="AL4" s="49"/>
      <c r="AN4" s="26"/>
      <c r="AO4" s="364"/>
      <c r="AP4" s="364"/>
      <c r="AQ4" s="364"/>
      <c r="AR4" s="364"/>
      <c r="AS4" s="364"/>
      <c r="AT4" s="364"/>
      <c r="AU4" s="364"/>
      <c r="AV4" s="364"/>
      <c r="AW4" s="364"/>
      <c r="AX4" s="364"/>
      <c r="AY4" s="364"/>
      <c r="AZ4" s="364"/>
      <c r="BA4" s="364"/>
      <c r="BB4" s="364"/>
      <c r="BC4" s="364"/>
      <c r="BD4" s="364"/>
      <c r="BE4" s="364"/>
      <c r="BF4" s="364"/>
      <c r="BG4" s="364"/>
      <c r="BH4" s="364"/>
      <c r="BI4" s="364"/>
      <c r="BJ4" s="364"/>
      <c r="BK4" s="364"/>
      <c r="BL4" s="364"/>
      <c r="BM4" s="364"/>
      <c r="BN4" s="364"/>
      <c r="BO4" s="364"/>
      <c r="BP4" s="364"/>
      <c r="BQ4" s="364"/>
      <c r="BR4" s="26"/>
      <c r="BS4" s="26"/>
      <c r="BT4" s="26"/>
      <c r="CB4" s="17" t="str">
        <f>IF(入力してください!O6="新規申請","〇","")</f>
        <v/>
      </c>
      <c r="CC4" s="17" t="str">
        <f>IF(入力してください!G21="協会","〇","")</f>
        <v/>
      </c>
    </row>
    <row r="5" spans="1:81" ht="18.75" customHeight="1" x14ac:dyDescent="0.25">
      <c r="A5" s="29"/>
      <c r="B5" s="48"/>
      <c r="C5" s="188"/>
      <c r="D5" s="189"/>
      <c r="E5" s="189"/>
      <c r="F5" s="190"/>
      <c r="G5" s="226" t="s">
        <v>562</v>
      </c>
      <c r="H5" s="227"/>
      <c r="I5" s="228"/>
      <c r="J5" s="229" t="str">
        <f>入力してください!G10&amp; ""</f>
        <v/>
      </c>
      <c r="K5" s="230"/>
      <c r="L5" s="230"/>
      <c r="M5" s="230"/>
      <c r="N5" s="230"/>
      <c r="O5" s="230"/>
      <c r="P5" s="231"/>
      <c r="Q5" s="230" t="str">
        <f>入力してください!P10&amp; ""</f>
        <v/>
      </c>
      <c r="R5" s="230"/>
      <c r="S5" s="230"/>
      <c r="T5" s="230"/>
      <c r="U5" s="230"/>
      <c r="V5" s="231"/>
      <c r="W5" s="241"/>
      <c r="X5" s="242"/>
      <c r="Y5" s="242"/>
      <c r="Z5" s="243"/>
      <c r="AA5" s="261"/>
      <c r="AB5" s="262"/>
      <c r="AC5" s="262"/>
      <c r="AD5" s="262"/>
      <c r="AE5" s="262"/>
      <c r="AF5" s="262"/>
      <c r="AG5" s="262"/>
      <c r="AH5" s="262"/>
      <c r="AI5" s="262"/>
      <c r="AJ5" s="262"/>
      <c r="AK5" s="349"/>
      <c r="AL5" s="49"/>
      <c r="AN5" s="26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  <c r="BB5" s="364"/>
      <c r="BC5" s="364"/>
      <c r="BD5" s="364"/>
      <c r="BE5" s="364"/>
      <c r="BF5" s="364"/>
      <c r="BG5" s="364"/>
      <c r="BH5" s="364"/>
      <c r="BI5" s="364"/>
      <c r="BJ5" s="364"/>
      <c r="BK5" s="364"/>
      <c r="BL5" s="364"/>
      <c r="BM5" s="364"/>
      <c r="BN5" s="364"/>
      <c r="BO5" s="364"/>
      <c r="BP5" s="364"/>
      <c r="BQ5" s="364"/>
      <c r="BR5" s="26"/>
      <c r="BS5" s="26"/>
      <c r="BT5" s="26"/>
      <c r="CB5" s="17" t="str">
        <f>IF(入力してください!O6="更新申請","〇","")</f>
        <v/>
      </c>
      <c r="CC5" s="17" t="str">
        <f>IF(入力してください!G21="船員","〇","")</f>
        <v/>
      </c>
    </row>
    <row r="6" spans="1:81" ht="16.5" customHeight="1" x14ac:dyDescent="0.25">
      <c r="A6" s="29"/>
      <c r="B6" s="48"/>
      <c r="C6" s="188"/>
      <c r="D6" s="189"/>
      <c r="E6" s="189"/>
      <c r="F6" s="190"/>
      <c r="G6" s="208" t="s">
        <v>541</v>
      </c>
      <c r="H6" s="209"/>
      <c r="I6" s="209"/>
      <c r="J6" s="209"/>
      <c r="K6" s="210"/>
      <c r="L6" s="232" t="str">
        <f>"(〒" &amp; IF(入力してください!J14="","   -    ",入力してください!J14) &amp; ")"</f>
        <v>(〒   -    )</v>
      </c>
      <c r="M6" s="233"/>
      <c r="N6" s="233"/>
      <c r="O6" s="233"/>
      <c r="P6" s="233"/>
      <c r="Q6" s="234" t="str">
        <f>入力してください!G15 &amp;入力してください!J15&amp;""</f>
        <v>東京都</v>
      </c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5"/>
      <c r="AL6" s="49"/>
      <c r="AN6" s="26"/>
      <c r="AO6" s="364"/>
      <c r="AP6" s="364"/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364"/>
      <c r="BB6" s="364"/>
      <c r="BC6" s="364"/>
      <c r="BD6" s="364"/>
      <c r="BE6" s="364"/>
      <c r="BF6" s="364"/>
      <c r="BG6" s="364"/>
      <c r="BH6" s="364"/>
      <c r="BI6" s="364"/>
      <c r="BJ6" s="364"/>
      <c r="BK6" s="364"/>
      <c r="BL6" s="364"/>
      <c r="BM6" s="364"/>
      <c r="BN6" s="364"/>
      <c r="BO6" s="364"/>
      <c r="BP6" s="364"/>
      <c r="BQ6" s="364"/>
      <c r="BR6" s="26"/>
      <c r="BS6" s="26"/>
      <c r="BT6" s="26"/>
      <c r="CB6" s="17" t="str">
        <f>IF(入力してください!O6="変更申請","〇","")</f>
        <v/>
      </c>
      <c r="CC6" s="17" t="str">
        <f>IF(入力してください!G21="日雇","〇","")</f>
        <v/>
      </c>
    </row>
    <row r="7" spans="1:81" ht="16.5" customHeight="1" x14ac:dyDescent="0.25">
      <c r="A7" s="29"/>
      <c r="B7" s="48"/>
      <c r="C7" s="188"/>
      <c r="D7" s="189"/>
      <c r="E7" s="189"/>
      <c r="F7" s="190"/>
      <c r="G7" s="214"/>
      <c r="H7" s="215"/>
      <c r="I7" s="215"/>
      <c r="J7" s="215"/>
      <c r="K7" s="216"/>
      <c r="L7" s="33"/>
      <c r="M7" s="34"/>
      <c r="N7" s="34"/>
      <c r="O7" s="34"/>
      <c r="P7" s="34"/>
      <c r="Q7" s="236" t="str">
        <f>入力してください!J16 &amp; ""</f>
        <v/>
      </c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7"/>
      <c r="AL7" s="49"/>
      <c r="AN7" s="26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  <c r="BB7" s="364"/>
      <c r="BC7" s="364"/>
      <c r="BD7" s="364"/>
      <c r="BE7" s="364"/>
      <c r="BF7" s="364"/>
      <c r="BG7" s="364"/>
      <c r="BH7" s="364"/>
      <c r="BI7" s="364"/>
      <c r="BJ7" s="364"/>
      <c r="BK7" s="364"/>
      <c r="BL7" s="364"/>
      <c r="BM7" s="364"/>
      <c r="BN7" s="364"/>
      <c r="BO7" s="364"/>
      <c r="BP7" s="364"/>
      <c r="BQ7" s="364"/>
      <c r="BR7" s="26"/>
      <c r="BS7" s="26"/>
      <c r="BT7" s="26"/>
      <c r="CC7" s="17" t="str">
        <f>IF(入力してください!G21="組合","〇","")</f>
        <v/>
      </c>
    </row>
    <row r="8" spans="1:81" ht="16.5" customHeight="1" x14ac:dyDescent="0.25">
      <c r="A8" s="29"/>
      <c r="B8" s="48"/>
      <c r="C8" s="188"/>
      <c r="D8" s="189"/>
      <c r="E8" s="189"/>
      <c r="F8" s="190"/>
      <c r="G8" s="398" t="s">
        <v>603</v>
      </c>
      <c r="H8" s="203"/>
      <c r="I8" s="203"/>
      <c r="J8" s="203"/>
      <c r="K8" s="204"/>
      <c r="L8" s="399" t="s">
        <v>620</v>
      </c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0"/>
      <c r="AA8" s="400"/>
      <c r="AB8" s="400"/>
      <c r="AC8" s="400"/>
      <c r="AD8" s="400"/>
      <c r="AE8" s="400"/>
      <c r="AF8" s="400"/>
      <c r="AG8" s="400"/>
      <c r="AH8" s="400"/>
      <c r="AI8" s="400"/>
      <c r="AJ8" s="400"/>
      <c r="AK8" s="401"/>
      <c r="AL8" s="49"/>
      <c r="AN8" s="26"/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4"/>
      <c r="AZ8" s="364"/>
      <c r="BA8" s="364"/>
      <c r="BB8" s="364"/>
      <c r="BC8" s="364"/>
      <c r="BD8" s="364"/>
      <c r="BE8" s="364"/>
      <c r="BF8" s="364"/>
      <c r="BG8" s="364"/>
      <c r="BH8" s="364"/>
      <c r="BI8" s="364"/>
      <c r="BJ8" s="364"/>
      <c r="BK8" s="364"/>
      <c r="BL8" s="364"/>
      <c r="BM8" s="364"/>
      <c r="BN8" s="364"/>
      <c r="BO8" s="364"/>
      <c r="BP8" s="364"/>
      <c r="BQ8" s="364"/>
      <c r="BR8" s="26"/>
      <c r="BS8" s="26"/>
      <c r="BT8" s="26"/>
      <c r="CC8" s="17" t="str">
        <f>IF(入力してください!G21="共済","〇","")</f>
        <v/>
      </c>
    </row>
    <row r="9" spans="1:81" ht="12.75" customHeight="1" x14ac:dyDescent="0.25">
      <c r="A9" s="29"/>
      <c r="B9" s="48"/>
      <c r="C9" s="188"/>
      <c r="D9" s="189"/>
      <c r="E9" s="189"/>
      <c r="F9" s="190"/>
      <c r="G9" s="373" t="s">
        <v>555</v>
      </c>
      <c r="H9" s="374"/>
      <c r="I9" s="374"/>
      <c r="J9" s="374"/>
      <c r="K9" s="375"/>
      <c r="L9" s="217" t="str">
        <f>"(〒" &amp; IF(入力してください!J17="","   -    ",入力してください!J17) &amp; ")"</f>
        <v>(〒   -    )</v>
      </c>
      <c r="M9" s="218"/>
      <c r="N9" s="218"/>
      <c r="O9" s="218"/>
      <c r="P9" s="218"/>
      <c r="Q9" s="17"/>
      <c r="R9" s="73"/>
      <c r="S9" s="17"/>
      <c r="T9" s="254" t="str">
        <f>入力してください!G18 &amp;"　"&amp;入力してください!J18&amp;""</f>
        <v>　</v>
      </c>
      <c r="U9" s="234"/>
      <c r="V9" s="234"/>
      <c r="W9" s="234"/>
      <c r="X9" s="234"/>
      <c r="Y9" s="234"/>
      <c r="Z9" s="234"/>
      <c r="AA9" s="235"/>
      <c r="AB9" s="35"/>
      <c r="AC9" s="35"/>
      <c r="AD9" s="35"/>
      <c r="AE9" s="35"/>
      <c r="AF9" s="35"/>
      <c r="AG9" s="35"/>
      <c r="AH9" s="35"/>
      <c r="AI9" s="35"/>
      <c r="AJ9" s="35"/>
      <c r="AK9" s="75"/>
      <c r="AL9" s="49"/>
      <c r="AN9" s="26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26"/>
      <c r="BS9" s="26"/>
      <c r="BT9" s="26"/>
      <c r="CC9" s="17" t="str">
        <f>IF(入力してください!G21="国保","〇","")</f>
        <v/>
      </c>
    </row>
    <row r="10" spans="1:81" ht="12.75" customHeight="1" x14ac:dyDescent="0.15">
      <c r="A10" s="29"/>
      <c r="B10" s="48"/>
      <c r="C10" s="188"/>
      <c r="D10" s="189"/>
      <c r="E10" s="189"/>
      <c r="F10" s="190"/>
      <c r="G10" s="376"/>
      <c r="H10" s="377"/>
      <c r="I10" s="377"/>
      <c r="J10" s="377"/>
      <c r="K10" s="378"/>
      <c r="L10" s="102" t="s">
        <v>566</v>
      </c>
      <c r="M10" s="69"/>
      <c r="N10" s="69"/>
      <c r="O10" s="69"/>
      <c r="P10" s="69"/>
      <c r="Q10" s="67"/>
      <c r="R10" s="67"/>
      <c r="S10" s="67"/>
      <c r="T10" s="236"/>
      <c r="U10" s="236"/>
      <c r="V10" s="236"/>
      <c r="W10" s="236"/>
      <c r="X10" s="236"/>
      <c r="Y10" s="236"/>
      <c r="Z10" s="236"/>
      <c r="AA10" s="237"/>
      <c r="AB10" s="65"/>
      <c r="AC10" s="65"/>
      <c r="AD10" s="65"/>
      <c r="AE10" s="65"/>
      <c r="AF10" s="65"/>
      <c r="AG10" s="65"/>
      <c r="AH10" s="65"/>
      <c r="AI10" s="65"/>
      <c r="AJ10" s="65"/>
      <c r="AK10" s="76"/>
      <c r="AL10" s="49"/>
      <c r="AN10" s="26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364"/>
      <c r="BC10" s="364"/>
      <c r="BD10" s="364"/>
      <c r="BE10" s="364"/>
      <c r="BF10" s="364"/>
      <c r="BG10" s="364"/>
      <c r="BH10" s="364"/>
      <c r="BI10" s="364"/>
      <c r="BJ10" s="364"/>
      <c r="BK10" s="364"/>
      <c r="BL10" s="364"/>
      <c r="BM10" s="364"/>
      <c r="BN10" s="364"/>
      <c r="BO10" s="364"/>
      <c r="BP10" s="364"/>
      <c r="BQ10" s="364"/>
      <c r="BR10" s="26"/>
      <c r="BS10" s="26"/>
      <c r="BT10" s="26"/>
      <c r="CC10" s="17" t="str">
        <f>IF(入力してください!G21="後期高齢","〇","")</f>
        <v/>
      </c>
    </row>
    <row r="11" spans="1:81" ht="25.5" customHeight="1" x14ac:dyDescent="0.25">
      <c r="A11" s="29"/>
      <c r="B11" s="48"/>
      <c r="C11" s="188"/>
      <c r="D11" s="189"/>
      <c r="E11" s="189"/>
      <c r="F11" s="190"/>
      <c r="G11" s="361" t="s">
        <v>597</v>
      </c>
      <c r="H11" s="362"/>
      <c r="I11" s="362"/>
      <c r="J11" s="362"/>
      <c r="K11" s="363"/>
      <c r="L11" s="244" t="str">
        <f>MID(入力してください!$G$19,1,1)</f>
        <v/>
      </c>
      <c r="M11" s="200"/>
      <c r="N11" s="200" t="str">
        <f>MID(入力してください!$G$19,2,1)</f>
        <v/>
      </c>
      <c r="O11" s="200"/>
      <c r="P11" s="200" t="str">
        <f>MID(入力してください!$G$19,3,1)</f>
        <v/>
      </c>
      <c r="Q11" s="200"/>
      <c r="R11" s="200" t="str">
        <f>MID(入力してください!$G$19,4,1)</f>
        <v/>
      </c>
      <c r="S11" s="200"/>
      <c r="T11" s="200" t="str">
        <f>MID(入力してください!$G$19,5,1)</f>
        <v/>
      </c>
      <c r="U11" s="200"/>
      <c r="V11" s="200" t="str">
        <f>MID(入力してください!$G$19,6,1)</f>
        <v/>
      </c>
      <c r="W11" s="200"/>
      <c r="X11" s="200" t="str">
        <f>MID(入力してください!$G$19,7,1)</f>
        <v/>
      </c>
      <c r="Y11" s="201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78"/>
      <c r="AL11" s="49"/>
      <c r="AN11" s="26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364"/>
      <c r="BC11" s="364"/>
      <c r="BD11" s="364"/>
      <c r="BE11" s="364"/>
      <c r="BF11" s="364"/>
      <c r="BG11" s="364"/>
      <c r="BH11" s="364"/>
      <c r="BI11" s="364"/>
      <c r="BJ11" s="364"/>
      <c r="BK11" s="364"/>
      <c r="BL11" s="364"/>
      <c r="BM11" s="364"/>
      <c r="BN11" s="364"/>
      <c r="BO11" s="364"/>
      <c r="BP11" s="364"/>
      <c r="BQ11" s="364"/>
      <c r="BR11" s="26"/>
      <c r="BS11" s="26"/>
      <c r="BT11" s="26"/>
    </row>
    <row r="12" spans="1:81" ht="25.5" customHeight="1" x14ac:dyDescent="0.25">
      <c r="A12" s="29"/>
      <c r="B12" s="48"/>
      <c r="C12" s="191"/>
      <c r="D12" s="192"/>
      <c r="E12" s="192"/>
      <c r="F12" s="193"/>
      <c r="G12" s="202" t="s">
        <v>563</v>
      </c>
      <c r="H12" s="203"/>
      <c r="I12" s="203"/>
      <c r="J12" s="203"/>
      <c r="K12" s="204"/>
      <c r="L12" s="244" t="str">
        <f>MID(入力してください!$G$20,1,1)</f>
        <v/>
      </c>
      <c r="M12" s="200"/>
      <c r="N12" s="200" t="str">
        <f>MID(入力してください!$G$20,2,1)</f>
        <v/>
      </c>
      <c r="O12" s="200"/>
      <c r="P12" s="200" t="str">
        <f>MID(入力してください!$G$20,3,1)</f>
        <v/>
      </c>
      <c r="Q12" s="200"/>
      <c r="R12" s="201" t="str">
        <f>MID(入力してください!$G$20,4,1)</f>
        <v/>
      </c>
      <c r="S12" s="325"/>
      <c r="T12" s="325" t="str">
        <f>MID(入力してください!$G$20,5,1)</f>
        <v/>
      </c>
      <c r="U12" s="244"/>
      <c r="V12" s="200" t="str">
        <f>MID(入力してください!$G$20,6,1)</f>
        <v/>
      </c>
      <c r="W12" s="200"/>
      <c r="X12" s="200" t="str">
        <f>MID(入力してください!$G$20,7,1)</f>
        <v/>
      </c>
      <c r="Y12" s="200"/>
      <c r="Z12" s="201" t="str">
        <f>MID(入力してください!$G$20,8,1)</f>
        <v/>
      </c>
      <c r="AA12" s="325"/>
      <c r="AB12" s="325" t="str">
        <f>MID(入力してください!$G$20,9,1)</f>
        <v/>
      </c>
      <c r="AC12" s="244"/>
      <c r="AD12" s="200" t="str">
        <f>MID(入力してください!$G$20,10,1)</f>
        <v/>
      </c>
      <c r="AE12" s="200"/>
      <c r="AF12" s="200" t="str">
        <f>MID(入力してください!$G$20,11,1)</f>
        <v/>
      </c>
      <c r="AG12" s="200"/>
      <c r="AH12" s="200" t="str">
        <f>MID(入力してください!$G$20,12,1)</f>
        <v/>
      </c>
      <c r="AI12" s="201"/>
      <c r="AJ12" s="323"/>
      <c r="AK12" s="324"/>
      <c r="AL12" s="49"/>
      <c r="AN12" s="26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364"/>
      <c r="BB12" s="364"/>
      <c r="BC12" s="364"/>
      <c r="BD12" s="364"/>
      <c r="BE12" s="364"/>
      <c r="BF12" s="364"/>
      <c r="BG12" s="364"/>
      <c r="BH12" s="364"/>
      <c r="BI12" s="364"/>
      <c r="BJ12" s="364"/>
      <c r="BK12" s="364"/>
      <c r="BL12" s="364"/>
      <c r="BM12" s="364"/>
      <c r="BN12" s="364"/>
      <c r="BO12" s="364"/>
      <c r="BP12" s="364"/>
      <c r="BQ12" s="364"/>
      <c r="BR12" s="26"/>
      <c r="BS12" s="26"/>
      <c r="BT12" s="26"/>
    </row>
    <row r="13" spans="1:81" ht="4.5" customHeight="1" x14ac:dyDescent="0.25">
      <c r="A13" s="29"/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2"/>
      <c r="AN13" s="26"/>
      <c r="AO13" s="364"/>
      <c r="AP13" s="364"/>
      <c r="AQ13" s="364"/>
      <c r="AR13" s="364"/>
      <c r="AS13" s="364"/>
      <c r="AT13" s="364"/>
      <c r="AU13" s="364"/>
      <c r="AV13" s="364"/>
      <c r="AW13" s="364"/>
      <c r="AX13" s="364"/>
      <c r="AY13" s="364"/>
      <c r="AZ13" s="364"/>
      <c r="BA13" s="364"/>
      <c r="BB13" s="364"/>
      <c r="BC13" s="364"/>
      <c r="BD13" s="364"/>
      <c r="BE13" s="364"/>
      <c r="BF13" s="364"/>
      <c r="BG13" s="364"/>
      <c r="BH13" s="364"/>
      <c r="BI13" s="364"/>
      <c r="BJ13" s="364"/>
      <c r="BK13" s="364"/>
      <c r="BL13" s="364"/>
      <c r="BM13" s="364"/>
      <c r="BN13" s="364"/>
      <c r="BO13" s="364"/>
      <c r="BP13" s="364"/>
      <c r="BQ13" s="364"/>
      <c r="BR13" s="26"/>
      <c r="BS13" s="26"/>
      <c r="BT13" s="26"/>
    </row>
    <row r="14" spans="1:81" ht="12.75" customHeight="1" x14ac:dyDescent="0.15">
      <c r="A14" s="29"/>
      <c r="B14" s="48"/>
      <c r="C14" s="92"/>
      <c r="D14" s="93"/>
      <c r="E14" s="93"/>
      <c r="F14" s="94"/>
      <c r="G14" s="194" t="s">
        <v>1</v>
      </c>
      <c r="H14" s="195"/>
      <c r="I14" s="196"/>
      <c r="J14" s="197" t="str">
        <f>入力してください!G25&amp; ""</f>
        <v/>
      </c>
      <c r="K14" s="198"/>
      <c r="L14" s="198"/>
      <c r="M14" s="198"/>
      <c r="N14" s="198"/>
      <c r="O14" s="198"/>
      <c r="P14" s="199"/>
      <c r="Q14" s="198" t="str">
        <f>入力してください!P25&amp; ""</f>
        <v/>
      </c>
      <c r="R14" s="198"/>
      <c r="S14" s="198"/>
      <c r="T14" s="198"/>
      <c r="U14" s="198"/>
      <c r="V14" s="199"/>
      <c r="W14" s="238" t="s">
        <v>539</v>
      </c>
      <c r="X14" s="239"/>
      <c r="Y14" s="239"/>
      <c r="Z14" s="240"/>
      <c r="AA14" s="232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14" s="233"/>
      <c r="AC14" s="233"/>
      <c r="AD14" s="233"/>
      <c r="AE14" s="233"/>
      <c r="AF14" s="233"/>
      <c r="AG14" s="233"/>
      <c r="AH14" s="233"/>
      <c r="AI14" s="233"/>
      <c r="AJ14" s="233"/>
      <c r="AK14" s="348"/>
      <c r="AL14" s="49"/>
      <c r="AN14" s="26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364"/>
      <c r="BC14" s="364"/>
      <c r="BD14" s="364"/>
      <c r="BE14" s="364"/>
      <c r="BF14" s="364"/>
      <c r="BG14" s="364"/>
      <c r="BH14" s="364"/>
      <c r="BI14" s="364"/>
      <c r="BJ14" s="364"/>
      <c r="BK14" s="364"/>
      <c r="BL14" s="364"/>
      <c r="BM14" s="364"/>
      <c r="BN14" s="364"/>
      <c r="BO14" s="364"/>
      <c r="BP14" s="364"/>
      <c r="BQ14" s="364"/>
      <c r="BR14" s="26"/>
      <c r="BS14" s="26"/>
      <c r="BT14" s="26"/>
    </row>
    <row r="15" spans="1:81" ht="18.75" customHeight="1" x14ac:dyDescent="0.25">
      <c r="A15" s="29"/>
      <c r="B15" s="48"/>
      <c r="C15" s="95"/>
      <c r="D15" s="70"/>
      <c r="E15" s="70"/>
      <c r="F15" s="71"/>
      <c r="G15" s="226" t="s">
        <v>562</v>
      </c>
      <c r="H15" s="227"/>
      <c r="I15" s="228"/>
      <c r="J15" s="229" t="str">
        <f>入力してください!G24&amp; ""</f>
        <v/>
      </c>
      <c r="K15" s="230"/>
      <c r="L15" s="230"/>
      <c r="M15" s="230"/>
      <c r="N15" s="230"/>
      <c r="O15" s="230"/>
      <c r="P15" s="231"/>
      <c r="Q15" s="230" t="str">
        <f>入力してください!P24&amp; ""</f>
        <v/>
      </c>
      <c r="R15" s="230"/>
      <c r="S15" s="230"/>
      <c r="T15" s="230"/>
      <c r="U15" s="230"/>
      <c r="V15" s="231"/>
      <c r="W15" s="241"/>
      <c r="X15" s="242"/>
      <c r="Y15" s="242"/>
      <c r="Z15" s="243"/>
      <c r="AA15" s="261"/>
      <c r="AB15" s="262"/>
      <c r="AC15" s="262"/>
      <c r="AD15" s="262"/>
      <c r="AE15" s="262"/>
      <c r="AF15" s="262"/>
      <c r="AG15" s="262"/>
      <c r="AH15" s="262"/>
      <c r="AI15" s="262"/>
      <c r="AJ15" s="262"/>
      <c r="AK15" s="349"/>
      <c r="AL15" s="49"/>
      <c r="AN15" s="26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364"/>
      <c r="BA15" s="364"/>
      <c r="BB15" s="364"/>
      <c r="BC15" s="364"/>
      <c r="BD15" s="364"/>
      <c r="BE15" s="364"/>
      <c r="BF15" s="364"/>
      <c r="BG15" s="364"/>
      <c r="BH15" s="364"/>
      <c r="BI15" s="364"/>
      <c r="BJ15" s="364"/>
      <c r="BK15" s="364"/>
      <c r="BL15" s="364"/>
      <c r="BM15" s="364"/>
      <c r="BN15" s="364"/>
      <c r="BO15" s="364"/>
      <c r="BP15" s="364"/>
      <c r="BQ15" s="364"/>
      <c r="BR15" s="26"/>
      <c r="BS15" s="26"/>
      <c r="BT15" s="26"/>
    </row>
    <row r="16" spans="1:81" ht="12.75" customHeight="1" x14ac:dyDescent="0.25">
      <c r="A16" s="29"/>
      <c r="B16" s="48"/>
      <c r="C16" s="205" t="s">
        <v>546</v>
      </c>
      <c r="D16" s="206"/>
      <c r="E16" s="206"/>
      <c r="F16" s="207"/>
      <c r="G16" s="208" t="s">
        <v>541</v>
      </c>
      <c r="H16" s="209"/>
      <c r="I16" s="209"/>
      <c r="J16" s="209"/>
      <c r="K16" s="210"/>
      <c r="L16" s="83" t="str">
        <f>IF(入力してください!Q28="同じ","☑","□")</f>
        <v>□</v>
      </c>
      <c r="M16" s="84" t="s">
        <v>564</v>
      </c>
      <c r="N16" s="85"/>
      <c r="O16" s="85"/>
      <c r="P16" s="85"/>
      <c r="Q16" s="85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6"/>
      <c r="AL16" s="49"/>
      <c r="AN16" s="26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  <c r="BB16" s="364"/>
      <c r="BC16" s="364"/>
      <c r="BD16" s="364"/>
      <c r="BE16" s="364"/>
      <c r="BF16" s="364"/>
      <c r="BG16" s="364"/>
      <c r="BH16" s="364"/>
      <c r="BI16" s="364"/>
      <c r="BJ16" s="364"/>
      <c r="BK16" s="364"/>
      <c r="BL16" s="364"/>
      <c r="BM16" s="364"/>
      <c r="BN16" s="364"/>
      <c r="BO16" s="364"/>
      <c r="BP16" s="364"/>
      <c r="BQ16" s="364"/>
      <c r="BR16" s="26"/>
      <c r="BS16" s="26"/>
      <c r="BT16" s="26"/>
    </row>
    <row r="17" spans="1:72" ht="12.75" customHeight="1" x14ac:dyDescent="0.25">
      <c r="A17" s="29"/>
      <c r="B17" s="48"/>
      <c r="C17" s="205"/>
      <c r="D17" s="206"/>
      <c r="E17" s="206"/>
      <c r="F17" s="207"/>
      <c r="G17" s="211"/>
      <c r="H17" s="212"/>
      <c r="I17" s="212"/>
      <c r="J17" s="212"/>
      <c r="K17" s="213"/>
      <c r="L17" s="217" t="str">
        <f>"(〒" &amp; IF(入力してください!J29="","   -    ",入力してください!J29) &amp; ")"</f>
        <v>(〒   -    )</v>
      </c>
      <c r="M17" s="218"/>
      <c r="N17" s="218"/>
      <c r="O17" s="218"/>
      <c r="P17" s="218"/>
      <c r="Q17" s="254" t="str">
        <f>入力してください!G30 &amp;入力してください!J30&amp;""</f>
        <v>東京都</v>
      </c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5"/>
      <c r="AL17" s="49"/>
      <c r="AN17" s="26"/>
      <c r="AO17" s="364"/>
      <c r="AP17" s="364"/>
      <c r="AQ17" s="364"/>
      <c r="AR17" s="364"/>
      <c r="AS17" s="364"/>
      <c r="AT17" s="364"/>
      <c r="AU17" s="364"/>
      <c r="AV17" s="364"/>
      <c r="AW17" s="364"/>
      <c r="AX17" s="364"/>
      <c r="AY17" s="364"/>
      <c r="AZ17" s="364"/>
      <c r="BA17" s="364"/>
      <c r="BB17" s="364"/>
      <c r="BC17" s="364"/>
      <c r="BD17" s="364"/>
      <c r="BE17" s="364"/>
      <c r="BF17" s="364"/>
      <c r="BG17" s="364"/>
      <c r="BH17" s="364"/>
      <c r="BI17" s="364"/>
      <c r="BJ17" s="364"/>
      <c r="BK17" s="364"/>
      <c r="BL17" s="364"/>
      <c r="BM17" s="364"/>
      <c r="BN17" s="364"/>
      <c r="BO17" s="364"/>
      <c r="BP17" s="364"/>
      <c r="BQ17" s="364"/>
      <c r="BR17" s="26"/>
      <c r="BS17" s="26"/>
      <c r="BT17" s="26"/>
    </row>
    <row r="18" spans="1:72" ht="12.75" customHeight="1" x14ac:dyDescent="0.25">
      <c r="A18" s="29"/>
      <c r="B18" s="48"/>
      <c r="C18" s="205"/>
      <c r="D18" s="206"/>
      <c r="E18" s="206"/>
      <c r="F18" s="207"/>
      <c r="G18" s="214"/>
      <c r="H18" s="215"/>
      <c r="I18" s="215"/>
      <c r="J18" s="215"/>
      <c r="K18" s="216"/>
      <c r="L18" s="33"/>
      <c r="M18" s="34"/>
      <c r="N18" s="34"/>
      <c r="O18" s="34"/>
      <c r="P18" s="34"/>
      <c r="Q18" s="236" t="str">
        <f>入力してください!J31 &amp; ""</f>
        <v/>
      </c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7"/>
      <c r="AL18" s="49"/>
      <c r="AN18" s="26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4"/>
      <c r="BA18" s="364"/>
      <c r="BB18" s="364"/>
      <c r="BC18" s="364"/>
      <c r="BD18" s="364"/>
      <c r="BE18" s="364"/>
      <c r="BF18" s="364"/>
      <c r="BG18" s="364"/>
      <c r="BH18" s="364"/>
      <c r="BI18" s="364"/>
      <c r="BJ18" s="364"/>
      <c r="BK18" s="364"/>
      <c r="BL18" s="364"/>
      <c r="BM18" s="364"/>
      <c r="BN18" s="364"/>
      <c r="BO18" s="364"/>
      <c r="BP18" s="364"/>
      <c r="BQ18" s="364"/>
      <c r="BR18" s="26"/>
      <c r="BS18" s="26"/>
      <c r="BT18" s="26"/>
    </row>
    <row r="19" spans="1:72" ht="12.75" customHeight="1" x14ac:dyDescent="0.25">
      <c r="A19" s="29"/>
      <c r="B19" s="48"/>
      <c r="C19" s="219" t="s">
        <v>599</v>
      </c>
      <c r="D19" s="220"/>
      <c r="E19" s="220"/>
      <c r="F19" s="221"/>
      <c r="G19" s="245" t="s">
        <v>555</v>
      </c>
      <c r="H19" s="246"/>
      <c r="I19" s="246"/>
      <c r="J19" s="246"/>
      <c r="K19" s="247"/>
      <c r="L19" s="232" t="str">
        <f>"(〒" &amp; IF(入力してください!J32="","   -    ",入力してください!J32) &amp; ")"</f>
        <v>(〒   -    )</v>
      </c>
      <c r="M19" s="233"/>
      <c r="N19" s="233"/>
      <c r="O19" s="233"/>
      <c r="P19" s="233"/>
      <c r="Q19" s="17"/>
      <c r="R19" s="60"/>
      <c r="S19" s="17"/>
      <c r="T19" s="234" t="str">
        <f>入力してください!G33 &amp;"　"&amp;入力してください!J33&amp;""</f>
        <v>　</v>
      </c>
      <c r="U19" s="234"/>
      <c r="V19" s="234"/>
      <c r="W19" s="234"/>
      <c r="X19" s="234"/>
      <c r="Y19" s="234"/>
      <c r="Z19" s="234"/>
      <c r="AA19" s="235"/>
      <c r="AB19" s="35"/>
      <c r="AC19" s="35"/>
      <c r="AD19" s="35"/>
      <c r="AE19" s="35"/>
      <c r="AF19" s="35"/>
      <c r="AG19" s="35"/>
      <c r="AH19" s="35"/>
      <c r="AI19" s="35"/>
      <c r="AJ19" s="35"/>
      <c r="AK19" s="75"/>
      <c r="AL19" s="49"/>
      <c r="AN19" s="26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4"/>
      <c r="BB19" s="364"/>
      <c r="BC19" s="364"/>
      <c r="BD19" s="364"/>
      <c r="BE19" s="364"/>
      <c r="BF19" s="364"/>
      <c r="BG19" s="364"/>
      <c r="BH19" s="364"/>
      <c r="BI19" s="364"/>
      <c r="BJ19" s="364"/>
      <c r="BK19" s="364"/>
      <c r="BL19" s="364"/>
      <c r="BM19" s="364"/>
      <c r="BN19" s="364"/>
      <c r="BO19" s="364"/>
      <c r="BP19" s="364"/>
      <c r="BQ19" s="364"/>
      <c r="BR19" s="26"/>
      <c r="BS19" s="26"/>
      <c r="BT19" s="26"/>
    </row>
    <row r="20" spans="1:72" ht="12.75" customHeight="1" x14ac:dyDescent="0.15">
      <c r="A20" s="29"/>
      <c r="B20" s="48"/>
      <c r="C20" s="219"/>
      <c r="D20" s="220"/>
      <c r="E20" s="220"/>
      <c r="F20" s="221"/>
      <c r="G20" s="248"/>
      <c r="H20" s="249"/>
      <c r="I20" s="249"/>
      <c r="J20" s="249"/>
      <c r="K20" s="250"/>
      <c r="L20" s="102" t="s">
        <v>566</v>
      </c>
      <c r="M20" s="69"/>
      <c r="N20" s="69"/>
      <c r="O20" s="69"/>
      <c r="P20" s="69"/>
      <c r="Q20" s="67"/>
      <c r="R20" s="67"/>
      <c r="S20" s="67"/>
      <c r="T20" s="236"/>
      <c r="U20" s="236"/>
      <c r="V20" s="236"/>
      <c r="W20" s="236"/>
      <c r="X20" s="236"/>
      <c r="Y20" s="236"/>
      <c r="Z20" s="236"/>
      <c r="AA20" s="237"/>
      <c r="AB20" s="65"/>
      <c r="AC20" s="65"/>
      <c r="AD20" s="65"/>
      <c r="AE20" s="65"/>
      <c r="AF20" s="65"/>
      <c r="AG20" s="65"/>
      <c r="AH20" s="65"/>
      <c r="AI20" s="65"/>
      <c r="AJ20" s="65"/>
      <c r="AK20" s="76"/>
      <c r="AL20" s="49"/>
      <c r="AN20" s="26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364"/>
      <c r="BC20" s="364"/>
      <c r="BD20" s="364"/>
      <c r="BE20" s="364"/>
      <c r="BF20" s="364"/>
      <c r="BG20" s="364"/>
      <c r="BH20" s="364"/>
      <c r="BI20" s="364"/>
      <c r="BJ20" s="364"/>
      <c r="BK20" s="364"/>
      <c r="BL20" s="364"/>
      <c r="BM20" s="364"/>
      <c r="BN20" s="364"/>
      <c r="BO20" s="364"/>
      <c r="BP20" s="364"/>
      <c r="BQ20" s="364"/>
      <c r="BR20" s="26"/>
      <c r="BS20" s="26"/>
      <c r="BT20" s="26"/>
    </row>
    <row r="21" spans="1:72" ht="25.5" customHeight="1" x14ac:dyDescent="0.25">
      <c r="A21" s="29"/>
      <c r="B21" s="48"/>
      <c r="C21" s="219"/>
      <c r="D21" s="220"/>
      <c r="E21" s="220"/>
      <c r="F21" s="221"/>
      <c r="G21" s="251" t="s">
        <v>597</v>
      </c>
      <c r="H21" s="252"/>
      <c r="I21" s="252"/>
      <c r="J21" s="252"/>
      <c r="K21" s="253"/>
      <c r="L21" s="244" t="str">
        <f>MID(入力してください!$G$34,1,1)</f>
        <v/>
      </c>
      <c r="M21" s="200"/>
      <c r="N21" s="200" t="str">
        <f>MID(入力してください!$G$34,2,1)</f>
        <v/>
      </c>
      <c r="O21" s="200"/>
      <c r="P21" s="200" t="str">
        <f>MID(入力してください!$G$34,3,1)</f>
        <v/>
      </c>
      <c r="Q21" s="200"/>
      <c r="R21" s="200" t="str">
        <f>MID(入力してください!$G$34,4,1)</f>
        <v/>
      </c>
      <c r="S21" s="200"/>
      <c r="T21" s="200" t="str">
        <f>MID(入力してください!$G$34,5,1)</f>
        <v/>
      </c>
      <c r="U21" s="200"/>
      <c r="V21" s="200" t="str">
        <f>MID(入力してください!$G$34,6,1)</f>
        <v/>
      </c>
      <c r="W21" s="200"/>
      <c r="X21" s="200" t="str">
        <f>MID(入力してください!$G$34,7,1)</f>
        <v/>
      </c>
      <c r="Y21" s="201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78"/>
      <c r="AL21" s="49"/>
      <c r="AN21" s="26"/>
      <c r="AO21" s="364"/>
      <c r="AP21" s="364"/>
      <c r="AQ21" s="364"/>
      <c r="AR21" s="364"/>
      <c r="AS21" s="364"/>
      <c r="AT21" s="364"/>
      <c r="AU21" s="364"/>
      <c r="AV21" s="364"/>
      <c r="AW21" s="364"/>
      <c r="AX21" s="364"/>
      <c r="AY21" s="364"/>
      <c r="AZ21" s="364"/>
      <c r="BA21" s="364"/>
      <c r="BB21" s="364"/>
      <c r="BC21" s="364"/>
      <c r="BD21" s="364"/>
      <c r="BE21" s="364"/>
      <c r="BF21" s="364"/>
      <c r="BG21" s="364"/>
      <c r="BH21" s="364"/>
      <c r="BI21" s="364"/>
      <c r="BJ21" s="364"/>
      <c r="BK21" s="364"/>
      <c r="BL21" s="364"/>
      <c r="BM21" s="364"/>
      <c r="BN21" s="364"/>
      <c r="BO21" s="364"/>
      <c r="BP21" s="364"/>
      <c r="BQ21" s="364"/>
      <c r="BR21" s="26"/>
      <c r="BS21" s="26"/>
      <c r="BT21" s="26"/>
    </row>
    <row r="22" spans="1:72" ht="25.5" customHeight="1" x14ac:dyDescent="0.25">
      <c r="A22" s="29"/>
      <c r="B22" s="48"/>
      <c r="C22" s="222"/>
      <c r="D22" s="223"/>
      <c r="E22" s="223"/>
      <c r="F22" s="224"/>
      <c r="G22" s="202" t="s">
        <v>563</v>
      </c>
      <c r="H22" s="203"/>
      <c r="I22" s="203"/>
      <c r="J22" s="203"/>
      <c r="K22" s="204"/>
      <c r="L22" s="244" t="str">
        <f>MID(入力してください!$G$35,1,1)</f>
        <v/>
      </c>
      <c r="M22" s="200"/>
      <c r="N22" s="200" t="str">
        <f>MID(入力してください!$G$35,2,1)</f>
        <v/>
      </c>
      <c r="O22" s="200"/>
      <c r="P22" s="200" t="str">
        <f>MID(入力してください!$G$35,3,1)</f>
        <v/>
      </c>
      <c r="Q22" s="200"/>
      <c r="R22" s="201" t="str">
        <f>MID(入力してください!$G$35,4,1)</f>
        <v/>
      </c>
      <c r="S22" s="325"/>
      <c r="T22" s="325" t="str">
        <f>MID(入力してください!$G$35,5,1)</f>
        <v/>
      </c>
      <c r="U22" s="244"/>
      <c r="V22" s="200" t="str">
        <f>MID(入力してください!$G$35,6,1)</f>
        <v/>
      </c>
      <c r="W22" s="200"/>
      <c r="X22" s="200" t="str">
        <f>MID(入力してください!$G$35,7,1)</f>
        <v/>
      </c>
      <c r="Y22" s="200"/>
      <c r="Z22" s="201" t="str">
        <f>MID(入力してください!$G$35,8,1)</f>
        <v/>
      </c>
      <c r="AA22" s="325"/>
      <c r="AB22" s="325" t="str">
        <f>MID(入力してください!$G$35,9,1)</f>
        <v/>
      </c>
      <c r="AC22" s="244"/>
      <c r="AD22" s="200" t="str">
        <f>MID(入力してください!$G$35,10,1)</f>
        <v/>
      </c>
      <c r="AE22" s="200"/>
      <c r="AF22" s="200" t="str">
        <f>MID(入力してください!$G$35,11,1)</f>
        <v/>
      </c>
      <c r="AG22" s="200"/>
      <c r="AH22" s="200" t="str">
        <f>MID(入力してください!$G$35,12,1)</f>
        <v/>
      </c>
      <c r="AI22" s="201"/>
      <c r="AJ22" s="323"/>
      <c r="AK22" s="324"/>
      <c r="AL22" s="49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</row>
    <row r="23" spans="1:72" ht="4.5" customHeight="1" x14ac:dyDescent="0.25">
      <c r="A23" s="29"/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2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</row>
    <row r="24" spans="1:72" ht="12.75" customHeight="1" x14ac:dyDescent="0.15">
      <c r="A24" s="29"/>
      <c r="B24" s="48"/>
      <c r="C24" s="185" t="s">
        <v>565</v>
      </c>
      <c r="D24" s="186"/>
      <c r="E24" s="186"/>
      <c r="F24" s="187"/>
      <c r="G24" s="194" t="s">
        <v>1</v>
      </c>
      <c r="H24" s="195"/>
      <c r="I24" s="196"/>
      <c r="J24" s="197" t="str">
        <f>入力してください!G40&amp; ""</f>
        <v/>
      </c>
      <c r="K24" s="198"/>
      <c r="L24" s="198"/>
      <c r="M24" s="198"/>
      <c r="N24" s="198"/>
      <c r="O24" s="198"/>
      <c r="P24" s="199"/>
      <c r="Q24" s="198" t="str">
        <f>入力してください!P40&amp; ""</f>
        <v/>
      </c>
      <c r="R24" s="198"/>
      <c r="S24" s="198"/>
      <c r="T24" s="198"/>
      <c r="U24" s="198"/>
      <c r="V24" s="199"/>
      <c r="W24" s="202" t="s">
        <v>539</v>
      </c>
      <c r="X24" s="256"/>
      <c r="Y24" s="256"/>
      <c r="Z24" s="257"/>
      <c r="AA24" s="258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24" s="259"/>
      <c r="AC24" s="259"/>
      <c r="AD24" s="259"/>
      <c r="AE24" s="259"/>
      <c r="AF24" s="259"/>
      <c r="AG24" s="259"/>
      <c r="AH24" s="259"/>
      <c r="AI24" s="259"/>
      <c r="AJ24" s="259"/>
      <c r="AK24" s="260"/>
      <c r="AL24" s="49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</row>
    <row r="25" spans="1:72" ht="15" customHeight="1" x14ac:dyDescent="0.25">
      <c r="A25" s="29"/>
      <c r="B25" s="48"/>
      <c r="C25" s="188"/>
      <c r="D25" s="189"/>
      <c r="E25" s="189"/>
      <c r="F25" s="190"/>
      <c r="G25" s="226" t="s">
        <v>562</v>
      </c>
      <c r="H25" s="227"/>
      <c r="I25" s="228"/>
      <c r="J25" s="229" t="str">
        <f>入力してください!G39&amp; ""</f>
        <v/>
      </c>
      <c r="K25" s="230"/>
      <c r="L25" s="230"/>
      <c r="M25" s="230"/>
      <c r="N25" s="230"/>
      <c r="O25" s="230"/>
      <c r="P25" s="231"/>
      <c r="Q25" s="230" t="str">
        <f>入力してください!P39&amp; ""</f>
        <v/>
      </c>
      <c r="R25" s="230"/>
      <c r="S25" s="230"/>
      <c r="T25" s="230"/>
      <c r="U25" s="230"/>
      <c r="V25" s="231"/>
      <c r="W25" s="202" t="s">
        <v>421</v>
      </c>
      <c r="X25" s="256"/>
      <c r="Y25" s="256"/>
      <c r="Z25" s="257"/>
      <c r="AA25" s="258" t="str">
        <f>入力してください!G42&amp;""</f>
        <v/>
      </c>
      <c r="AB25" s="259"/>
      <c r="AC25" s="259"/>
      <c r="AD25" s="259"/>
      <c r="AE25" s="259"/>
      <c r="AF25" s="259"/>
      <c r="AG25" s="259"/>
      <c r="AH25" s="259"/>
      <c r="AI25" s="259"/>
      <c r="AJ25" s="259"/>
      <c r="AK25" s="260"/>
      <c r="AL25" s="49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</row>
    <row r="26" spans="1:72" ht="12.75" customHeight="1" x14ac:dyDescent="0.25">
      <c r="A26" s="29"/>
      <c r="B26" s="48"/>
      <c r="C26" s="265" t="s">
        <v>577</v>
      </c>
      <c r="D26" s="266"/>
      <c r="E26" s="266"/>
      <c r="F26" s="267"/>
      <c r="G26" s="208" t="s">
        <v>356</v>
      </c>
      <c r="H26" s="209"/>
      <c r="I26" s="209"/>
      <c r="J26" s="209"/>
      <c r="K26" s="210"/>
      <c r="L26" s="232" t="str">
        <f>"(〒" &amp; IF(入力してください!J43="","   -    ",入力してください!J43) &amp; ")"</f>
        <v>(〒   -    )</v>
      </c>
      <c r="M26" s="233"/>
      <c r="N26" s="233"/>
      <c r="O26" s="233"/>
      <c r="P26" s="233"/>
      <c r="Q26" s="254" t="str">
        <f>入力してください!G44 &amp;入力してください!J44&amp;""</f>
        <v>東京都</v>
      </c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5"/>
      <c r="AL26" s="49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</row>
    <row r="27" spans="1:72" ht="12.75" customHeight="1" x14ac:dyDescent="0.25">
      <c r="A27" s="29"/>
      <c r="B27" s="48"/>
      <c r="C27" s="268"/>
      <c r="D27" s="269"/>
      <c r="E27" s="269"/>
      <c r="F27" s="270"/>
      <c r="G27" s="214"/>
      <c r="H27" s="215"/>
      <c r="I27" s="215"/>
      <c r="J27" s="215"/>
      <c r="K27" s="216"/>
      <c r="L27" s="33"/>
      <c r="M27" s="34"/>
      <c r="N27" s="34"/>
      <c r="O27" s="34"/>
      <c r="P27" s="34"/>
      <c r="Q27" s="236" t="str">
        <f>入力してください!J45 &amp; ""</f>
        <v/>
      </c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7"/>
      <c r="AL27" s="49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</row>
    <row r="28" spans="1:72" ht="4.5" customHeight="1" x14ac:dyDescent="0.25">
      <c r="A28" s="29"/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2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</row>
    <row r="29" spans="1:72" ht="11.25" customHeight="1" x14ac:dyDescent="0.15">
      <c r="A29" s="29"/>
      <c r="B29" s="48"/>
      <c r="C29" s="271" t="s">
        <v>579</v>
      </c>
      <c r="D29" s="272"/>
      <c r="E29" s="277" t="s">
        <v>550</v>
      </c>
      <c r="F29" s="277"/>
      <c r="G29" s="194" t="s">
        <v>1</v>
      </c>
      <c r="H29" s="195"/>
      <c r="I29" s="196"/>
      <c r="J29" s="197" t="str">
        <f>入力してください!G50&amp; ""</f>
        <v/>
      </c>
      <c r="K29" s="198"/>
      <c r="L29" s="198"/>
      <c r="M29" s="198"/>
      <c r="N29" s="198"/>
      <c r="O29" s="198"/>
      <c r="P29" s="199"/>
      <c r="Q29" s="198" t="str">
        <f>入力してください!P50&amp; ""</f>
        <v/>
      </c>
      <c r="R29" s="198"/>
      <c r="S29" s="198"/>
      <c r="T29" s="198"/>
      <c r="U29" s="198"/>
      <c r="V29" s="199"/>
      <c r="W29" s="238" t="s">
        <v>539</v>
      </c>
      <c r="X29" s="239"/>
      <c r="Y29" s="239"/>
      <c r="Z29" s="240"/>
      <c r="AA29" s="232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29" s="233"/>
      <c r="AC29" s="233"/>
      <c r="AD29" s="233"/>
      <c r="AE29" s="233"/>
      <c r="AF29" s="233"/>
      <c r="AG29" s="233"/>
      <c r="AH29" s="233"/>
      <c r="AI29" s="233"/>
      <c r="AJ29" s="233"/>
      <c r="AK29" s="348"/>
      <c r="AL29" s="49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</row>
    <row r="30" spans="1:72" ht="14.25" customHeight="1" x14ac:dyDescent="0.25">
      <c r="A30" s="29"/>
      <c r="B30" s="48"/>
      <c r="C30" s="273"/>
      <c r="D30" s="274"/>
      <c r="E30" s="278"/>
      <c r="F30" s="278"/>
      <c r="G30" s="226" t="s">
        <v>562</v>
      </c>
      <c r="H30" s="227"/>
      <c r="I30" s="228"/>
      <c r="J30" s="229" t="str">
        <f>入力してください!G49&amp; ""</f>
        <v/>
      </c>
      <c r="K30" s="230"/>
      <c r="L30" s="230"/>
      <c r="M30" s="230"/>
      <c r="N30" s="230"/>
      <c r="O30" s="230"/>
      <c r="P30" s="231"/>
      <c r="Q30" s="230" t="str">
        <f>入力してください!P49&amp; ""</f>
        <v/>
      </c>
      <c r="R30" s="230"/>
      <c r="S30" s="230"/>
      <c r="T30" s="230"/>
      <c r="U30" s="230"/>
      <c r="V30" s="231"/>
      <c r="W30" s="241"/>
      <c r="X30" s="242"/>
      <c r="Y30" s="242"/>
      <c r="Z30" s="243"/>
      <c r="AA30" s="261"/>
      <c r="AB30" s="262"/>
      <c r="AC30" s="262"/>
      <c r="AD30" s="262"/>
      <c r="AE30" s="262"/>
      <c r="AF30" s="262"/>
      <c r="AG30" s="262"/>
      <c r="AH30" s="262"/>
      <c r="AI30" s="262"/>
      <c r="AJ30" s="262"/>
      <c r="AK30" s="349"/>
      <c r="AL30" s="49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</row>
    <row r="31" spans="1:72" ht="12.75" customHeight="1" x14ac:dyDescent="0.25">
      <c r="A31" s="29"/>
      <c r="B31" s="48"/>
      <c r="C31" s="273"/>
      <c r="D31" s="274"/>
      <c r="E31" s="278"/>
      <c r="F31" s="278"/>
      <c r="G31" s="208" t="s">
        <v>541</v>
      </c>
      <c r="H31" s="209"/>
      <c r="I31" s="209"/>
      <c r="J31" s="209"/>
      <c r="K31" s="210"/>
      <c r="L31" s="83" t="str">
        <f>IF(入力してください!Q53="同じ","☑","□")</f>
        <v>□</v>
      </c>
      <c r="M31" s="84" t="s">
        <v>564</v>
      </c>
      <c r="N31" s="85"/>
      <c r="O31" s="85"/>
      <c r="P31" s="85"/>
      <c r="Q31" s="85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6"/>
      <c r="AL31" s="49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</row>
    <row r="32" spans="1:72" ht="12.75" customHeight="1" x14ac:dyDescent="0.25">
      <c r="A32" s="29"/>
      <c r="B32" s="48"/>
      <c r="C32" s="273"/>
      <c r="D32" s="274"/>
      <c r="E32" s="278"/>
      <c r="F32" s="278"/>
      <c r="G32" s="211"/>
      <c r="H32" s="212"/>
      <c r="I32" s="212"/>
      <c r="J32" s="212"/>
      <c r="K32" s="213"/>
      <c r="L32" s="261" t="str">
        <f>"(〒" &amp; IF(入力してください!J54="","   -    ",入力してください!J54) &amp; ")"</f>
        <v>(〒   -    )</v>
      </c>
      <c r="M32" s="262"/>
      <c r="N32" s="262"/>
      <c r="O32" s="262"/>
      <c r="P32" s="262"/>
      <c r="Q32" s="263" t="str">
        <f>入力してください!G55 &amp;入力してください!J55&amp;入力してください!J56</f>
        <v>東京都</v>
      </c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  <c r="AJ32" s="263"/>
      <c r="AK32" s="264"/>
      <c r="AL32" s="49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</row>
    <row r="33" spans="1:67" ht="12" customHeight="1" x14ac:dyDescent="0.25">
      <c r="A33" s="29"/>
      <c r="B33" s="48"/>
      <c r="C33" s="273"/>
      <c r="D33" s="274"/>
      <c r="E33" s="278"/>
      <c r="F33" s="278"/>
      <c r="G33" s="245" t="s">
        <v>555</v>
      </c>
      <c r="H33" s="246"/>
      <c r="I33" s="246"/>
      <c r="J33" s="246"/>
      <c r="K33" s="247"/>
      <c r="L33" s="232" t="str">
        <f>"(〒" &amp; IF(入力してください!J57="","   -    ",入力してください!J57) &amp; ")"</f>
        <v>(〒   -    )</v>
      </c>
      <c r="M33" s="233"/>
      <c r="N33" s="233"/>
      <c r="O33" s="233"/>
      <c r="P33" s="233"/>
      <c r="Q33" s="72"/>
      <c r="R33" s="60"/>
      <c r="S33" s="72"/>
      <c r="T33" s="234" t="str">
        <f>入力してください!G58 &amp;"　"&amp;入力してください!J58&amp;""</f>
        <v>　</v>
      </c>
      <c r="U33" s="234"/>
      <c r="V33" s="234"/>
      <c r="W33" s="234"/>
      <c r="X33" s="234"/>
      <c r="Y33" s="234"/>
      <c r="Z33" s="234"/>
      <c r="AA33" s="235"/>
      <c r="AB33" s="35"/>
      <c r="AC33" s="35"/>
      <c r="AD33" s="35"/>
      <c r="AE33" s="35"/>
      <c r="AF33" s="35"/>
      <c r="AG33" s="35"/>
      <c r="AH33" s="35"/>
      <c r="AI33" s="35"/>
      <c r="AJ33" s="35"/>
      <c r="AK33" s="75"/>
      <c r="AL33" s="49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</row>
    <row r="34" spans="1:67" ht="12" customHeight="1" x14ac:dyDescent="0.15">
      <c r="A34" s="29"/>
      <c r="B34" s="48"/>
      <c r="C34" s="273"/>
      <c r="D34" s="274"/>
      <c r="E34" s="278"/>
      <c r="F34" s="278"/>
      <c r="G34" s="248"/>
      <c r="H34" s="249"/>
      <c r="I34" s="249"/>
      <c r="J34" s="249"/>
      <c r="K34" s="250"/>
      <c r="L34" s="102" t="s">
        <v>566</v>
      </c>
      <c r="M34" s="69"/>
      <c r="N34" s="69"/>
      <c r="O34" s="69"/>
      <c r="P34" s="69"/>
      <c r="Q34" s="67"/>
      <c r="R34" s="67"/>
      <c r="S34" s="67"/>
      <c r="T34" s="236"/>
      <c r="U34" s="236"/>
      <c r="V34" s="236"/>
      <c r="W34" s="236"/>
      <c r="X34" s="236"/>
      <c r="Y34" s="236"/>
      <c r="Z34" s="236"/>
      <c r="AA34" s="237"/>
      <c r="AB34" s="65"/>
      <c r="AC34" s="65"/>
      <c r="AD34" s="65"/>
      <c r="AE34" s="65"/>
      <c r="AF34" s="65"/>
      <c r="AG34" s="65"/>
      <c r="AH34" s="65"/>
      <c r="AI34" s="65"/>
      <c r="AJ34" s="65"/>
      <c r="AK34" s="76"/>
      <c r="AL34" s="49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</row>
    <row r="35" spans="1:67" ht="24" customHeight="1" x14ac:dyDescent="0.25">
      <c r="A35" s="29"/>
      <c r="B35" s="48"/>
      <c r="C35" s="273"/>
      <c r="D35" s="274"/>
      <c r="E35" s="279"/>
      <c r="F35" s="279"/>
      <c r="G35" s="202" t="s">
        <v>563</v>
      </c>
      <c r="H35" s="203"/>
      <c r="I35" s="203"/>
      <c r="J35" s="203"/>
      <c r="K35" s="204"/>
      <c r="L35" s="244" t="str">
        <f>MID(入力してください!$G$59,1,1)</f>
        <v/>
      </c>
      <c r="M35" s="200"/>
      <c r="N35" s="200" t="str">
        <f>MID(入力してください!$G$59,2,1)</f>
        <v/>
      </c>
      <c r="O35" s="200"/>
      <c r="P35" s="200" t="str">
        <f>MID(入力してください!$G$59,3,1)</f>
        <v/>
      </c>
      <c r="Q35" s="200"/>
      <c r="R35" s="201" t="str">
        <f>MID(入力してください!$G$59,4,1)</f>
        <v/>
      </c>
      <c r="S35" s="325"/>
      <c r="T35" s="325" t="str">
        <f>MID(入力してください!$G$59,5,1)</f>
        <v/>
      </c>
      <c r="U35" s="244"/>
      <c r="V35" s="200" t="str">
        <f>MID(入力してください!$G$59,6,1)</f>
        <v/>
      </c>
      <c r="W35" s="200"/>
      <c r="X35" s="200" t="str">
        <f>MID(入力してください!$G$59,7,1)</f>
        <v/>
      </c>
      <c r="Y35" s="200"/>
      <c r="Z35" s="201" t="str">
        <f>MID(入力してください!$G$59,8,1)</f>
        <v/>
      </c>
      <c r="AA35" s="325"/>
      <c r="AB35" s="325" t="str">
        <f>MID(入力してください!$G$59,9,1)</f>
        <v/>
      </c>
      <c r="AC35" s="244"/>
      <c r="AD35" s="200" t="str">
        <f>MID(入力してください!$G$59,10,1)</f>
        <v/>
      </c>
      <c r="AE35" s="200"/>
      <c r="AF35" s="200" t="str">
        <f>MID(入力してください!$G$59,11,1)</f>
        <v/>
      </c>
      <c r="AG35" s="200"/>
      <c r="AH35" s="200" t="str">
        <f>MID(入力してください!$G$59,12,1)</f>
        <v/>
      </c>
      <c r="AI35" s="201"/>
      <c r="AJ35" s="323"/>
      <c r="AK35" s="324"/>
      <c r="AL35" s="49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</row>
    <row r="36" spans="1:67" ht="11.25" customHeight="1" x14ac:dyDescent="0.15">
      <c r="A36" s="29"/>
      <c r="B36" s="48"/>
      <c r="C36" s="273"/>
      <c r="D36" s="274"/>
      <c r="E36" s="277" t="s">
        <v>551</v>
      </c>
      <c r="F36" s="277"/>
      <c r="G36" s="194" t="s">
        <v>1</v>
      </c>
      <c r="H36" s="195"/>
      <c r="I36" s="196"/>
      <c r="J36" s="197" t="str">
        <f>入力してください!G62&amp; ""</f>
        <v/>
      </c>
      <c r="K36" s="198"/>
      <c r="L36" s="198"/>
      <c r="M36" s="198"/>
      <c r="N36" s="198"/>
      <c r="O36" s="198"/>
      <c r="P36" s="199"/>
      <c r="Q36" s="198" t="str">
        <f>入力してください!P62&amp; ""</f>
        <v/>
      </c>
      <c r="R36" s="198"/>
      <c r="S36" s="198"/>
      <c r="T36" s="198"/>
      <c r="U36" s="198"/>
      <c r="V36" s="199"/>
      <c r="W36" s="238" t="s">
        <v>539</v>
      </c>
      <c r="X36" s="239"/>
      <c r="Y36" s="239"/>
      <c r="Z36" s="240"/>
      <c r="AA36" s="232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36" s="233"/>
      <c r="AC36" s="233"/>
      <c r="AD36" s="233"/>
      <c r="AE36" s="233"/>
      <c r="AF36" s="233"/>
      <c r="AG36" s="233"/>
      <c r="AH36" s="233"/>
      <c r="AI36" s="233"/>
      <c r="AJ36" s="233"/>
      <c r="AK36" s="348"/>
      <c r="AL36" s="49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</row>
    <row r="37" spans="1:67" ht="14.25" customHeight="1" x14ac:dyDescent="0.25">
      <c r="A37" s="29"/>
      <c r="B37" s="48"/>
      <c r="C37" s="273"/>
      <c r="D37" s="274"/>
      <c r="E37" s="278"/>
      <c r="F37" s="278"/>
      <c r="G37" s="226" t="s">
        <v>562</v>
      </c>
      <c r="H37" s="227"/>
      <c r="I37" s="228"/>
      <c r="J37" s="229" t="str">
        <f>入力してください!G61&amp; ""</f>
        <v/>
      </c>
      <c r="K37" s="230"/>
      <c r="L37" s="230"/>
      <c r="M37" s="230"/>
      <c r="N37" s="230"/>
      <c r="O37" s="230"/>
      <c r="P37" s="231"/>
      <c r="Q37" s="230" t="str">
        <f>入力してください!P61&amp; ""</f>
        <v/>
      </c>
      <c r="R37" s="230"/>
      <c r="S37" s="230"/>
      <c r="T37" s="230"/>
      <c r="U37" s="230"/>
      <c r="V37" s="231"/>
      <c r="W37" s="241"/>
      <c r="X37" s="242"/>
      <c r="Y37" s="242"/>
      <c r="Z37" s="243"/>
      <c r="AA37" s="261"/>
      <c r="AB37" s="262"/>
      <c r="AC37" s="262"/>
      <c r="AD37" s="262"/>
      <c r="AE37" s="262"/>
      <c r="AF37" s="262"/>
      <c r="AG37" s="262"/>
      <c r="AH37" s="262"/>
      <c r="AI37" s="262"/>
      <c r="AJ37" s="262"/>
      <c r="AK37" s="349"/>
      <c r="AL37" s="49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</row>
    <row r="38" spans="1:67" ht="12.75" customHeight="1" x14ac:dyDescent="0.25">
      <c r="A38" s="29"/>
      <c r="B38" s="48"/>
      <c r="C38" s="273"/>
      <c r="D38" s="274"/>
      <c r="E38" s="278"/>
      <c r="F38" s="278"/>
      <c r="G38" s="208" t="s">
        <v>541</v>
      </c>
      <c r="H38" s="209"/>
      <c r="I38" s="209"/>
      <c r="J38" s="209"/>
      <c r="K38" s="210"/>
      <c r="L38" s="83" t="str">
        <f>IF(入力してください!Q65="同じ","☑","□")</f>
        <v>□</v>
      </c>
      <c r="M38" s="84" t="s">
        <v>564</v>
      </c>
      <c r="N38" s="85"/>
      <c r="O38" s="85"/>
      <c r="P38" s="85"/>
      <c r="Q38" s="85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6"/>
      <c r="AL38" s="49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</row>
    <row r="39" spans="1:67" ht="12.75" customHeight="1" x14ac:dyDescent="0.25">
      <c r="A39" s="29"/>
      <c r="B39" s="48"/>
      <c r="C39" s="273"/>
      <c r="D39" s="274"/>
      <c r="E39" s="278"/>
      <c r="F39" s="278"/>
      <c r="G39" s="211"/>
      <c r="H39" s="212"/>
      <c r="I39" s="212"/>
      <c r="J39" s="212"/>
      <c r="K39" s="213"/>
      <c r="L39" s="217" t="str">
        <f>"(〒" &amp; IF(入力してください!J66="","   -    ",入力してください!J66) &amp; ")"</f>
        <v>(〒   -    )</v>
      </c>
      <c r="M39" s="218"/>
      <c r="N39" s="218"/>
      <c r="O39" s="218"/>
      <c r="P39" s="218"/>
      <c r="Q39" s="263" t="str">
        <f>入力してください!G67 &amp;入力してください!J67&amp;入力してください!J68</f>
        <v>東京都</v>
      </c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4"/>
      <c r="AL39" s="49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</row>
    <row r="40" spans="1:67" ht="12" customHeight="1" x14ac:dyDescent="0.25">
      <c r="A40" s="29"/>
      <c r="B40" s="48"/>
      <c r="C40" s="273"/>
      <c r="D40" s="274"/>
      <c r="E40" s="278"/>
      <c r="F40" s="278"/>
      <c r="G40" s="245" t="s">
        <v>555</v>
      </c>
      <c r="H40" s="246"/>
      <c r="I40" s="246"/>
      <c r="J40" s="246"/>
      <c r="K40" s="247"/>
      <c r="L40" s="232" t="str">
        <f>"(〒" &amp; IF(入力してください!J69="","   -    ",入力してください!J69) &amp; ")"</f>
        <v>(〒   -    )</v>
      </c>
      <c r="M40" s="233"/>
      <c r="N40" s="233"/>
      <c r="O40" s="233"/>
      <c r="P40" s="233"/>
      <c r="Q40" s="17"/>
      <c r="R40" s="73"/>
      <c r="S40" s="17"/>
      <c r="T40" s="254" t="str">
        <f>入力してください!G70 &amp;"　"&amp;入力してください!J70&amp;""</f>
        <v>　</v>
      </c>
      <c r="U40" s="254"/>
      <c r="V40" s="254"/>
      <c r="W40" s="254"/>
      <c r="X40" s="254"/>
      <c r="Y40" s="254"/>
      <c r="Z40" s="254"/>
      <c r="AA40" s="255"/>
      <c r="AB40" s="74"/>
      <c r="AC40" s="74"/>
      <c r="AD40" s="74"/>
      <c r="AE40" s="74"/>
      <c r="AF40" s="74"/>
      <c r="AG40" s="74"/>
      <c r="AH40" s="74"/>
      <c r="AI40" s="74"/>
      <c r="AJ40" s="74"/>
      <c r="AK40" s="77"/>
      <c r="AL40" s="49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</row>
    <row r="41" spans="1:67" ht="12" customHeight="1" x14ac:dyDescent="0.15">
      <c r="A41" s="29"/>
      <c r="B41" s="48"/>
      <c r="C41" s="273"/>
      <c r="D41" s="274"/>
      <c r="E41" s="278"/>
      <c r="F41" s="278"/>
      <c r="G41" s="248"/>
      <c r="H41" s="249"/>
      <c r="I41" s="249"/>
      <c r="J41" s="249"/>
      <c r="K41" s="250"/>
      <c r="L41" s="102" t="s">
        <v>566</v>
      </c>
      <c r="M41" s="69"/>
      <c r="N41" s="69"/>
      <c r="O41" s="69"/>
      <c r="P41" s="69"/>
      <c r="Q41" s="67"/>
      <c r="R41" s="67"/>
      <c r="S41" s="67"/>
      <c r="T41" s="236"/>
      <c r="U41" s="236"/>
      <c r="V41" s="236"/>
      <c r="W41" s="236"/>
      <c r="X41" s="236"/>
      <c r="Y41" s="236"/>
      <c r="Z41" s="236"/>
      <c r="AA41" s="237"/>
      <c r="AB41" s="65"/>
      <c r="AC41" s="65"/>
      <c r="AD41" s="65"/>
      <c r="AE41" s="65"/>
      <c r="AF41" s="65"/>
      <c r="AG41" s="65"/>
      <c r="AH41" s="65"/>
      <c r="AI41" s="65"/>
      <c r="AJ41" s="65"/>
      <c r="AK41" s="76"/>
      <c r="AL41" s="49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</row>
    <row r="42" spans="1:67" ht="24" customHeight="1" x14ac:dyDescent="0.25">
      <c r="A42" s="29"/>
      <c r="B42" s="48"/>
      <c r="C42" s="273"/>
      <c r="D42" s="274"/>
      <c r="E42" s="279"/>
      <c r="F42" s="279"/>
      <c r="G42" s="202" t="s">
        <v>563</v>
      </c>
      <c r="H42" s="203"/>
      <c r="I42" s="203"/>
      <c r="J42" s="203"/>
      <c r="K42" s="204"/>
      <c r="L42" s="244" t="str">
        <f>MID(入力してください!$G$71,1,1)</f>
        <v/>
      </c>
      <c r="M42" s="200"/>
      <c r="N42" s="200" t="str">
        <f>MID(入力してください!$G$71,2,1)</f>
        <v/>
      </c>
      <c r="O42" s="200"/>
      <c r="P42" s="200" t="str">
        <f>MID(入力してください!$G$71,3,1)</f>
        <v/>
      </c>
      <c r="Q42" s="200"/>
      <c r="R42" s="201" t="str">
        <f>MID(入力してください!$G$71,4,1)</f>
        <v/>
      </c>
      <c r="S42" s="325"/>
      <c r="T42" s="325" t="str">
        <f>MID(入力してください!$G$71,5,1)</f>
        <v/>
      </c>
      <c r="U42" s="244"/>
      <c r="V42" s="200" t="str">
        <f>MID(入力してください!$G$71,6,1)</f>
        <v/>
      </c>
      <c r="W42" s="200"/>
      <c r="X42" s="200" t="str">
        <f>MID(入力してください!$G$71,7,1)</f>
        <v/>
      </c>
      <c r="Y42" s="200"/>
      <c r="Z42" s="201" t="str">
        <f>MID(入力してください!$G$71,8,1)</f>
        <v/>
      </c>
      <c r="AA42" s="325"/>
      <c r="AB42" s="325" t="str">
        <f>MID(入力してください!$G$71,9,1)</f>
        <v/>
      </c>
      <c r="AC42" s="244"/>
      <c r="AD42" s="200" t="str">
        <f>MID(入力してください!$G$71,10,1)</f>
        <v/>
      </c>
      <c r="AE42" s="200"/>
      <c r="AF42" s="200" t="str">
        <f>MID(入力してください!$G$71,11,1)</f>
        <v/>
      </c>
      <c r="AG42" s="200"/>
      <c r="AH42" s="200" t="str">
        <f>MID(入力してください!$G$71,12,1)</f>
        <v/>
      </c>
      <c r="AI42" s="201"/>
      <c r="AJ42" s="323"/>
      <c r="AK42" s="324"/>
      <c r="AL42" s="49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</row>
    <row r="43" spans="1:67" ht="11.25" customHeight="1" x14ac:dyDescent="0.15">
      <c r="A43" s="29"/>
      <c r="B43" s="48"/>
      <c r="C43" s="273"/>
      <c r="D43" s="274"/>
      <c r="E43" s="278" t="s">
        <v>567</v>
      </c>
      <c r="F43" s="278"/>
      <c r="G43" s="307" t="s">
        <v>1</v>
      </c>
      <c r="H43" s="308"/>
      <c r="I43" s="309"/>
      <c r="J43" s="197" t="str">
        <f>入力してください!G74&amp; ""</f>
        <v/>
      </c>
      <c r="K43" s="198"/>
      <c r="L43" s="198"/>
      <c r="M43" s="198"/>
      <c r="N43" s="198"/>
      <c r="O43" s="198"/>
      <c r="P43" s="199"/>
      <c r="Q43" s="198" t="str">
        <f>入力してください!P74&amp; ""</f>
        <v/>
      </c>
      <c r="R43" s="198"/>
      <c r="S43" s="198"/>
      <c r="T43" s="198"/>
      <c r="U43" s="198"/>
      <c r="V43" s="199"/>
      <c r="W43" s="313" t="s">
        <v>539</v>
      </c>
      <c r="X43" s="314"/>
      <c r="Y43" s="314"/>
      <c r="Z43" s="315"/>
      <c r="AA43" s="232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43" s="233"/>
      <c r="AC43" s="233"/>
      <c r="AD43" s="233"/>
      <c r="AE43" s="233"/>
      <c r="AF43" s="233"/>
      <c r="AG43" s="233"/>
      <c r="AH43" s="233"/>
      <c r="AI43" s="233"/>
      <c r="AJ43" s="233"/>
      <c r="AK43" s="348"/>
      <c r="AL43" s="49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</row>
    <row r="44" spans="1:67" ht="14.25" customHeight="1" x14ac:dyDescent="0.25">
      <c r="A44" s="29"/>
      <c r="B44" s="48"/>
      <c r="C44" s="273"/>
      <c r="D44" s="274"/>
      <c r="E44" s="278"/>
      <c r="F44" s="278"/>
      <c r="G44" s="226" t="s">
        <v>562</v>
      </c>
      <c r="H44" s="227"/>
      <c r="I44" s="228"/>
      <c r="J44" s="229" t="str">
        <f>入力してください!G73&amp; ""</f>
        <v/>
      </c>
      <c r="K44" s="230"/>
      <c r="L44" s="230"/>
      <c r="M44" s="230"/>
      <c r="N44" s="230"/>
      <c r="O44" s="230"/>
      <c r="P44" s="231"/>
      <c r="Q44" s="230" t="str">
        <f>入力してください!P73&amp; ""</f>
        <v/>
      </c>
      <c r="R44" s="230"/>
      <c r="S44" s="230"/>
      <c r="T44" s="230"/>
      <c r="U44" s="230"/>
      <c r="V44" s="231"/>
      <c r="W44" s="241"/>
      <c r="X44" s="242"/>
      <c r="Y44" s="242"/>
      <c r="Z44" s="243"/>
      <c r="AA44" s="261"/>
      <c r="AB44" s="262"/>
      <c r="AC44" s="262"/>
      <c r="AD44" s="262"/>
      <c r="AE44" s="262"/>
      <c r="AF44" s="262"/>
      <c r="AG44" s="262"/>
      <c r="AH44" s="262"/>
      <c r="AI44" s="262"/>
      <c r="AJ44" s="262"/>
      <c r="AK44" s="349"/>
      <c r="AL44" s="49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</row>
    <row r="45" spans="1:67" ht="12.75" customHeight="1" x14ac:dyDescent="0.25">
      <c r="A45" s="29"/>
      <c r="B45" s="48"/>
      <c r="C45" s="273"/>
      <c r="D45" s="274"/>
      <c r="E45" s="278"/>
      <c r="F45" s="278"/>
      <c r="G45" s="208" t="s">
        <v>541</v>
      </c>
      <c r="H45" s="209"/>
      <c r="I45" s="209"/>
      <c r="J45" s="209"/>
      <c r="K45" s="210"/>
      <c r="L45" s="83" t="str">
        <f>IF(入力してください!Q77="同じ","☑","□")</f>
        <v>□</v>
      </c>
      <c r="M45" s="84" t="s">
        <v>564</v>
      </c>
      <c r="N45" s="85"/>
      <c r="O45" s="85"/>
      <c r="P45" s="85"/>
      <c r="Q45" s="85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6"/>
      <c r="AL45" s="49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</row>
    <row r="46" spans="1:67" ht="12.75" customHeight="1" x14ac:dyDescent="0.25">
      <c r="A46" s="29"/>
      <c r="B46" s="48"/>
      <c r="C46" s="273"/>
      <c r="D46" s="274"/>
      <c r="E46" s="278"/>
      <c r="F46" s="278"/>
      <c r="G46" s="211"/>
      <c r="H46" s="212"/>
      <c r="I46" s="212"/>
      <c r="J46" s="212"/>
      <c r="K46" s="213"/>
      <c r="L46" s="217" t="str">
        <f>"(〒" &amp; IF(入力してください!J78="","   -    ",入力してください!J78) &amp; ")"</f>
        <v>(〒   -    )</v>
      </c>
      <c r="M46" s="218"/>
      <c r="N46" s="218"/>
      <c r="O46" s="218"/>
      <c r="P46" s="218"/>
      <c r="Q46" s="263" t="str">
        <f>入力してください!G79 &amp;入力してください!J79&amp;入力してください!J80</f>
        <v>東京都</v>
      </c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4"/>
      <c r="AL46" s="49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</row>
    <row r="47" spans="1:67" ht="12" customHeight="1" x14ac:dyDescent="0.25">
      <c r="A47" s="29"/>
      <c r="B47" s="48"/>
      <c r="C47" s="273"/>
      <c r="D47" s="274"/>
      <c r="E47" s="278"/>
      <c r="F47" s="278"/>
      <c r="G47" s="245" t="s">
        <v>555</v>
      </c>
      <c r="H47" s="246"/>
      <c r="I47" s="246"/>
      <c r="J47" s="246"/>
      <c r="K47" s="247"/>
      <c r="L47" s="232" t="str">
        <f>"(〒" &amp; IF(入力してください!J81="","   -    ",入力してください!J81) &amp; ")"</f>
        <v>(〒   -    )</v>
      </c>
      <c r="M47" s="233"/>
      <c r="N47" s="233"/>
      <c r="O47" s="233"/>
      <c r="P47" s="233"/>
      <c r="Q47" s="17"/>
      <c r="R47" s="73"/>
      <c r="S47" s="17"/>
      <c r="T47" s="254" t="str">
        <f>入力してください!G82 &amp;"　"&amp;入力してください!J82&amp;""</f>
        <v>　</v>
      </c>
      <c r="U47" s="254"/>
      <c r="V47" s="254"/>
      <c r="W47" s="254"/>
      <c r="X47" s="254"/>
      <c r="Y47" s="254"/>
      <c r="Z47" s="254"/>
      <c r="AA47" s="255"/>
      <c r="AB47" s="74"/>
      <c r="AC47" s="74"/>
      <c r="AD47" s="74"/>
      <c r="AE47" s="74"/>
      <c r="AF47" s="74"/>
      <c r="AG47" s="74"/>
      <c r="AH47" s="74"/>
      <c r="AI47" s="74"/>
      <c r="AJ47" s="74"/>
      <c r="AK47" s="77"/>
      <c r="AL47" s="49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</row>
    <row r="48" spans="1:67" ht="12" customHeight="1" x14ac:dyDescent="0.15">
      <c r="A48" s="29"/>
      <c r="B48" s="48"/>
      <c r="C48" s="273"/>
      <c r="D48" s="274"/>
      <c r="E48" s="278"/>
      <c r="F48" s="278"/>
      <c r="G48" s="248"/>
      <c r="H48" s="249"/>
      <c r="I48" s="249"/>
      <c r="J48" s="249"/>
      <c r="K48" s="250"/>
      <c r="L48" s="102" t="s">
        <v>566</v>
      </c>
      <c r="M48" s="69"/>
      <c r="N48" s="69"/>
      <c r="O48" s="69"/>
      <c r="P48" s="69"/>
      <c r="Q48" s="67"/>
      <c r="R48" s="67"/>
      <c r="S48" s="67"/>
      <c r="T48" s="236"/>
      <c r="U48" s="236"/>
      <c r="V48" s="236"/>
      <c r="W48" s="236"/>
      <c r="X48" s="236"/>
      <c r="Y48" s="236"/>
      <c r="Z48" s="236"/>
      <c r="AA48" s="237"/>
      <c r="AB48" s="65"/>
      <c r="AC48" s="65"/>
      <c r="AD48" s="65"/>
      <c r="AE48" s="65"/>
      <c r="AF48" s="65"/>
      <c r="AG48" s="65"/>
      <c r="AH48" s="65"/>
      <c r="AI48" s="65"/>
      <c r="AJ48" s="65"/>
      <c r="AK48" s="76"/>
      <c r="AL48" s="49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</row>
    <row r="49" spans="1:72" ht="24" customHeight="1" x14ac:dyDescent="0.25">
      <c r="A49" s="29"/>
      <c r="B49" s="48"/>
      <c r="C49" s="275"/>
      <c r="D49" s="276"/>
      <c r="E49" s="279"/>
      <c r="F49" s="279"/>
      <c r="G49" s="202" t="s">
        <v>563</v>
      </c>
      <c r="H49" s="203"/>
      <c r="I49" s="203"/>
      <c r="J49" s="203"/>
      <c r="K49" s="204"/>
      <c r="L49" s="244" t="str">
        <f>MID(入力してください!$G$83,1,1)</f>
        <v/>
      </c>
      <c r="M49" s="200"/>
      <c r="N49" s="200" t="str">
        <f>MID(入力してください!$G$83,2,1)</f>
        <v/>
      </c>
      <c r="O49" s="200"/>
      <c r="P49" s="200" t="str">
        <f>MID(入力してください!$G$83,3,1)</f>
        <v/>
      </c>
      <c r="Q49" s="200"/>
      <c r="R49" s="201" t="str">
        <f>MID(入力してください!$G$83,4,1)</f>
        <v/>
      </c>
      <c r="S49" s="325"/>
      <c r="T49" s="325" t="str">
        <f>MID(入力してください!$G$83,5,1)</f>
        <v/>
      </c>
      <c r="U49" s="244"/>
      <c r="V49" s="200" t="str">
        <f>MID(入力してください!$G$83,6,1)</f>
        <v/>
      </c>
      <c r="W49" s="200"/>
      <c r="X49" s="200" t="str">
        <f>MID(入力してください!$G$83,7,1)</f>
        <v/>
      </c>
      <c r="Y49" s="200"/>
      <c r="Z49" s="201" t="str">
        <f>MID(入力してください!$G$83,8,1)</f>
        <v/>
      </c>
      <c r="AA49" s="325"/>
      <c r="AB49" s="325" t="str">
        <f>MID(入力してください!$G$83,9,1)</f>
        <v/>
      </c>
      <c r="AC49" s="244"/>
      <c r="AD49" s="200" t="str">
        <f>MID(入力してください!$G$83,10,1)</f>
        <v/>
      </c>
      <c r="AE49" s="200"/>
      <c r="AF49" s="200" t="str">
        <f>MID(入力してください!$G$83,11,1)</f>
        <v/>
      </c>
      <c r="AG49" s="200"/>
      <c r="AH49" s="200" t="str">
        <f>MID(入力してください!$G$83,12,1)</f>
        <v/>
      </c>
      <c r="AI49" s="201"/>
      <c r="AJ49" s="323"/>
      <c r="AK49" s="324"/>
      <c r="AL49" s="49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</row>
    <row r="50" spans="1:72" ht="0.75" customHeight="1" x14ac:dyDescent="0.25">
      <c r="A50" s="29"/>
      <c r="B50" s="48"/>
      <c r="C50" s="56"/>
      <c r="D50" s="56"/>
      <c r="E50" s="32"/>
      <c r="F50" s="32"/>
      <c r="G50" s="32"/>
      <c r="H50" s="32"/>
      <c r="I50" s="57"/>
      <c r="J50" s="57"/>
      <c r="K50" s="57"/>
      <c r="L50" s="57"/>
      <c r="M50" s="57"/>
      <c r="N50" s="57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49"/>
    </row>
    <row r="51" spans="1:72" s="23" customFormat="1" ht="38.25" customHeight="1" x14ac:dyDescent="0.25">
      <c r="A51" s="39"/>
      <c r="B51" s="80"/>
      <c r="C51" s="357" t="s">
        <v>594</v>
      </c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  <c r="AD51" s="358"/>
      <c r="AE51" s="358"/>
      <c r="AF51" s="358"/>
      <c r="AG51" s="358"/>
      <c r="AH51" s="358"/>
      <c r="AI51" s="358"/>
      <c r="AJ51" s="358"/>
      <c r="AK51" s="358"/>
      <c r="AL51" s="81"/>
    </row>
    <row r="52" spans="1:72" ht="18" customHeight="1" x14ac:dyDescent="0.25">
      <c r="A52" s="29"/>
      <c r="B52" s="48"/>
      <c r="C52" s="359" t="s">
        <v>572</v>
      </c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59"/>
      <c r="AJ52" s="359"/>
      <c r="AK52" s="359"/>
      <c r="AL52" s="82"/>
    </row>
    <row r="53" spans="1:72" ht="26.25" customHeight="1" x14ac:dyDescent="0.25">
      <c r="A53" s="29"/>
      <c r="B53" s="48"/>
      <c r="C53" s="288" t="s">
        <v>571</v>
      </c>
      <c r="D53" s="289"/>
      <c r="E53" s="294" t="s">
        <v>573</v>
      </c>
      <c r="F53" s="295"/>
      <c r="G53" s="298" t="s">
        <v>568</v>
      </c>
      <c r="H53" s="299"/>
      <c r="I53" s="300"/>
      <c r="J53" s="301" t="s">
        <v>596</v>
      </c>
      <c r="K53" s="302"/>
      <c r="L53" s="302"/>
      <c r="M53" s="302"/>
      <c r="N53" s="302"/>
      <c r="O53" s="302"/>
      <c r="P53" s="302"/>
      <c r="Q53" s="303"/>
      <c r="R53" s="280" t="s">
        <v>595</v>
      </c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2"/>
      <c r="AL53" s="79"/>
    </row>
    <row r="54" spans="1:72" ht="19.5" customHeight="1" x14ac:dyDescent="0.25">
      <c r="A54" s="29"/>
      <c r="B54" s="48"/>
      <c r="C54" s="290"/>
      <c r="D54" s="291"/>
      <c r="E54" s="296"/>
      <c r="F54" s="297"/>
      <c r="G54" s="304" t="s">
        <v>569</v>
      </c>
      <c r="H54" s="305"/>
      <c r="I54" s="305"/>
      <c r="J54" s="305"/>
      <c r="K54" s="305"/>
      <c r="L54" s="305"/>
      <c r="M54" s="305"/>
      <c r="N54" s="305"/>
      <c r="O54" s="305"/>
      <c r="P54" s="305"/>
      <c r="Q54" s="306"/>
      <c r="R54" s="280" t="s">
        <v>575</v>
      </c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2"/>
      <c r="AL54" s="49"/>
    </row>
    <row r="55" spans="1:72" ht="19.5" customHeight="1" x14ac:dyDescent="0.25">
      <c r="A55" s="29"/>
      <c r="B55" s="48"/>
      <c r="C55" s="292"/>
      <c r="D55" s="293"/>
      <c r="E55" s="283" t="s">
        <v>574</v>
      </c>
      <c r="F55" s="283"/>
      <c r="G55" s="284" t="s">
        <v>570</v>
      </c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80" t="s">
        <v>576</v>
      </c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2"/>
      <c r="AL55" s="82"/>
    </row>
    <row r="56" spans="1:72" ht="3" customHeight="1" x14ac:dyDescent="0.25">
      <c r="B56" s="33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</row>
    <row r="57" spans="1:72" ht="9.75" customHeight="1" x14ac:dyDescent="0.25">
      <c r="B57" s="31" t="s">
        <v>626</v>
      </c>
      <c r="C57" s="37"/>
      <c r="D57" s="37"/>
      <c r="E57" s="37"/>
      <c r="P57" s="38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72" ht="14.25" customHeight="1" x14ac:dyDescent="0.25">
      <c r="A58" s="25"/>
      <c r="B58" s="31" t="s">
        <v>559</v>
      </c>
      <c r="C58" s="32"/>
      <c r="D58" s="32"/>
      <c r="E58" s="32"/>
      <c r="F58" s="32"/>
      <c r="G58" s="32"/>
      <c r="H58" s="32"/>
      <c r="I58"/>
      <c r="J58"/>
      <c r="K58"/>
      <c r="L58"/>
      <c r="M58"/>
      <c r="N58"/>
      <c r="O58"/>
      <c r="P58"/>
      <c r="Q58" s="99" t="s">
        <v>593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25"/>
      <c r="AG58" s="25"/>
      <c r="AH58" s="25"/>
      <c r="AI58" s="25"/>
      <c r="AL58" s="30" t="s">
        <v>582</v>
      </c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</row>
    <row r="59" spans="1:72" s="19" customFormat="1" ht="10.5" customHeight="1" x14ac:dyDescent="0.25">
      <c r="A59" s="29"/>
      <c r="B59" s="41"/>
      <c r="C59" s="97" t="s">
        <v>584</v>
      </c>
      <c r="D59" s="42"/>
      <c r="E59" s="42"/>
      <c r="F59" s="42"/>
      <c r="G59" s="42"/>
      <c r="H59" s="43"/>
      <c r="I59" s="43"/>
      <c r="J59" s="43"/>
      <c r="K59" s="43"/>
      <c r="L59" s="43"/>
      <c r="M59" s="43"/>
      <c r="N59" s="43"/>
      <c r="O59" s="45" t="s">
        <v>556</v>
      </c>
      <c r="P59" s="44" t="s">
        <v>361</v>
      </c>
      <c r="Q59" s="44"/>
      <c r="R59" s="45" t="str">
        <f>入力してください!J87&amp; ""</f>
        <v/>
      </c>
      <c r="S59" s="109" t="s">
        <v>622</v>
      </c>
      <c r="T59" s="45" t="str">
        <f>入力してください!N87&amp; ""</f>
        <v/>
      </c>
      <c r="U59" s="109" t="s">
        <v>623</v>
      </c>
      <c r="V59" s="45" t="str">
        <f>入力してください!R87&amp; ""</f>
        <v/>
      </c>
      <c r="W59" s="109" t="s">
        <v>624</v>
      </c>
      <c r="X59" s="109"/>
      <c r="Y59" s="109"/>
      <c r="Z59" s="44"/>
      <c r="AA59" s="44"/>
      <c r="AB59" s="44"/>
      <c r="AC59" s="44"/>
      <c r="AD59" s="44"/>
      <c r="AE59" s="53"/>
      <c r="AF59" s="54"/>
      <c r="AG59" s="54"/>
      <c r="AH59" s="54"/>
      <c r="AI59" s="54"/>
      <c r="AJ59" s="54"/>
      <c r="AK59" s="54"/>
      <c r="AL59" s="55"/>
      <c r="AN59" s="40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 s="26"/>
      <c r="BS59" s="26"/>
      <c r="BT59" s="26"/>
    </row>
    <row r="60" spans="1:72" s="28" customFormat="1" ht="10.5" customHeight="1" x14ac:dyDescent="0.15">
      <c r="A60" s="32"/>
      <c r="B60" s="46"/>
      <c r="C60" s="98" t="s">
        <v>585</v>
      </c>
      <c r="D60" s="96"/>
      <c r="E60" s="96"/>
      <c r="F60" s="96"/>
      <c r="G60" s="96"/>
      <c r="H60" s="96"/>
      <c r="I60" s="96"/>
      <c r="J60" s="96"/>
      <c r="K60" s="96"/>
      <c r="L60" s="96"/>
      <c r="M60" s="356" t="s">
        <v>583</v>
      </c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47"/>
      <c r="AN60" s="27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 s="26"/>
      <c r="BS60" s="26"/>
      <c r="BT60" s="26"/>
    </row>
    <row r="61" spans="1:72" ht="12.75" customHeight="1" x14ac:dyDescent="0.15">
      <c r="A61" s="29"/>
      <c r="B61" s="48"/>
      <c r="C61" s="185" t="s">
        <v>554</v>
      </c>
      <c r="D61" s="186"/>
      <c r="E61" s="186"/>
      <c r="F61" s="187"/>
      <c r="G61" s="194" t="s">
        <v>1</v>
      </c>
      <c r="H61" s="195"/>
      <c r="I61" s="196"/>
      <c r="J61" s="197" t="str">
        <f>入力してください!G11 &amp; ""</f>
        <v/>
      </c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9"/>
      <c r="W61" s="238" t="s">
        <v>539</v>
      </c>
      <c r="X61" s="239"/>
      <c r="Y61" s="239"/>
      <c r="Z61" s="240"/>
      <c r="AA61" s="232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61" s="233"/>
      <c r="AC61" s="233"/>
      <c r="AD61" s="233"/>
      <c r="AE61" s="233"/>
      <c r="AF61" s="233"/>
      <c r="AG61" s="348"/>
      <c r="AH61" s="208" t="s">
        <v>536</v>
      </c>
      <c r="AI61" s="210"/>
      <c r="AJ61" s="232" t="str">
        <f>入力してください!G12&amp;""</f>
        <v/>
      </c>
      <c r="AK61" s="348"/>
      <c r="AL61" s="49"/>
      <c r="AN61" s="26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 s="26"/>
      <c r="BS61" s="26"/>
      <c r="BT61" s="26"/>
    </row>
    <row r="62" spans="1:72" ht="18.75" customHeight="1" x14ac:dyDescent="0.25">
      <c r="A62" s="29"/>
      <c r="B62" s="48"/>
      <c r="C62" s="188"/>
      <c r="D62" s="189"/>
      <c r="E62" s="189"/>
      <c r="F62" s="190"/>
      <c r="G62" s="226" t="s">
        <v>562</v>
      </c>
      <c r="H62" s="227"/>
      <c r="I62" s="228"/>
      <c r="J62" s="229" t="str">
        <f>入力してください!G10 &amp; ""</f>
        <v/>
      </c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1"/>
      <c r="W62" s="241"/>
      <c r="X62" s="242"/>
      <c r="Y62" s="242"/>
      <c r="Z62" s="243"/>
      <c r="AA62" s="261"/>
      <c r="AB62" s="262"/>
      <c r="AC62" s="262"/>
      <c r="AD62" s="262"/>
      <c r="AE62" s="262"/>
      <c r="AF62" s="262"/>
      <c r="AG62" s="349"/>
      <c r="AH62" s="214"/>
      <c r="AI62" s="216"/>
      <c r="AJ62" s="261"/>
      <c r="AK62" s="349"/>
      <c r="AL62" s="49"/>
      <c r="AN62" s="26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 s="26"/>
      <c r="BS62" s="26"/>
      <c r="BT62" s="26"/>
    </row>
    <row r="63" spans="1:72" ht="16.5" customHeight="1" x14ac:dyDescent="0.25">
      <c r="A63" s="29"/>
      <c r="B63" s="48"/>
      <c r="C63" s="333" t="s">
        <v>586</v>
      </c>
      <c r="D63" s="350"/>
      <c r="E63" s="350"/>
      <c r="F63" s="351"/>
      <c r="G63" s="208" t="s">
        <v>541</v>
      </c>
      <c r="H63" s="209"/>
      <c r="I63" s="209"/>
      <c r="J63" s="209"/>
      <c r="K63" s="210"/>
      <c r="L63" s="232" t="str">
        <f>"(〒" &amp; IF(入力してください!J14="","   -    ",入力してください!J14) &amp; ")"</f>
        <v>(〒   -    )</v>
      </c>
      <c r="M63" s="233"/>
      <c r="N63" s="233"/>
      <c r="O63" s="233"/>
      <c r="P63" s="233"/>
      <c r="Q63" s="234" t="str">
        <f>入力してください!G15 &amp;入力してください!J15&amp;""</f>
        <v>東京都</v>
      </c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5"/>
      <c r="AL63" s="49"/>
      <c r="AN63" s="26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 s="26"/>
      <c r="BS63" s="26"/>
      <c r="BT63" s="26"/>
    </row>
    <row r="64" spans="1:72" ht="15" customHeight="1" x14ac:dyDescent="0.25">
      <c r="A64" s="29"/>
      <c r="B64" s="48"/>
      <c r="C64" s="352"/>
      <c r="D64" s="350"/>
      <c r="E64" s="350"/>
      <c r="F64" s="351"/>
      <c r="G64" s="214"/>
      <c r="H64" s="215"/>
      <c r="I64" s="215"/>
      <c r="J64" s="215"/>
      <c r="K64" s="216"/>
      <c r="L64" s="33"/>
      <c r="M64" s="34"/>
      <c r="N64" s="34"/>
      <c r="O64" s="34"/>
      <c r="P64" s="34"/>
      <c r="Q64" s="236" t="str">
        <f>入力してください!J16 &amp; ""</f>
        <v/>
      </c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7"/>
      <c r="AL64" s="49"/>
      <c r="AN64" s="26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 s="26"/>
      <c r="BS64" s="26"/>
      <c r="BT64" s="26"/>
    </row>
    <row r="65" spans="1:72" ht="12.75" customHeight="1" x14ac:dyDescent="0.25">
      <c r="A65" s="29"/>
      <c r="B65" s="48"/>
      <c r="C65" s="352"/>
      <c r="D65" s="350"/>
      <c r="E65" s="350"/>
      <c r="F65" s="351"/>
      <c r="G65" s="245" t="s">
        <v>555</v>
      </c>
      <c r="H65" s="246"/>
      <c r="I65" s="246"/>
      <c r="J65" s="246"/>
      <c r="K65" s="247"/>
      <c r="L65" s="232" t="str">
        <f>"(〒" &amp; IF(入力してください!J17="","   -    ",入力してください!J17) &amp; ")"</f>
        <v>(〒   -    )</v>
      </c>
      <c r="M65" s="233"/>
      <c r="N65" s="233"/>
      <c r="O65" s="233"/>
      <c r="P65" s="233"/>
      <c r="Q65" s="17"/>
      <c r="R65" s="60"/>
      <c r="S65" s="17"/>
      <c r="T65" s="234" t="str">
        <f>入力してください!G18 &amp;"　"&amp;入力してください!J18&amp;""</f>
        <v>　</v>
      </c>
      <c r="U65" s="234"/>
      <c r="V65" s="234"/>
      <c r="W65" s="234"/>
      <c r="X65" s="234"/>
      <c r="Y65" s="234"/>
      <c r="Z65" s="234"/>
      <c r="AA65" s="235"/>
      <c r="AB65" s="61" t="s">
        <v>592</v>
      </c>
      <c r="AC65" s="61"/>
      <c r="AD65" s="61"/>
      <c r="AE65" s="61"/>
      <c r="AF65" s="61"/>
      <c r="AG65" s="61"/>
      <c r="AH65" s="61"/>
      <c r="AI65" s="61"/>
      <c r="AJ65" s="61"/>
      <c r="AK65" s="62"/>
      <c r="AL65" s="49"/>
      <c r="AN65" s="26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 s="26"/>
      <c r="BS65" s="26"/>
      <c r="BT65" s="26"/>
    </row>
    <row r="66" spans="1:72" ht="12.75" customHeight="1" x14ac:dyDescent="0.15">
      <c r="A66" s="29"/>
      <c r="B66" s="48"/>
      <c r="C66" s="352"/>
      <c r="D66" s="350"/>
      <c r="E66" s="350"/>
      <c r="F66" s="351"/>
      <c r="G66" s="248"/>
      <c r="H66" s="249"/>
      <c r="I66" s="249"/>
      <c r="J66" s="249"/>
      <c r="K66" s="250"/>
      <c r="L66" s="102" t="s">
        <v>566</v>
      </c>
      <c r="M66" s="69"/>
      <c r="N66" s="69"/>
      <c r="O66" s="69"/>
      <c r="P66" s="69"/>
      <c r="Q66" s="67"/>
      <c r="R66" s="67"/>
      <c r="S66" s="67"/>
      <c r="T66" s="236"/>
      <c r="U66" s="236"/>
      <c r="V66" s="236"/>
      <c r="W66" s="236"/>
      <c r="X66" s="236"/>
      <c r="Y66" s="236"/>
      <c r="Z66" s="236"/>
      <c r="AA66" s="237"/>
      <c r="AB66" s="63"/>
      <c r="AC66" s="63"/>
      <c r="AD66" s="63"/>
      <c r="AE66" s="63"/>
      <c r="AF66" s="63"/>
      <c r="AG66" s="63"/>
      <c r="AH66" s="63"/>
      <c r="AI66" s="63"/>
      <c r="AJ66" s="63"/>
      <c r="AK66" s="64"/>
      <c r="AL66" s="49"/>
      <c r="AN66" s="2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 s="26"/>
      <c r="BS66" s="26"/>
      <c r="BT66" s="26"/>
    </row>
    <row r="67" spans="1:72" ht="25.5" customHeight="1" x14ac:dyDescent="0.25">
      <c r="A67" s="29"/>
      <c r="B67" s="48"/>
      <c r="C67" s="352"/>
      <c r="D67" s="350"/>
      <c r="E67" s="350"/>
      <c r="F67" s="351"/>
      <c r="G67" s="251" t="s">
        <v>597</v>
      </c>
      <c r="H67" s="252"/>
      <c r="I67" s="252"/>
      <c r="J67" s="252"/>
      <c r="K67" s="253"/>
      <c r="L67" s="244" t="str">
        <f>MID(入力してください!$G$19,1,1)</f>
        <v/>
      </c>
      <c r="M67" s="200"/>
      <c r="N67" s="200" t="str">
        <f>MID(入力してください!$G$19,2,1)</f>
        <v/>
      </c>
      <c r="O67" s="200"/>
      <c r="P67" s="200" t="str">
        <f>MID(入力してください!$G$19,3,1)</f>
        <v/>
      </c>
      <c r="Q67" s="200"/>
      <c r="R67" s="200" t="str">
        <f>MID(入力してください!$G$19,4,1)</f>
        <v/>
      </c>
      <c r="S67" s="200"/>
      <c r="T67" s="200" t="str">
        <f>MID(入力してください!$G$19,5,1)</f>
        <v/>
      </c>
      <c r="U67" s="200"/>
      <c r="V67" s="200" t="str">
        <f>MID(入力してください!$G$19,6,1)</f>
        <v/>
      </c>
      <c r="W67" s="200"/>
      <c r="X67" s="200" t="str">
        <f>MID(入力してください!$G$19,7,1)</f>
        <v/>
      </c>
      <c r="Y67" s="201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78"/>
      <c r="AL67" s="49"/>
      <c r="AN67" s="26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 s="26"/>
      <c r="BS67" s="26"/>
      <c r="BT67" s="26"/>
    </row>
    <row r="68" spans="1:72" ht="25.5" customHeight="1" x14ac:dyDescent="0.25">
      <c r="A68" s="29"/>
      <c r="B68" s="48"/>
      <c r="C68" s="353"/>
      <c r="D68" s="354"/>
      <c r="E68" s="354"/>
      <c r="F68" s="355"/>
      <c r="G68" s="202" t="s">
        <v>563</v>
      </c>
      <c r="H68" s="203"/>
      <c r="I68" s="203"/>
      <c r="J68" s="203"/>
      <c r="K68" s="204"/>
      <c r="L68" s="244" t="str">
        <f>MID(入力してください!$G$20,1,1)</f>
        <v/>
      </c>
      <c r="M68" s="200"/>
      <c r="N68" s="200" t="str">
        <f>MID(入力してください!$G$20,2,1)</f>
        <v/>
      </c>
      <c r="O68" s="200"/>
      <c r="P68" s="200" t="str">
        <f>MID(入力してください!$G$20,3,1)</f>
        <v/>
      </c>
      <c r="Q68" s="200"/>
      <c r="R68" s="201" t="str">
        <f>MID(入力してください!$G$20,4,1)</f>
        <v/>
      </c>
      <c r="S68" s="325"/>
      <c r="T68" s="325" t="str">
        <f>MID(入力してください!$G$20,5,1)</f>
        <v/>
      </c>
      <c r="U68" s="244"/>
      <c r="V68" s="200" t="str">
        <f>MID(入力してください!$G$20,6,1)</f>
        <v/>
      </c>
      <c r="W68" s="200"/>
      <c r="X68" s="200" t="str">
        <f>MID(入力してください!$G$20,7,1)</f>
        <v/>
      </c>
      <c r="Y68" s="200"/>
      <c r="Z68" s="201" t="str">
        <f>MID(入力してください!$G$20,8,1)</f>
        <v/>
      </c>
      <c r="AA68" s="325"/>
      <c r="AB68" s="325" t="str">
        <f>MID(入力してください!$G$20,9,1)</f>
        <v/>
      </c>
      <c r="AC68" s="244"/>
      <c r="AD68" s="200" t="str">
        <f>MID(入力してください!$G$20,10,1)</f>
        <v/>
      </c>
      <c r="AE68" s="200"/>
      <c r="AF68" s="200" t="str">
        <f>MID(入力してください!$G$20,11,1)</f>
        <v/>
      </c>
      <c r="AG68" s="200"/>
      <c r="AH68" s="200" t="str">
        <f>MID(入力してください!$G$20,12,1)</f>
        <v/>
      </c>
      <c r="AI68" s="201"/>
      <c r="AJ68" s="323"/>
      <c r="AK68" s="324"/>
      <c r="AL68" s="49"/>
      <c r="AN68" s="26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 s="26"/>
      <c r="BS68" s="26"/>
      <c r="BT68" s="26"/>
    </row>
    <row r="69" spans="1:72" ht="4.5" customHeight="1" x14ac:dyDescent="0.25">
      <c r="A69" s="29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2"/>
      <c r="AN69" s="26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 s="26"/>
      <c r="BS69" s="26"/>
      <c r="BT69" s="26"/>
    </row>
    <row r="70" spans="1:72" ht="12.75" customHeight="1" x14ac:dyDescent="0.15">
      <c r="A70" s="29"/>
      <c r="B70" s="48"/>
      <c r="C70" s="339" t="s">
        <v>589</v>
      </c>
      <c r="D70" s="340"/>
      <c r="E70" s="340"/>
      <c r="F70" s="341"/>
      <c r="G70" s="194" t="s">
        <v>1</v>
      </c>
      <c r="H70" s="195"/>
      <c r="I70" s="196"/>
      <c r="J70" s="197" t="str">
        <f>入力してください!G25 &amp; ""</f>
        <v/>
      </c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9"/>
      <c r="W70" s="238" t="s">
        <v>539</v>
      </c>
      <c r="X70" s="239"/>
      <c r="Y70" s="239"/>
      <c r="Z70" s="240"/>
      <c r="AA70" s="232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70" s="233"/>
      <c r="AC70" s="233"/>
      <c r="AD70" s="233"/>
      <c r="AE70" s="233"/>
      <c r="AF70" s="233"/>
      <c r="AG70" s="233"/>
      <c r="AH70" s="233"/>
      <c r="AI70" s="233"/>
      <c r="AJ70" s="233"/>
      <c r="AK70" s="348"/>
      <c r="AL70" s="49"/>
      <c r="AN70" s="26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 s="26"/>
      <c r="BS70" s="26"/>
      <c r="BT70" s="26"/>
    </row>
    <row r="71" spans="1:72" ht="18.75" customHeight="1" x14ac:dyDescent="0.25">
      <c r="A71" s="29"/>
      <c r="B71" s="48"/>
      <c r="C71" s="342"/>
      <c r="D71" s="343"/>
      <c r="E71" s="343"/>
      <c r="F71" s="344"/>
      <c r="G71" s="226" t="s">
        <v>562</v>
      </c>
      <c r="H71" s="227"/>
      <c r="I71" s="228"/>
      <c r="J71" s="229" t="str">
        <f>入力してください!G24 &amp; ""</f>
        <v/>
      </c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1"/>
      <c r="W71" s="241"/>
      <c r="X71" s="242"/>
      <c r="Y71" s="242"/>
      <c r="Z71" s="243"/>
      <c r="AA71" s="261"/>
      <c r="AB71" s="262"/>
      <c r="AC71" s="262"/>
      <c r="AD71" s="262"/>
      <c r="AE71" s="262"/>
      <c r="AF71" s="262"/>
      <c r="AG71" s="262"/>
      <c r="AH71" s="262"/>
      <c r="AI71" s="262"/>
      <c r="AJ71" s="262"/>
      <c r="AK71" s="349"/>
      <c r="AL71" s="49"/>
      <c r="AN71" s="26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 s="26"/>
      <c r="BS71" s="26"/>
      <c r="BT71" s="26"/>
    </row>
    <row r="72" spans="1:72" ht="12.75" customHeight="1" x14ac:dyDescent="0.25">
      <c r="A72" s="29"/>
      <c r="B72" s="48"/>
      <c r="C72" s="342"/>
      <c r="D72" s="343"/>
      <c r="E72" s="343"/>
      <c r="F72" s="344"/>
      <c r="G72" s="208" t="s">
        <v>541</v>
      </c>
      <c r="H72" s="209"/>
      <c r="I72" s="209"/>
      <c r="J72" s="209"/>
      <c r="K72" s="210"/>
      <c r="L72" s="83" t="str">
        <f>IF(入力してください!Q28="同じ","☑","□")</f>
        <v>□</v>
      </c>
      <c r="M72" s="84" t="s">
        <v>564</v>
      </c>
      <c r="N72" s="85"/>
      <c r="O72" s="85"/>
      <c r="P72" s="85"/>
      <c r="Q72" s="85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6"/>
      <c r="AL72" s="49"/>
      <c r="AN72" s="26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 s="26"/>
      <c r="BS72" s="26"/>
      <c r="BT72" s="26"/>
    </row>
    <row r="73" spans="1:72" ht="12.75" customHeight="1" x14ac:dyDescent="0.25">
      <c r="A73" s="29"/>
      <c r="B73" s="48"/>
      <c r="C73" s="333" t="s">
        <v>587</v>
      </c>
      <c r="D73" s="334"/>
      <c r="E73" s="334"/>
      <c r="F73" s="335"/>
      <c r="G73" s="211"/>
      <c r="H73" s="212"/>
      <c r="I73" s="212"/>
      <c r="J73" s="212"/>
      <c r="K73" s="213"/>
      <c r="L73" s="217" t="str">
        <f>"(〒" &amp; IF(入力してください!J29="","   -    ",入力してください!J29) &amp; ")"</f>
        <v>(〒   -    )</v>
      </c>
      <c r="M73" s="218"/>
      <c r="N73" s="218"/>
      <c r="O73" s="218"/>
      <c r="P73" s="218"/>
      <c r="Q73" s="254" t="str">
        <f>入力してください!G30 &amp;入力してください!J30&amp;""</f>
        <v>東京都</v>
      </c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5"/>
      <c r="AL73" s="49"/>
      <c r="AN73" s="26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 s="26"/>
      <c r="BS73" s="26"/>
      <c r="BT73" s="26"/>
    </row>
    <row r="74" spans="1:72" ht="9.75" customHeight="1" x14ac:dyDescent="0.25">
      <c r="A74" s="29"/>
      <c r="B74" s="48"/>
      <c r="C74" s="333"/>
      <c r="D74" s="334"/>
      <c r="E74" s="334"/>
      <c r="F74" s="335"/>
      <c r="G74" s="214"/>
      <c r="H74" s="215"/>
      <c r="I74" s="215"/>
      <c r="J74" s="215"/>
      <c r="K74" s="216"/>
      <c r="L74" s="33"/>
      <c r="M74" s="34"/>
      <c r="N74" s="34"/>
      <c r="O74" s="34"/>
      <c r="P74" s="34"/>
      <c r="Q74" s="236" t="str">
        <f>入力してください!J31 &amp; ""</f>
        <v/>
      </c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7"/>
      <c r="AL74" s="49"/>
      <c r="AN74" s="26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 s="26"/>
      <c r="BS74" s="26"/>
      <c r="BT74" s="26"/>
    </row>
    <row r="75" spans="1:72" ht="12.75" customHeight="1" x14ac:dyDescent="0.25">
      <c r="A75" s="29"/>
      <c r="B75" s="48"/>
      <c r="C75" s="333"/>
      <c r="D75" s="334"/>
      <c r="E75" s="334"/>
      <c r="F75" s="335"/>
      <c r="G75" s="245" t="s">
        <v>555</v>
      </c>
      <c r="H75" s="246"/>
      <c r="I75" s="246"/>
      <c r="J75" s="246"/>
      <c r="K75" s="247"/>
      <c r="L75" s="232" t="str">
        <f>"(〒" &amp; IF(入力してください!J32="","   -    ",入力してください!J32) &amp; ")"</f>
        <v>(〒   -    )</v>
      </c>
      <c r="M75" s="233"/>
      <c r="N75" s="233"/>
      <c r="O75" s="233"/>
      <c r="P75" s="233"/>
      <c r="Q75" s="17"/>
      <c r="R75" s="60"/>
      <c r="S75" s="17"/>
      <c r="T75" s="234" t="str">
        <f>入力してください!G33 &amp;"　"&amp;入力してください!J33&amp;""</f>
        <v>　</v>
      </c>
      <c r="U75" s="234"/>
      <c r="V75" s="234"/>
      <c r="W75" s="234"/>
      <c r="X75" s="234"/>
      <c r="Y75" s="234"/>
      <c r="Z75" s="234"/>
      <c r="AA75" s="235"/>
      <c r="AB75" s="61" t="s">
        <v>592</v>
      </c>
      <c r="AC75" s="61"/>
      <c r="AD75" s="61"/>
      <c r="AE75" s="61"/>
      <c r="AF75" s="61"/>
      <c r="AG75" s="61"/>
      <c r="AH75" s="61"/>
      <c r="AI75" s="61"/>
      <c r="AJ75" s="61"/>
      <c r="AK75" s="62"/>
      <c r="AL75" s="49"/>
      <c r="AN75" s="26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 s="26"/>
      <c r="BS75" s="26"/>
      <c r="BT75" s="26"/>
    </row>
    <row r="76" spans="1:72" ht="8.25" customHeight="1" x14ac:dyDescent="0.15">
      <c r="A76" s="29"/>
      <c r="B76" s="48"/>
      <c r="C76" s="333"/>
      <c r="D76" s="334"/>
      <c r="E76" s="334"/>
      <c r="F76" s="335"/>
      <c r="G76" s="248"/>
      <c r="H76" s="249"/>
      <c r="I76" s="249"/>
      <c r="J76" s="249"/>
      <c r="K76" s="250"/>
      <c r="L76" s="102" t="s">
        <v>566</v>
      </c>
      <c r="M76" s="69"/>
      <c r="N76" s="69"/>
      <c r="O76" s="69"/>
      <c r="P76" s="69"/>
      <c r="Q76" s="67"/>
      <c r="R76" s="67"/>
      <c r="S76" s="67"/>
      <c r="T76" s="236"/>
      <c r="U76" s="236"/>
      <c r="V76" s="236"/>
      <c r="W76" s="236"/>
      <c r="X76" s="236"/>
      <c r="Y76" s="236"/>
      <c r="Z76" s="236"/>
      <c r="AA76" s="237"/>
      <c r="AB76" s="63"/>
      <c r="AC76" s="63"/>
      <c r="AD76" s="63"/>
      <c r="AE76" s="63"/>
      <c r="AF76" s="63"/>
      <c r="AG76" s="63"/>
      <c r="AH76" s="63"/>
      <c r="AI76" s="63"/>
      <c r="AJ76" s="63"/>
      <c r="AK76" s="64"/>
      <c r="AL76" s="49"/>
      <c r="AN76" s="2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 s="26"/>
      <c r="BS76" s="26"/>
      <c r="BT76" s="26"/>
    </row>
    <row r="77" spans="1:72" ht="25.5" customHeight="1" x14ac:dyDescent="0.25">
      <c r="A77" s="29"/>
      <c r="B77" s="48"/>
      <c r="C77" s="333"/>
      <c r="D77" s="334"/>
      <c r="E77" s="334"/>
      <c r="F77" s="335"/>
      <c r="G77" s="251" t="s">
        <v>597</v>
      </c>
      <c r="H77" s="252"/>
      <c r="I77" s="252"/>
      <c r="J77" s="252"/>
      <c r="K77" s="253"/>
      <c r="L77" s="244" t="str">
        <f>MID(入力してください!$G$34,1,1)</f>
        <v/>
      </c>
      <c r="M77" s="200"/>
      <c r="N77" s="200" t="str">
        <f>MID(入力してください!$G$34,2,1)</f>
        <v/>
      </c>
      <c r="O77" s="200"/>
      <c r="P77" s="200" t="str">
        <f>MID(入力してください!$G$34,3,1)</f>
        <v/>
      </c>
      <c r="Q77" s="200"/>
      <c r="R77" s="200" t="str">
        <f>MID(入力してください!$G$34,4,1)</f>
        <v/>
      </c>
      <c r="S77" s="200"/>
      <c r="T77" s="200" t="str">
        <f>MID(入力してください!$G$34,5,1)</f>
        <v/>
      </c>
      <c r="U77" s="200"/>
      <c r="V77" s="200" t="str">
        <f>MID(入力してください!$G$34,6,1)</f>
        <v/>
      </c>
      <c r="W77" s="200"/>
      <c r="X77" s="200" t="str">
        <f>MID(入力してください!$G$34,7,1)</f>
        <v/>
      </c>
      <c r="Y77" s="201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78"/>
      <c r="AL77" s="49"/>
      <c r="AN77" s="26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 s="26"/>
      <c r="BS77" s="26"/>
      <c r="BT77" s="26"/>
    </row>
    <row r="78" spans="1:72" ht="25.5" customHeight="1" x14ac:dyDescent="0.25">
      <c r="A78" s="29"/>
      <c r="B78" s="48"/>
      <c r="C78" s="336"/>
      <c r="D78" s="337"/>
      <c r="E78" s="337"/>
      <c r="F78" s="338"/>
      <c r="G78" s="202" t="s">
        <v>563</v>
      </c>
      <c r="H78" s="203"/>
      <c r="I78" s="203"/>
      <c r="J78" s="203"/>
      <c r="K78" s="204"/>
      <c r="L78" s="244" t="str">
        <f>MID(入力してください!$G$35,1,1)</f>
        <v/>
      </c>
      <c r="M78" s="200"/>
      <c r="N78" s="200" t="str">
        <f>MID(入力してください!$G$35,2,1)</f>
        <v/>
      </c>
      <c r="O78" s="200"/>
      <c r="P78" s="200" t="str">
        <f>MID(入力してください!$G$35,3,1)</f>
        <v/>
      </c>
      <c r="Q78" s="200"/>
      <c r="R78" s="201" t="str">
        <f>MID(入力してください!$G$35,4,1)</f>
        <v/>
      </c>
      <c r="S78" s="325"/>
      <c r="T78" s="325" t="str">
        <f>MID(入力してください!$G$35,5,1)</f>
        <v/>
      </c>
      <c r="U78" s="244"/>
      <c r="V78" s="200" t="str">
        <f>MID(入力してください!$G$35,6,1)</f>
        <v/>
      </c>
      <c r="W78" s="200"/>
      <c r="X78" s="200" t="str">
        <f>MID(入力してください!$G$35,7,1)</f>
        <v/>
      </c>
      <c r="Y78" s="200"/>
      <c r="Z78" s="201" t="str">
        <f>MID(入力してください!$G$35,8,1)</f>
        <v/>
      </c>
      <c r="AA78" s="325"/>
      <c r="AB78" s="325" t="str">
        <f>MID(入力してください!$G$35,9,1)</f>
        <v/>
      </c>
      <c r="AC78" s="244"/>
      <c r="AD78" s="200" t="str">
        <f>MID(入力してください!$G$35,10,1)</f>
        <v/>
      </c>
      <c r="AE78" s="200"/>
      <c r="AF78" s="200" t="str">
        <f>MID(入力してください!$G$35,11,1)</f>
        <v/>
      </c>
      <c r="AG78" s="200"/>
      <c r="AH78" s="200" t="str">
        <f>MID(入力してください!$G$35,12,1)</f>
        <v/>
      </c>
      <c r="AI78" s="201"/>
      <c r="AJ78" s="323"/>
      <c r="AK78" s="324"/>
      <c r="AL78" s="49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</row>
    <row r="79" spans="1:72" ht="4.5" customHeight="1" x14ac:dyDescent="0.25">
      <c r="A79" s="29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2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</row>
    <row r="80" spans="1:72" ht="12.75" customHeight="1" x14ac:dyDescent="0.15">
      <c r="A80" s="29"/>
      <c r="B80" s="48"/>
      <c r="C80" s="185" t="s">
        <v>565</v>
      </c>
      <c r="D80" s="186"/>
      <c r="E80" s="186"/>
      <c r="F80" s="187"/>
      <c r="G80" s="194" t="s">
        <v>1</v>
      </c>
      <c r="H80" s="195"/>
      <c r="I80" s="196"/>
      <c r="J80" s="370" t="str">
        <f>入力してください!G40 &amp; ""</f>
        <v/>
      </c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371"/>
      <c r="V80" s="372"/>
      <c r="W80" s="202" t="s">
        <v>539</v>
      </c>
      <c r="X80" s="256"/>
      <c r="Y80" s="256"/>
      <c r="Z80" s="257"/>
      <c r="AA80" s="326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80" s="327"/>
      <c r="AC80" s="327"/>
      <c r="AD80" s="327"/>
      <c r="AE80" s="327"/>
      <c r="AF80" s="327"/>
      <c r="AG80" s="327"/>
      <c r="AH80" s="327"/>
      <c r="AI80" s="327"/>
      <c r="AJ80" s="327"/>
      <c r="AK80" s="328"/>
      <c r="AL80" s="49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</row>
    <row r="81" spans="1:67" ht="15" customHeight="1" x14ac:dyDescent="0.25">
      <c r="A81" s="29"/>
      <c r="B81" s="48"/>
      <c r="C81" s="188"/>
      <c r="D81" s="189"/>
      <c r="E81" s="189"/>
      <c r="F81" s="190"/>
      <c r="G81" s="226" t="s">
        <v>562</v>
      </c>
      <c r="H81" s="227"/>
      <c r="I81" s="228"/>
      <c r="J81" s="345" t="str">
        <f>入力してください!G39 &amp; ""</f>
        <v/>
      </c>
      <c r="K81" s="346"/>
      <c r="L81" s="346"/>
      <c r="M81" s="346"/>
      <c r="N81" s="346"/>
      <c r="O81" s="346"/>
      <c r="P81" s="346"/>
      <c r="Q81" s="346"/>
      <c r="R81" s="346"/>
      <c r="S81" s="346"/>
      <c r="T81" s="346"/>
      <c r="U81" s="346"/>
      <c r="V81" s="347"/>
      <c r="W81" s="202" t="s">
        <v>421</v>
      </c>
      <c r="X81" s="256"/>
      <c r="Y81" s="256"/>
      <c r="Z81" s="257"/>
      <c r="AA81" s="326" t="str">
        <f>入力してください!G42&amp;""</f>
        <v/>
      </c>
      <c r="AB81" s="327"/>
      <c r="AC81" s="327"/>
      <c r="AD81" s="327"/>
      <c r="AE81" s="327"/>
      <c r="AF81" s="327"/>
      <c r="AG81" s="327"/>
      <c r="AH81" s="327"/>
      <c r="AI81" s="327"/>
      <c r="AJ81" s="327"/>
      <c r="AK81" s="328"/>
      <c r="AL81" s="49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</row>
    <row r="82" spans="1:67" ht="12.75" customHeight="1" x14ac:dyDescent="0.25">
      <c r="A82" s="29"/>
      <c r="B82" s="48"/>
      <c r="C82" s="265" t="s">
        <v>577</v>
      </c>
      <c r="D82" s="266"/>
      <c r="E82" s="266"/>
      <c r="F82" s="267"/>
      <c r="G82" s="208" t="s">
        <v>356</v>
      </c>
      <c r="H82" s="209"/>
      <c r="I82" s="209"/>
      <c r="J82" s="209"/>
      <c r="K82" s="210"/>
      <c r="L82" s="185" t="str">
        <f>"(〒" &amp; IF(入力してください!J43="","   -    ",入力してください!J43) &amp; ")"</f>
        <v>(〒   -    )</v>
      </c>
      <c r="M82" s="186"/>
      <c r="N82" s="186"/>
      <c r="O82" s="186"/>
      <c r="P82" s="186"/>
      <c r="Q82" s="329" t="str">
        <f>入力してください!G44 &amp;入力してください!J44&amp;""</f>
        <v>東京都</v>
      </c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  <c r="AE82" s="329"/>
      <c r="AF82" s="329"/>
      <c r="AG82" s="329"/>
      <c r="AH82" s="329"/>
      <c r="AI82" s="329"/>
      <c r="AJ82" s="329"/>
      <c r="AK82" s="330"/>
      <c r="AL82" s="49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</row>
    <row r="83" spans="1:67" ht="12.75" customHeight="1" x14ac:dyDescent="0.25">
      <c r="A83" s="29"/>
      <c r="B83" s="48"/>
      <c r="C83" s="268"/>
      <c r="D83" s="269"/>
      <c r="E83" s="269"/>
      <c r="F83" s="270"/>
      <c r="G83" s="214"/>
      <c r="H83" s="215"/>
      <c r="I83" s="215"/>
      <c r="J83" s="215"/>
      <c r="K83" s="216"/>
      <c r="L83" s="100"/>
      <c r="M83" s="101"/>
      <c r="N83" s="101"/>
      <c r="O83" s="101"/>
      <c r="P83" s="101"/>
      <c r="Q83" s="331" t="str">
        <f>入力してください!J45 &amp; ""</f>
        <v/>
      </c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331"/>
      <c r="AK83" s="332"/>
      <c r="AL83" s="49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</row>
    <row r="84" spans="1:67" ht="4.5" customHeight="1" x14ac:dyDescent="0.25">
      <c r="A84" s="29"/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2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</row>
    <row r="85" spans="1:67" ht="11.25" customHeight="1" x14ac:dyDescent="0.15">
      <c r="A85" s="29"/>
      <c r="B85" s="48"/>
      <c r="C85" s="271" t="s">
        <v>579</v>
      </c>
      <c r="D85" s="272"/>
      <c r="E85" s="238" t="s">
        <v>550</v>
      </c>
      <c r="F85" s="240"/>
      <c r="G85" s="194" t="s">
        <v>1</v>
      </c>
      <c r="H85" s="195"/>
      <c r="I85" s="196"/>
      <c r="J85" s="197" t="str">
        <f>入力してください!G50 &amp; ""</f>
        <v/>
      </c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9"/>
      <c r="W85" s="238" t="s">
        <v>539</v>
      </c>
      <c r="X85" s="239"/>
      <c r="Y85" s="239"/>
      <c r="Z85" s="240"/>
      <c r="AA85" s="232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85" s="233"/>
      <c r="AC85" s="233"/>
      <c r="AD85" s="233"/>
      <c r="AE85" s="233"/>
      <c r="AF85" s="233"/>
      <c r="AG85" s="233"/>
      <c r="AH85" s="233"/>
      <c r="AI85" s="233"/>
      <c r="AJ85" s="233"/>
      <c r="AK85" s="348"/>
      <c r="AL85" s="49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</row>
    <row r="86" spans="1:67" ht="14.25" customHeight="1" x14ac:dyDescent="0.25">
      <c r="A86" s="29"/>
      <c r="B86" s="48"/>
      <c r="C86" s="273"/>
      <c r="D86" s="274"/>
      <c r="E86" s="313"/>
      <c r="F86" s="315"/>
      <c r="G86" s="226" t="s">
        <v>562</v>
      </c>
      <c r="H86" s="227"/>
      <c r="I86" s="228"/>
      <c r="J86" s="229" t="str">
        <f>入力してください!G49 &amp; ""</f>
        <v/>
      </c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1"/>
      <c r="W86" s="241"/>
      <c r="X86" s="242"/>
      <c r="Y86" s="242"/>
      <c r="Z86" s="243"/>
      <c r="AA86" s="261"/>
      <c r="AB86" s="262"/>
      <c r="AC86" s="262"/>
      <c r="AD86" s="262"/>
      <c r="AE86" s="262"/>
      <c r="AF86" s="262"/>
      <c r="AG86" s="262"/>
      <c r="AH86" s="262"/>
      <c r="AI86" s="262"/>
      <c r="AJ86" s="262"/>
      <c r="AK86" s="349"/>
      <c r="AL86" s="49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</row>
    <row r="87" spans="1:67" ht="12.75" customHeight="1" x14ac:dyDescent="0.25">
      <c r="A87" s="29"/>
      <c r="B87" s="48"/>
      <c r="C87" s="273"/>
      <c r="D87" s="274"/>
      <c r="E87" s="319" t="s">
        <v>588</v>
      </c>
      <c r="F87" s="320"/>
      <c r="G87" s="208" t="s">
        <v>541</v>
      </c>
      <c r="H87" s="209"/>
      <c r="I87" s="209"/>
      <c r="J87" s="209"/>
      <c r="K87" s="210"/>
      <c r="L87" s="83" t="str">
        <f>IF(入力してください!Q53="同じ","☑","□")</f>
        <v>□</v>
      </c>
      <c r="M87" s="84" t="s">
        <v>564</v>
      </c>
      <c r="N87" s="85"/>
      <c r="O87" s="85"/>
      <c r="P87" s="85"/>
      <c r="Q87" s="85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6"/>
      <c r="AL87" s="49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</row>
    <row r="88" spans="1:67" ht="12.75" customHeight="1" x14ac:dyDescent="0.25">
      <c r="A88" s="29"/>
      <c r="B88" s="48"/>
      <c r="C88" s="273"/>
      <c r="D88" s="274"/>
      <c r="E88" s="319"/>
      <c r="F88" s="320"/>
      <c r="G88" s="211"/>
      <c r="H88" s="212"/>
      <c r="I88" s="212"/>
      <c r="J88" s="212"/>
      <c r="K88" s="213"/>
      <c r="L88" s="261" t="str">
        <f>"(〒" &amp; IF(入力してください!J54="","   -    ",入力してください!J54) &amp; ")"</f>
        <v>(〒   -    )</v>
      </c>
      <c r="M88" s="262"/>
      <c r="N88" s="262"/>
      <c r="O88" s="262"/>
      <c r="P88" s="262"/>
      <c r="Q88" s="263" t="str">
        <f>入力してください!G55 &amp;入力してください!J55&amp;入力してください!J56</f>
        <v>東京都</v>
      </c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263"/>
      <c r="AG88" s="263"/>
      <c r="AH88" s="263"/>
      <c r="AI88" s="263"/>
      <c r="AJ88" s="263"/>
      <c r="AK88" s="264"/>
      <c r="AL88" s="49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</row>
    <row r="89" spans="1:67" ht="12" customHeight="1" x14ac:dyDescent="0.25">
      <c r="A89" s="29"/>
      <c r="B89" s="48"/>
      <c r="C89" s="273"/>
      <c r="D89" s="274"/>
      <c r="E89" s="319"/>
      <c r="F89" s="320"/>
      <c r="G89" s="245" t="s">
        <v>555</v>
      </c>
      <c r="H89" s="246"/>
      <c r="I89" s="246"/>
      <c r="J89" s="246"/>
      <c r="K89" s="247"/>
      <c r="L89" s="232" t="str">
        <f>"(〒" &amp; IF(入力してください!J57="","   -    ",入力してください!J57) &amp; ")"</f>
        <v>(〒   -    )</v>
      </c>
      <c r="M89" s="233"/>
      <c r="N89" s="233"/>
      <c r="O89" s="233"/>
      <c r="P89" s="233"/>
      <c r="Q89" s="72"/>
      <c r="R89" s="60"/>
      <c r="S89" s="72"/>
      <c r="T89" s="234" t="str">
        <f>入力してください!G58 &amp;"　"&amp;入力してください!J58&amp;""</f>
        <v>　</v>
      </c>
      <c r="U89" s="234"/>
      <c r="V89" s="234"/>
      <c r="W89" s="234"/>
      <c r="X89" s="234"/>
      <c r="Y89" s="234"/>
      <c r="Z89" s="234"/>
      <c r="AA89" s="235"/>
      <c r="AB89" s="61" t="s">
        <v>592</v>
      </c>
      <c r="AC89" s="61"/>
      <c r="AD89" s="61"/>
      <c r="AE89" s="61"/>
      <c r="AF89" s="61"/>
      <c r="AG89" s="61"/>
      <c r="AH89" s="61"/>
      <c r="AI89" s="61"/>
      <c r="AJ89" s="61"/>
      <c r="AK89" s="62"/>
      <c r="AL89" s="49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</row>
    <row r="90" spans="1:67" ht="9" customHeight="1" x14ac:dyDescent="0.15">
      <c r="A90" s="29"/>
      <c r="B90" s="48"/>
      <c r="C90" s="273"/>
      <c r="D90" s="274"/>
      <c r="E90" s="319"/>
      <c r="F90" s="320"/>
      <c r="G90" s="248"/>
      <c r="H90" s="249"/>
      <c r="I90" s="249"/>
      <c r="J90" s="249"/>
      <c r="K90" s="250"/>
      <c r="L90" s="102" t="s">
        <v>566</v>
      </c>
      <c r="M90" s="69"/>
      <c r="N90" s="69"/>
      <c r="O90" s="69"/>
      <c r="P90" s="69"/>
      <c r="Q90" s="67"/>
      <c r="R90" s="67"/>
      <c r="S90" s="67"/>
      <c r="T90" s="236"/>
      <c r="U90" s="236"/>
      <c r="V90" s="236"/>
      <c r="W90" s="236"/>
      <c r="X90" s="236"/>
      <c r="Y90" s="236"/>
      <c r="Z90" s="236"/>
      <c r="AA90" s="237"/>
      <c r="AB90" s="63"/>
      <c r="AC90" s="63"/>
      <c r="AD90" s="63"/>
      <c r="AE90" s="63"/>
      <c r="AF90" s="63"/>
      <c r="AG90" s="63"/>
      <c r="AH90" s="63"/>
      <c r="AI90" s="63"/>
      <c r="AJ90" s="63"/>
      <c r="AK90" s="64"/>
      <c r="AL90" s="49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</row>
    <row r="91" spans="1:67" ht="24" customHeight="1" x14ac:dyDescent="0.25">
      <c r="A91" s="29"/>
      <c r="B91" s="48"/>
      <c r="C91" s="273"/>
      <c r="D91" s="274"/>
      <c r="E91" s="321"/>
      <c r="F91" s="322"/>
      <c r="G91" s="202" t="s">
        <v>563</v>
      </c>
      <c r="H91" s="203"/>
      <c r="I91" s="203"/>
      <c r="J91" s="203"/>
      <c r="K91" s="204"/>
      <c r="L91" s="244" t="str">
        <f>MID(入力してください!$G$59,1,1)</f>
        <v/>
      </c>
      <c r="M91" s="200"/>
      <c r="N91" s="200" t="str">
        <f>MID(入力してください!$G$59,2,1)</f>
        <v/>
      </c>
      <c r="O91" s="200"/>
      <c r="P91" s="200" t="str">
        <f>MID(入力してください!$G$59,3,1)</f>
        <v/>
      </c>
      <c r="Q91" s="200"/>
      <c r="R91" s="201" t="str">
        <f>MID(入力してください!$G$59,4,1)</f>
        <v/>
      </c>
      <c r="S91" s="325"/>
      <c r="T91" s="325" t="str">
        <f>MID(入力してください!$G$59,5,1)</f>
        <v/>
      </c>
      <c r="U91" s="244"/>
      <c r="V91" s="200" t="str">
        <f>MID(入力してください!$G$59,6,1)</f>
        <v/>
      </c>
      <c r="W91" s="200"/>
      <c r="X91" s="200" t="str">
        <f>MID(入力してください!$G$59,7,1)</f>
        <v/>
      </c>
      <c r="Y91" s="200"/>
      <c r="Z91" s="201" t="str">
        <f>MID(入力してください!$G$59,8,1)</f>
        <v/>
      </c>
      <c r="AA91" s="325"/>
      <c r="AB91" s="325" t="str">
        <f>MID(入力してください!$G$59,9,1)</f>
        <v/>
      </c>
      <c r="AC91" s="244"/>
      <c r="AD91" s="200" t="str">
        <f>MID(入力してください!$G$59,10,1)</f>
        <v/>
      </c>
      <c r="AE91" s="200"/>
      <c r="AF91" s="200" t="str">
        <f>MID(入力してください!$G$59,11,1)</f>
        <v/>
      </c>
      <c r="AG91" s="200"/>
      <c r="AH91" s="200" t="str">
        <f>MID(入力してください!$G$59,12,1)</f>
        <v/>
      </c>
      <c r="AI91" s="201"/>
      <c r="AJ91" s="323"/>
      <c r="AK91" s="324"/>
      <c r="AL91" s="49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</row>
    <row r="92" spans="1:67" ht="11.25" customHeight="1" x14ac:dyDescent="0.15">
      <c r="A92" s="29"/>
      <c r="B92" s="48"/>
      <c r="C92" s="273"/>
      <c r="D92" s="274"/>
      <c r="E92" s="185" t="s">
        <v>551</v>
      </c>
      <c r="F92" s="187"/>
      <c r="G92" s="194" t="s">
        <v>1</v>
      </c>
      <c r="H92" s="195"/>
      <c r="I92" s="196"/>
      <c r="J92" s="197" t="str">
        <f>入力してください!G62 &amp; ""</f>
        <v/>
      </c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9"/>
      <c r="W92" s="238" t="s">
        <v>539</v>
      </c>
      <c r="X92" s="239"/>
      <c r="Y92" s="239"/>
      <c r="Z92" s="240"/>
      <c r="AA92" s="232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92" s="233"/>
      <c r="AC92" s="233"/>
      <c r="AD92" s="233"/>
      <c r="AE92" s="233"/>
      <c r="AF92" s="233"/>
      <c r="AG92" s="233"/>
      <c r="AH92" s="233"/>
      <c r="AI92" s="233"/>
      <c r="AJ92" s="233"/>
      <c r="AK92" s="348"/>
      <c r="AL92" s="49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</row>
    <row r="93" spans="1:67" ht="14.25" customHeight="1" x14ac:dyDescent="0.25">
      <c r="A93" s="29"/>
      <c r="B93" s="48"/>
      <c r="C93" s="273"/>
      <c r="D93" s="274"/>
      <c r="E93" s="188"/>
      <c r="F93" s="190"/>
      <c r="G93" s="226" t="s">
        <v>562</v>
      </c>
      <c r="H93" s="227"/>
      <c r="I93" s="228"/>
      <c r="J93" s="229" t="str">
        <f>入力してください!G61 &amp; ""</f>
        <v/>
      </c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1"/>
      <c r="W93" s="241"/>
      <c r="X93" s="242"/>
      <c r="Y93" s="242"/>
      <c r="Z93" s="243"/>
      <c r="AA93" s="261"/>
      <c r="AB93" s="262"/>
      <c r="AC93" s="262"/>
      <c r="AD93" s="262"/>
      <c r="AE93" s="262"/>
      <c r="AF93" s="262"/>
      <c r="AG93" s="262"/>
      <c r="AH93" s="262"/>
      <c r="AI93" s="262"/>
      <c r="AJ93" s="262"/>
      <c r="AK93" s="349"/>
      <c r="AL93" s="49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</row>
    <row r="94" spans="1:67" ht="12.75" customHeight="1" x14ac:dyDescent="0.25">
      <c r="A94" s="29"/>
      <c r="B94" s="48"/>
      <c r="C94" s="273"/>
      <c r="D94" s="274"/>
      <c r="E94" s="319" t="s">
        <v>588</v>
      </c>
      <c r="F94" s="320"/>
      <c r="G94" s="208" t="s">
        <v>541</v>
      </c>
      <c r="H94" s="209"/>
      <c r="I94" s="209"/>
      <c r="J94" s="209"/>
      <c r="K94" s="210"/>
      <c r="L94" s="83" t="str">
        <f>IF(入力してください!Q65="同じ","☑","□")</f>
        <v>□</v>
      </c>
      <c r="M94" s="84" t="s">
        <v>564</v>
      </c>
      <c r="N94" s="85"/>
      <c r="O94" s="85"/>
      <c r="P94" s="85"/>
      <c r="Q94" s="85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6"/>
      <c r="AL94" s="49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</row>
    <row r="95" spans="1:67" ht="12.75" customHeight="1" x14ac:dyDescent="0.25">
      <c r="A95" s="29"/>
      <c r="B95" s="48"/>
      <c r="C95" s="273"/>
      <c r="D95" s="274"/>
      <c r="E95" s="319"/>
      <c r="F95" s="320"/>
      <c r="G95" s="211"/>
      <c r="H95" s="212"/>
      <c r="I95" s="212"/>
      <c r="J95" s="212"/>
      <c r="K95" s="213"/>
      <c r="L95" s="217" t="str">
        <f>"(〒" &amp; IF(入力してください!J66="","   -    ",入力してください!J66) &amp; ")"</f>
        <v>(〒   -    )</v>
      </c>
      <c r="M95" s="218"/>
      <c r="N95" s="218"/>
      <c r="O95" s="218"/>
      <c r="P95" s="218"/>
      <c r="Q95" s="263" t="str">
        <f>入力してください!G67 &amp;入力してください!J67&amp;入力してください!J68</f>
        <v>東京都</v>
      </c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63"/>
      <c r="AH95" s="263"/>
      <c r="AI95" s="263"/>
      <c r="AJ95" s="263"/>
      <c r="AK95" s="264"/>
      <c r="AL95" s="49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</row>
    <row r="96" spans="1:67" ht="12" customHeight="1" x14ac:dyDescent="0.25">
      <c r="A96" s="29"/>
      <c r="B96" s="48"/>
      <c r="C96" s="273"/>
      <c r="D96" s="274"/>
      <c r="E96" s="319"/>
      <c r="F96" s="320"/>
      <c r="G96" s="245" t="s">
        <v>555</v>
      </c>
      <c r="H96" s="246"/>
      <c r="I96" s="246"/>
      <c r="J96" s="246"/>
      <c r="K96" s="247"/>
      <c r="L96" s="232" t="str">
        <f>"(〒" &amp; IF(入力してください!J69="","   -    ",入力してください!J69) &amp; ")"</f>
        <v>(〒   -    )</v>
      </c>
      <c r="M96" s="233"/>
      <c r="N96" s="233"/>
      <c r="O96" s="233"/>
      <c r="P96" s="233"/>
      <c r="Q96" s="17"/>
      <c r="R96" s="73"/>
      <c r="S96" s="17"/>
      <c r="T96" s="254" t="str">
        <f>入力してください!G70 &amp;"　"&amp;入力してください!J70&amp;""</f>
        <v>　</v>
      </c>
      <c r="U96" s="254"/>
      <c r="V96" s="254"/>
      <c r="W96" s="254"/>
      <c r="X96" s="254"/>
      <c r="Y96" s="254"/>
      <c r="Z96" s="254"/>
      <c r="AA96" s="255"/>
      <c r="AB96" s="61" t="s">
        <v>592</v>
      </c>
      <c r="AC96" s="61"/>
      <c r="AD96" s="61"/>
      <c r="AE96" s="61"/>
      <c r="AF96" s="61"/>
      <c r="AG96" s="61"/>
      <c r="AH96" s="61"/>
      <c r="AI96" s="61"/>
      <c r="AJ96" s="61"/>
      <c r="AK96" s="62"/>
      <c r="AL96" s="49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</row>
    <row r="97" spans="1:67" ht="12" customHeight="1" x14ac:dyDescent="0.15">
      <c r="A97" s="29"/>
      <c r="B97" s="48"/>
      <c r="C97" s="273"/>
      <c r="D97" s="274"/>
      <c r="E97" s="319"/>
      <c r="F97" s="320"/>
      <c r="G97" s="248"/>
      <c r="H97" s="249"/>
      <c r="I97" s="249"/>
      <c r="J97" s="249"/>
      <c r="K97" s="250"/>
      <c r="L97" s="102" t="s">
        <v>566</v>
      </c>
      <c r="M97" s="69"/>
      <c r="N97" s="69"/>
      <c r="O97" s="69"/>
      <c r="P97" s="69"/>
      <c r="Q97" s="67"/>
      <c r="R97" s="67"/>
      <c r="S97" s="67"/>
      <c r="T97" s="236"/>
      <c r="U97" s="236"/>
      <c r="V97" s="236"/>
      <c r="W97" s="236"/>
      <c r="X97" s="236"/>
      <c r="Y97" s="236"/>
      <c r="Z97" s="236"/>
      <c r="AA97" s="237"/>
      <c r="AB97" s="63"/>
      <c r="AC97" s="63"/>
      <c r="AD97" s="63"/>
      <c r="AE97" s="63"/>
      <c r="AF97" s="63"/>
      <c r="AG97" s="63"/>
      <c r="AH97" s="63"/>
      <c r="AI97" s="63"/>
      <c r="AJ97" s="63"/>
      <c r="AK97" s="64"/>
      <c r="AL97" s="49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</row>
    <row r="98" spans="1:67" ht="24" customHeight="1" x14ac:dyDescent="0.25">
      <c r="A98" s="29"/>
      <c r="B98" s="48"/>
      <c r="C98" s="273"/>
      <c r="D98" s="274"/>
      <c r="E98" s="321"/>
      <c r="F98" s="322"/>
      <c r="G98" s="202" t="s">
        <v>563</v>
      </c>
      <c r="H98" s="203"/>
      <c r="I98" s="203"/>
      <c r="J98" s="203"/>
      <c r="K98" s="204"/>
      <c r="L98" s="244" t="str">
        <f>MID(入力してください!$G$71,1,1)</f>
        <v/>
      </c>
      <c r="M98" s="200"/>
      <c r="N98" s="200" t="str">
        <f>MID(入力してください!$G$71,2,1)</f>
        <v/>
      </c>
      <c r="O98" s="200"/>
      <c r="P98" s="200" t="str">
        <f>MID(入力してください!$G$71,3,1)</f>
        <v/>
      </c>
      <c r="Q98" s="200"/>
      <c r="R98" s="201" t="str">
        <f>MID(入力してください!$G$71,4,1)</f>
        <v/>
      </c>
      <c r="S98" s="325"/>
      <c r="T98" s="325" t="str">
        <f>MID(入力してください!$G$71,5,1)</f>
        <v/>
      </c>
      <c r="U98" s="244"/>
      <c r="V98" s="200" t="str">
        <f>MID(入力してください!$G$71,6,1)</f>
        <v/>
      </c>
      <c r="W98" s="200"/>
      <c r="X98" s="200" t="str">
        <f>MID(入力してください!$G$71,7,1)</f>
        <v/>
      </c>
      <c r="Y98" s="200"/>
      <c r="Z98" s="201" t="str">
        <f>MID(入力してください!$G$71,8,1)</f>
        <v/>
      </c>
      <c r="AA98" s="325"/>
      <c r="AB98" s="325" t="str">
        <f>MID(入力してください!$G$71,9,1)</f>
        <v/>
      </c>
      <c r="AC98" s="244"/>
      <c r="AD98" s="200" t="str">
        <f>MID(入力してください!$G$71,10,1)</f>
        <v/>
      </c>
      <c r="AE98" s="200"/>
      <c r="AF98" s="200" t="str">
        <f>MID(入力してください!$G$71,11,1)</f>
        <v/>
      </c>
      <c r="AG98" s="200"/>
      <c r="AH98" s="200" t="str">
        <f>MID(入力してください!$G$71,12,1)</f>
        <v/>
      </c>
      <c r="AI98" s="201"/>
      <c r="AJ98" s="323"/>
      <c r="AK98" s="324"/>
      <c r="AL98" s="49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</row>
    <row r="99" spans="1:67" ht="11.25" customHeight="1" x14ac:dyDescent="0.15">
      <c r="A99" s="29"/>
      <c r="B99" s="48"/>
      <c r="C99" s="273"/>
      <c r="D99" s="274"/>
      <c r="E99" s="185" t="s">
        <v>567</v>
      </c>
      <c r="F99" s="187"/>
      <c r="G99" s="307" t="s">
        <v>1</v>
      </c>
      <c r="H99" s="308"/>
      <c r="I99" s="309"/>
      <c r="J99" s="310" t="str">
        <f>入力してください!G74 &amp; ""</f>
        <v/>
      </c>
      <c r="K99" s="311"/>
      <c r="L99" s="311"/>
      <c r="M99" s="311"/>
      <c r="N99" s="311"/>
      <c r="O99" s="311"/>
      <c r="P99" s="311"/>
      <c r="Q99" s="311"/>
      <c r="R99" s="311"/>
      <c r="S99" s="311"/>
      <c r="T99" s="311"/>
      <c r="U99" s="311"/>
      <c r="V99" s="312"/>
      <c r="W99" s="313" t="s">
        <v>539</v>
      </c>
      <c r="X99" s="314"/>
      <c r="Y99" s="314"/>
      <c r="Z99" s="315"/>
      <c r="AA99" s="232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99" s="233"/>
      <c r="AC99" s="233"/>
      <c r="AD99" s="233"/>
      <c r="AE99" s="233"/>
      <c r="AF99" s="233"/>
      <c r="AG99" s="233"/>
      <c r="AH99" s="233"/>
      <c r="AI99" s="233"/>
      <c r="AJ99" s="233"/>
      <c r="AK99" s="348"/>
      <c r="AL99" s="49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</row>
    <row r="100" spans="1:67" ht="14.25" customHeight="1" x14ac:dyDescent="0.25">
      <c r="A100" s="29"/>
      <c r="B100" s="48"/>
      <c r="C100" s="273"/>
      <c r="D100" s="274"/>
      <c r="E100" s="188"/>
      <c r="F100" s="190"/>
      <c r="G100" s="226" t="s">
        <v>562</v>
      </c>
      <c r="H100" s="227"/>
      <c r="I100" s="228"/>
      <c r="J100" s="229" t="str">
        <f>入力してください!G73 &amp; ""</f>
        <v/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1"/>
      <c r="W100" s="241"/>
      <c r="X100" s="242"/>
      <c r="Y100" s="242"/>
      <c r="Z100" s="243"/>
      <c r="AA100" s="261"/>
      <c r="AB100" s="262"/>
      <c r="AC100" s="262"/>
      <c r="AD100" s="262"/>
      <c r="AE100" s="262"/>
      <c r="AF100" s="262"/>
      <c r="AG100" s="262"/>
      <c r="AH100" s="262"/>
      <c r="AI100" s="262"/>
      <c r="AJ100" s="262"/>
      <c r="AK100" s="349"/>
      <c r="AL100" s="49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</row>
    <row r="101" spans="1:67" ht="12.75" customHeight="1" x14ac:dyDescent="0.25">
      <c r="A101" s="29"/>
      <c r="B101" s="48"/>
      <c r="C101" s="273"/>
      <c r="D101" s="274"/>
      <c r="E101" s="319" t="s">
        <v>588</v>
      </c>
      <c r="F101" s="320"/>
      <c r="G101" s="208" t="s">
        <v>541</v>
      </c>
      <c r="H101" s="209"/>
      <c r="I101" s="209"/>
      <c r="J101" s="209"/>
      <c r="K101" s="210"/>
      <c r="L101" s="83" t="str">
        <f>IF(入力してください!Q77="同じ","☑","□")</f>
        <v>□</v>
      </c>
      <c r="M101" s="84" t="s">
        <v>564</v>
      </c>
      <c r="N101" s="85"/>
      <c r="O101" s="85"/>
      <c r="P101" s="85"/>
      <c r="Q101" s="85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6"/>
      <c r="AL101" s="49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</row>
    <row r="102" spans="1:67" ht="12.75" customHeight="1" x14ac:dyDescent="0.25">
      <c r="A102" s="29"/>
      <c r="B102" s="48"/>
      <c r="C102" s="273"/>
      <c r="D102" s="274"/>
      <c r="E102" s="319"/>
      <c r="F102" s="320"/>
      <c r="G102" s="211"/>
      <c r="H102" s="212"/>
      <c r="I102" s="212"/>
      <c r="J102" s="212"/>
      <c r="K102" s="213"/>
      <c r="L102" s="217" t="str">
        <f>"(〒" &amp; IF(入力してください!J78="","   -    ",入力してください!J78) &amp; ")"</f>
        <v>(〒   -    )</v>
      </c>
      <c r="M102" s="218"/>
      <c r="N102" s="218"/>
      <c r="O102" s="218"/>
      <c r="P102" s="218"/>
      <c r="Q102" s="263" t="str">
        <f>入力してください!G79 &amp;入力してください!J79&amp;入力してください!J81</f>
        <v>東京都</v>
      </c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  <c r="AJ102" s="263"/>
      <c r="AK102" s="264"/>
      <c r="AL102" s="49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</row>
    <row r="103" spans="1:67" ht="12" customHeight="1" x14ac:dyDescent="0.25">
      <c r="A103" s="29"/>
      <c r="B103" s="48"/>
      <c r="C103" s="273"/>
      <c r="D103" s="274"/>
      <c r="E103" s="319"/>
      <c r="F103" s="320"/>
      <c r="G103" s="245" t="s">
        <v>555</v>
      </c>
      <c r="H103" s="246"/>
      <c r="I103" s="246"/>
      <c r="J103" s="246"/>
      <c r="K103" s="247"/>
      <c r="L103" s="232" t="e">
        <f>"(〒" &amp; IF(入力してください!#REF!="","   -    ",入力してください!#REF!) &amp; ")"</f>
        <v>#REF!</v>
      </c>
      <c r="M103" s="233"/>
      <c r="N103" s="233"/>
      <c r="O103" s="233"/>
      <c r="P103" s="233"/>
      <c r="Q103" s="17"/>
      <c r="R103" s="73"/>
      <c r="S103" s="17"/>
      <c r="T103" s="254" t="str">
        <f>入力してください!G82 &amp;"　"&amp;入力してください!J82&amp;""</f>
        <v>　</v>
      </c>
      <c r="U103" s="254"/>
      <c r="V103" s="254"/>
      <c r="W103" s="254"/>
      <c r="X103" s="254"/>
      <c r="Y103" s="254"/>
      <c r="Z103" s="254"/>
      <c r="AA103" s="255"/>
      <c r="AB103" s="61" t="s">
        <v>592</v>
      </c>
      <c r="AC103" s="61"/>
      <c r="AD103" s="61"/>
      <c r="AE103" s="61"/>
      <c r="AF103" s="61"/>
      <c r="AG103" s="61"/>
      <c r="AH103" s="61"/>
      <c r="AI103" s="61"/>
      <c r="AJ103" s="61"/>
      <c r="AK103" s="62"/>
      <c r="AL103" s="49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</row>
    <row r="104" spans="1:67" ht="12" customHeight="1" x14ac:dyDescent="0.15">
      <c r="A104" s="29"/>
      <c r="B104" s="48"/>
      <c r="C104" s="273"/>
      <c r="D104" s="274"/>
      <c r="E104" s="319"/>
      <c r="F104" s="320"/>
      <c r="G104" s="248"/>
      <c r="H104" s="249"/>
      <c r="I104" s="249"/>
      <c r="J104" s="249"/>
      <c r="K104" s="250"/>
      <c r="L104" s="102" t="s">
        <v>566</v>
      </c>
      <c r="M104" s="69"/>
      <c r="N104" s="69"/>
      <c r="O104" s="69"/>
      <c r="P104" s="69"/>
      <c r="Q104" s="67"/>
      <c r="R104" s="67"/>
      <c r="S104" s="67"/>
      <c r="T104" s="236"/>
      <c r="U104" s="236"/>
      <c r="V104" s="236"/>
      <c r="W104" s="236"/>
      <c r="X104" s="236"/>
      <c r="Y104" s="236"/>
      <c r="Z104" s="236"/>
      <c r="AA104" s="237"/>
      <c r="AB104" s="63"/>
      <c r="AC104" s="63"/>
      <c r="AD104" s="63"/>
      <c r="AE104" s="63"/>
      <c r="AF104" s="63"/>
      <c r="AG104" s="63"/>
      <c r="AH104" s="63"/>
      <c r="AI104" s="63"/>
      <c r="AJ104" s="63"/>
      <c r="AK104" s="64"/>
      <c r="AL104" s="49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</row>
    <row r="105" spans="1:67" ht="24" customHeight="1" x14ac:dyDescent="0.25">
      <c r="A105" s="29"/>
      <c r="B105" s="48"/>
      <c r="C105" s="275"/>
      <c r="D105" s="276"/>
      <c r="E105" s="321"/>
      <c r="F105" s="322"/>
      <c r="G105" s="202" t="s">
        <v>563</v>
      </c>
      <c r="H105" s="203"/>
      <c r="I105" s="203"/>
      <c r="J105" s="203"/>
      <c r="K105" s="204"/>
      <c r="L105" s="244" t="str">
        <f>MID(入力してください!$G$83,1,1)</f>
        <v/>
      </c>
      <c r="M105" s="200"/>
      <c r="N105" s="200" t="str">
        <f>MID(入力してください!$G$83,2,1)</f>
        <v/>
      </c>
      <c r="O105" s="200"/>
      <c r="P105" s="200" t="str">
        <f>MID(入力してください!$G$83,3,1)</f>
        <v/>
      </c>
      <c r="Q105" s="200"/>
      <c r="R105" s="201" t="str">
        <f>MID(入力してください!$G$83,4,1)</f>
        <v/>
      </c>
      <c r="S105" s="325"/>
      <c r="T105" s="325" t="str">
        <f>MID(入力してください!$G$83,5,1)</f>
        <v/>
      </c>
      <c r="U105" s="244"/>
      <c r="V105" s="200" t="str">
        <f>MID(入力してください!$G$83,6,1)</f>
        <v/>
      </c>
      <c r="W105" s="200"/>
      <c r="X105" s="200" t="str">
        <f>MID(入力してください!$G$83,7,1)</f>
        <v/>
      </c>
      <c r="Y105" s="200"/>
      <c r="Z105" s="201" t="str">
        <f>MID(入力してください!$G$83,8,1)</f>
        <v/>
      </c>
      <c r="AA105" s="325"/>
      <c r="AB105" s="325" t="str">
        <f>MID(入力してください!$G$83,9,1)</f>
        <v/>
      </c>
      <c r="AC105" s="244"/>
      <c r="AD105" s="200" t="str">
        <f>MID(入力してください!$G$83,10,1)</f>
        <v/>
      </c>
      <c r="AE105" s="200"/>
      <c r="AF105" s="200" t="str">
        <f>MID(入力してください!$G$83,11,1)</f>
        <v/>
      </c>
      <c r="AG105" s="200"/>
      <c r="AH105" s="200" t="str">
        <f>MID(入力してください!$G$83,12,1)</f>
        <v/>
      </c>
      <c r="AI105" s="201"/>
      <c r="AJ105" s="323"/>
      <c r="AK105" s="324"/>
      <c r="AL105" s="49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</row>
    <row r="106" spans="1:67" ht="0.75" customHeight="1" x14ac:dyDescent="0.25">
      <c r="A106" s="29"/>
      <c r="B106" s="48"/>
      <c r="C106" s="56"/>
      <c r="D106" s="56"/>
      <c r="E106" s="32"/>
      <c r="F106" s="32"/>
      <c r="G106" s="32"/>
      <c r="H106" s="32"/>
      <c r="I106" s="57"/>
      <c r="J106" s="57"/>
      <c r="K106" s="57"/>
      <c r="L106" s="57"/>
      <c r="M106" s="57"/>
      <c r="N106" s="57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49"/>
    </row>
    <row r="107" spans="1:67" s="23" customFormat="1" ht="48.75" customHeight="1" x14ac:dyDescent="0.25">
      <c r="A107" s="39"/>
      <c r="B107" s="80"/>
      <c r="C107" s="285" t="s">
        <v>602</v>
      </c>
      <c r="D107" s="286"/>
      <c r="E107" s="286"/>
      <c r="F107" s="286"/>
      <c r="G107" s="286"/>
      <c r="H107" s="286"/>
      <c r="I107" s="286"/>
      <c r="J107" s="286"/>
      <c r="K107" s="286"/>
      <c r="L107" s="286"/>
      <c r="M107" s="286"/>
      <c r="N107" s="286"/>
      <c r="O107" s="286"/>
      <c r="P107" s="286"/>
      <c r="Q107" s="286"/>
      <c r="R107" s="286"/>
      <c r="S107" s="286"/>
      <c r="T107" s="286"/>
      <c r="U107" s="286"/>
      <c r="V107" s="286"/>
      <c r="W107" s="286"/>
      <c r="X107" s="286"/>
      <c r="Y107" s="286"/>
      <c r="Z107" s="286"/>
      <c r="AA107" s="286"/>
      <c r="AB107" s="286"/>
      <c r="AC107" s="286"/>
      <c r="AD107" s="286"/>
      <c r="AE107" s="286"/>
      <c r="AF107" s="286"/>
      <c r="AG107" s="286"/>
      <c r="AH107" s="286"/>
      <c r="AI107" s="286"/>
      <c r="AJ107" s="286"/>
      <c r="AK107" s="286"/>
      <c r="AL107" s="81"/>
    </row>
    <row r="108" spans="1:67" ht="20.25" customHeight="1" x14ac:dyDescent="0.25">
      <c r="A108" s="29"/>
      <c r="B108" s="48"/>
      <c r="C108" s="379" t="s">
        <v>590</v>
      </c>
      <c r="D108" s="379"/>
      <c r="E108" s="379"/>
      <c r="F108" s="379"/>
      <c r="G108" s="379"/>
      <c r="H108" s="379"/>
      <c r="I108" s="379"/>
      <c r="J108" s="379"/>
      <c r="K108" s="379"/>
      <c r="L108" s="379"/>
      <c r="M108" s="379"/>
      <c r="N108" s="379"/>
      <c r="O108" s="379"/>
      <c r="P108" s="379"/>
      <c r="Q108" s="379"/>
      <c r="R108" s="379"/>
      <c r="S108" s="379"/>
      <c r="T108" s="379"/>
      <c r="U108" s="379"/>
      <c r="V108" s="379"/>
      <c r="W108" s="379"/>
      <c r="X108" s="379"/>
      <c r="Y108" s="379"/>
      <c r="Z108" s="379"/>
      <c r="AA108" s="379"/>
      <c r="AB108" s="379"/>
      <c r="AC108" s="379"/>
      <c r="AD108" s="379"/>
      <c r="AE108" s="379"/>
      <c r="AF108" s="379"/>
      <c r="AG108" s="379"/>
      <c r="AH108" s="379"/>
      <c r="AI108" s="379"/>
      <c r="AJ108" s="379"/>
      <c r="AK108" s="379"/>
      <c r="AL108" s="82"/>
    </row>
    <row r="109" spans="1:67" ht="26.25" customHeight="1" x14ac:dyDescent="0.25">
      <c r="A109" s="29"/>
      <c r="B109" s="48"/>
      <c r="C109" s="380" t="s">
        <v>571</v>
      </c>
      <c r="D109" s="381"/>
      <c r="E109" s="386" t="s">
        <v>573</v>
      </c>
      <c r="F109" s="387"/>
      <c r="G109" s="251" t="s">
        <v>568</v>
      </c>
      <c r="H109" s="390"/>
      <c r="I109" s="391"/>
      <c r="J109" s="392" t="s">
        <v>596</v>
      </c>
      <c r="K109" s="393"/>
      <c r="L109" s="393"/>
      <c r="M109" s="393"/>
      <c r="N109" s="393"/>
      <c r="O109" s="393"/>
      <c r="P109" s="393"/>
      <c r="Q109" s="394"/>
      <c r="R109" s="365" t="s">
        <v>595</v>
      </c>
      <c r="S109" s="366"/>
      <c r="T109" s="366"/>
      <c r="U109" s="366"/>
      <c r="V109" s="366"/>
      <c r="W109" s="366"/>
      <c r="X109" s="366"/>
      <c r="Y109" s="366"/>
      <c r="Z109" s="366"/>
      <c r="AA109" s="366"/>
      <c r="AB109" s="366"/>
      <c r="AC109" s="366"/>
      <c r="AD109" s="366"/>
      <c r="AE109" s="366"/>
      <c r="AF109" s="366"/>
      <c r="AG109" s="366"/>
      <c r="AH109" s="366"/>
      <c r="AI109" s="366"/>
      <c r="AJ109" s="366"/>
      <c r="AK109" s="367"/>
      <c r="AL109" s="79"/>
    </row>
    <row r="110" spans="1:67" ht="19.5" customHeight="1" x14ac:dyDescent="0.25">
      <c r="A110" s="29"/>
      <c r="B110" s="48"/>
      <c r="C110" s="382"/>
      <c r="D110" s="383"/>
      <c r="E110" s="388"/>
      <c r="F110" s="389"/>
      <c r="G110" s="395" t="s">
        <v>569</v>
      </c>
      <c r="H110" s="396"/>
      <c r="I110" s="396"/>
      <c r="J110" s="396"/>
      <c r="K110" s="396"/>
      <c r="L110" s="396"/>
      <c r="M110" s="396"/>
      <c r="N110" s="396"/>
      <c r="O110" s="396"/>
      <c r="P110" s="396"/>
      <c r="Q110" s="397"/>
      <c r="R110" s="365" t="s">
        <v>575</v>
      </c>
      <c r="S110" s="366"/>
      <c r="T110" s="366"/>
      <c r="U110" s="366"/>
      <c r="V110" s="366"/>
      <c r="W110" s="366"/>
      <c r="X110" s="366"/>
      <c r="Y110" s="366"/>
      <c r="Z110" s="366"/>
      <c r="AA110" s="366"/>
      <c r="AB110" s="366"/>
      <c r="AC110" s="366"/>
      <c r="AD110" s="366"/>
      <c r="AE110" s="366"/>
      <c r="AF110" s="366"/>
      <c r="AG110" s="366"/>
      <c r="AH110" s="366"/>
      <c r="AI110" s="366"/>
      <c r="AJ110" s="366"/>
      <c r="AK110" s="367"/>
      <c r="AL110" s="49"/>
    </row>
    <row r="111" spans="1:67" ht="19.5" customHeight="1" x14ac:dyDescent="0.25">
      <c r="A111" s="29"/>
      <c r="B111" s="48"/>
      <c r="C111" s="384"/>
      <c r="D111" s="385"/>
      <c r="E111" s="368" t="s">
        <v>574</v>
      </c>
      <c r="F111" s="368"/>
      <c r="G111" s="369" t="s">
        <v>570</v>
      </c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5" t="s">
        <v>576</v>
      </c>
      <c r="S111" s="366"/>
      <c r="T111" s="366"/>
      <c r="U111" s="366"/>
      <c r="V111" s="366"/>
      <c r="W111" s="366"/>
      <c r="X111" s="366"/>
      <c r="Y111" s="366"/>
      <c r="Z111" s="366"/>
      <c r="AA111" s="366"/>
      <c r="AB111" s="366"/>
      <c r="AC111" s="366"/>
      <c r="AD111" s="366"/>
      <c r="AE111" s="366"/>
      <c r="AF111" s="366"/>
      <c r="AG111" s="366"/>
      <c r="AH111" s="366"/>
      <c r="AI111" s="366"/>
      <c r="AJ111" s="366"/>
      <c r="AK111" s="367"/>
      <c r="AL111" s="82"/>
    </row>
    <row r="112" spans="1:67" ht="1.5" customHeight="1" x14ac:dyDescent="0.25">
      <c r="B112" s="33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9"/>
    </row>
    <row r="113" spans="1:72" ht="9.75" customHeight="1" x14ac:dyDescent="0.25">
      <c r="B113" s="31" t="s">
        <v>626</v>
      </c>
      <c r="C113" s="37"/>
      <c r="D113" s="37"/>
      <c r="E113" s="37"/>
      <c r="P113" s="38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1:72" ht="14.25" customHeight="1" x14ac:dyDescent="0.25">
      <c r="A114" s="25"/>
      <c r="B114" s="31" t="s">
        <v>559</v>
      </c>
      <c r="C114" s="32"/>
      <c r="D114" s="32"/>
      <c r="E114" s="32"/>
      <c r="F114" s="32"/>
      <c r="G114" s="32"/>
      <c r="H114" s="32"/>
      <c r="I114" s="183" t="s">
        <v>560</v>
      </c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25"/>
      <c r="AG114" s="25"/>
      <c r="AH114" s="25"/>
      <c r="AI114" s="25"/>
      <c r="AL114" s="30" t="s">
        <v>581</v>
      </c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</row>
    <row r="115" spans="1:72" s="19" customFormat="1" ht="10.5" customHeight="1" x14ac:dyDescent="0.25">
      <c r="A115" s="29"/>
      <c r="B115" s="41"/>
      <c r="C115" s="42"/>
      <c r="D115" s="42"/>
      <c r="E115" s="42"/>
      <c r="F115" s="42"/>
      <c r="G115" s="42"/>
      <c r="H115" s="43"/>
      <c r="I115" s="43"/>
      <c r="J115" s="43"/>
      <c r="K115" s="43"/>
      <c r="L115" s="43"/>
      <c r="M115" s="43"/>
      <c r="N115" s="43"/>
      <c r="O115" s="45" t="s">
        <v>556</v>
      </c>
      <c r="P115" s="44" t="s">
        <v>361</v>
      </c>
      <c r="Q115" s="44"/>
      <c r="R115" s="45" t="str">
        <f>入力してください!J87&amp; ""</f>
        <v/>
      </c>
      <c r="S115" s="109" t="s">
        <v>622</v>
      </c>
      <c r="T115" s="45" t="str">
        <f>入力してください!N87&amp; ""</f>
        <v/>
      </c>
      <c r="U115" s="109" t="s">
        <v>623</v>
      </c>
      <c r="V115" s="45" t="str">
        <f>入力してください!R87&amp; ""</f>
        <v/>
      </c>
      <c r="W115" s="109" t="s">
        <v>624</v>
      </c>
      <c r="X115" s="109"/>
      <c r="Y115" s="109"/>
      <c r="Z115" s="44"/>
      <c r="AA115" s="44"/>
      <c r="AB115" s="44"/>
      <c r="AC115" s="44"/>
      <c r="AD115" s="44"/>
      <c r="AE115" s="53"/>
      <c r="AF115" s="54"/>
      <c r="AG115" s="54"/>
      <c r="AH115" s="54"/>
      <c r="AI115" s="54"/>
      <c r="AJ115" s="54"/>
      <c r="AK115" s="54"/>
      <c r="AL115" s="55"/>
      <c r="AN115" s="40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 s="26"/>
      <c r="BS115" s="26"/>
      <c r="BT115" s="26"/>
    </row>
    <row r="116" spans="1:72" s="28" customFormat="1" ht="10.5" customHeight="1" x14ac:dyDescent="0.15">
      <c r="A116" s="32"/>
      <c r="B116" s="46"/>
      <c r="C116" s="184" t="s">
        <v>557</v>
      </c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47"/>
      <c r="AN116" s="27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 s="26"/>
      <c r="BS116" s="26"/>
      <c r="BT116" s="26"/>
    </row>
    <row r="117" spans="1:72" ht="12.75" customHeight="1" x14ac:dyDescent="0.15">
      <c r="A117" s="29"/>
      <c r="B117" s="48"/>
      <c r="C117" s="185" t="s">
        <v>554</v>
      </c>
      <c r="D117" s="186"/>
      <c r="E117" s="186"/>
      <c r="F117" s="187"/>
      <c r="G117" s="194" t="s">
        <v>1</v>
      </c>
      <c r="H117" s="195"/>
      <c r="I117" s="196"/>
      <c r="J117" s="197" t="str">
        <f>入力してください!G11 &amp; ""</f>
        <v/>
      </c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9"/>
      <c r="W117" s="238" t="s">
        <v>539</v>
      </c>
      <c r="X117" s="239"/>
      <c r="Y117" s="239"/>
      <c r="Z117" s="240"/>
      <c r="AA117" s="232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348"/>
      <c r="AL117" s="49"/>
      <c r="AN117" s="26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 s="26"/>
      <c r="BS117" s="26"/>
      <c r="BT117" s="26"/>
    </row>
    <row r="118" spans="1:72" ht="18.75" customHeight="1" x14ac:dyDescent="0.25">
      <c r="A118" s="29"/>
      <c r="B118" s="48"/>
      <c r="C118" s="188"/>
      <c r="D118" s="189"/>
      <c r="E118" s="189"/>
      <c r="F118" s="190"/>
      <c r="G118" s="226" t="s">
        <v>562</v>
      </c>
      <c r="H118" s="227"/>
      <c r="I118" s="228"/>
      <c r="J118" s="316" t="str">
        <f>入力してください!G10 &amp; ""</f>
        <v/>
      </c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8"/>
      <c r="W118" s="241"/>
      <c r="X118" s="242"/>
      <c r="Y118" s="242"/>
      <c r="Z118" s="243"/>
      <c r="AA118" s="261"/>
      <c r="AB118" s="262"/>
      <c r="AC118" s="262"/>
      <c r="AD118" s="262"/>
      <c r="AE118" s="262"/>
      <c r="AF118" s="262"/>
      <c r="AG118" s="262"/>
      <c r="AH118" s="262"/>
      <c r="AI118" s="262"/>
      <c r="AJ118" s="262"/>
      <c r="AK118" s="349"/>
      <c r="AL118" s="49"/>
      <c r="AN118" s="26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 s="26"/>
      <c r="BS118" s="26"/>
      <c r="BT118" s="26"/>
    </row>
    <row r="119" spans="1:72" ht="16.5" customHeight="1" x14ac:dyDescent="0.25">
      <c r="A119" s="29"/>
      <c r="B119" s="48"/>
      <c r="C119" s="188"/>
      <c r="D119" s="189"/>
      <c r="E119" s="189"/>
      <c r="F119" s="190"/>
      <c r="G119" s="208" t="s">
        <v>541</v>
      </c>
      <c r="H119" s="209"/>
      <c r="I119" s="209"/>
      <c r="J119" s="209"/>
      <c r="K119" s="210"/>
      <c r="L119" s="232" t="str">
        <f>"(〒" &amp; IF(入力してください!J14="","   -    ",入力してください!J14) &amp; ")"</f>
        <v>(〒   -    )</v>
      </c>
      <c r="M119" s="233"/>
      <c r="N119" s="233"/>
      <c r="O119" s="233"/>
      <c r="P119" s="233"/>
      <c r="Q119" s="234" t="str">
        <f>入力してください!G15 &amp;入力してください!J15&amp;""</f>
        <v>東京都</v>
      </c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35"/>
      <c r="AL119" s="49"/>
      <c r="AN119" s="26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 s="26"/>
      <c r="BS119" s="26"/>
      <c r="BT119" s="26"/>
    </row>
    <row r="120" spans="1:72" ht="16.5" customHeight="1" x14ac:dyDescent="0.25">
      <c r="A120" s="29"/>
      <c r="B120" s="48"/>
      <c r="C120" s="188"/>
      <c r="D120" s="189"/>
      <c r="E120" s="189"/>
      <c r="F120" s="190"/>
      <c r="G120" s="214"/>
      <c r="H120" s="215"/>
      <c r="I120" s="215"/>
      <c r="J120" s="215"/>
      <c r="K120" s="216"/>
      <c r="L120" s="33"/>
      <c r="M120" s="34"/>
      <c r="N120" s="34"/>
      <c r="O120" s="34"/>
      <c r="P120" s="34"/>
      <c r="Q120" s="236" t="str">
        <f>入力してください!J16 &amp; ""</f>
        <v/>
      </c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  <c r="AI120" s="236"/>
      <c r="AJ120" s="236"/>
      <c r="AK120" s="237"/>
      <c r="AL120" s="49"/>
      <c r="AN120" s="26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 s="26"/>
      <c r="BS120" s="26"/>
      <c r="BT120" s="26"/>
    </row>
    <row r="121" spans="1:72" ht="12.75" customHeight="1" x14ac:dyDescent="0.25">
      <c r="A121" s="29"/>
      <c r="B121" s="48"/>
      <c r="C121" s="188"/>
      <c r="D121" s="189"/>
      <c r="E121" s="189"/>
      <c r="F121" s="190"/>
      <c r="G121" s="245" t="s">
        <v>555</v>
      </c>
      <c r="H121" s="246"/>
      <c r="I121" s="246"/>
      <c r="J121" s="246"/>
      <c r="K121" s="247"/>
      <c r="L121" s="232" t="str">
        <f>"(〒" &amp; IF(入力してください!J17="","   -    ",入力してください!J17) &amp; ")"</f>
        <v>(〒   -    )</v>
      </c>
      <c r="M121" s="233"/>
      <c r="N121" s="233"/>
      <c r="O121" s="233"/>
      <c r="P121" s="233"/>
      <c r="Q121" s="17"/>
      <c r="R121" s="60"/>
      <c r="S121" s="17"/>
      <c r="T121" s="234" t="str">
        <f>入力してください!G18 &amp;"　"&amp;入力してください!J18&amp;""</f>
        <v>　</v>
      </c>
      <c r="U121" s="234"/>
      <c r="V121" s="234"/>
      <c r="W121" s="234"/>
      <c r="X121" s="234"/>
      <c r="Y121" s="234"/>
      <c r="Z121" s="234"/>
      <c r="AA121" s="2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75"/>
      <c r="AL121" s="49"/>
      <c r="AN121" s="26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 s="26"/>
      <c r="BS121" s="26"/>
      <c r="BT121" s="26"/>
    </row>
    <row r="122" spans="1:72" ht="12.75" customHeight="1" x14ac:dyDescent="0.15">
      <c r="A122" s="29"/>
      <c r="B122" s="48"/>
      <c r="C122" s="188"/>
      <c r="D122" s="189"/>
      <c r="E122" s="189"/>
      <c r="F122" s="190"/>
      <c r="G122" s="248"/>
      <c r="H122" s="249"/>
      <c r="I122" s="249"/>
      <c r="J122" s="249"/>
      <c r="K122" s="250"/>
      <c r="L122" s="102" t="s">
        <v>566</v>
      </c>
      <c r="M122" s="69"/>
      <c r="N122" s="69"/>
      <c r="O122" s="69"/>
      <c r="P122" s="69"/>
      <c r="Q122" s="67"/>
      <c r="R122" s="67"/>
      <c r="S122" s="67"/>
      <c r="T122" s="236"/>
      <c r="U122" s="236"/>
      <c r="V122" s="236"/>
      <c r="W122" s="236"/>
      <c r="X122" s="236"/>
      <c r="Y122" s="236"/>
      <c r="Z122" s="236"/>
      <c r="AA122" s="237"/>
      <c r="AB122" s="65"/>
      <c r="AC122" s="65"/>
      <c r="AD122" s="65"/>
      <c r="AE122" s="65"/>
      <c r="AF122" s="65"/>
      <c r="AG122" s="65"/>
      <c r="AH122" s="65"/>
      <c r="AI122" s="65"/>
      <c r="AJ122" s="65"/>
      <c r="AK122" s="76"/>
      <c r="AL122" s="49"/>
      <c r="AN122" s="26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 s="26"/>
      <c r="BS122" s="26"/>
      <c r="BT122" s="26"/>
    </row>
    <row r="123" spans="1:72" ht="25.5" customHeight="1" x14ac:dyDescent="0.25">
      <c r="A123" s="29"/>
      <c r="B123" s="48"/>
      <c r="C123" s="188"/>
      <c r="D123" s="189"/>
      <c r="E123" s="189"/>
      <c r="F123" s="190"/>
      <c r="G123" s="251" t="s">
        <v>597</v>
      </c>
      <c r="H123" s="252"/>
      <c r="I123" s="252"/>
      <c r="J123" s="252"/>
      <c r="K123" s="253"/>
      <c r="L123" s="244" t="str">
        <f>MID(入力してください!$G$19,1,1)</f>
        <v/>
      </c>
      <c r="M123" s="200"/>
      <c r="N123" s="200" t="str">
        <f>MID(入力してください!$G$19,2,1)</f>
        <v/>
      </c>
      <c r="O123" s="200"/>
      <c r="P123" s="200" t="str">
        <f>MID(入力してください!$G$19,3,1)</f>
        <v/>
      </c>
      <c r="Q123" s="200"/>
      <c r="R123" s="200" t="str">
        <f>MID(入力してください!$G$19,4,1)</f>
        <v/>
      </c>
      <c r="S123" s="200"/>
      <c r="T123" s="200" t="str">
        <f>MID(入力してください!$G$19,5,1)</f>
        <v/>
      </c>
      <c r="U123" s="200"/>
      <c r="V123" s="200" t="str">
        <f>MID(入力してください!$G$19,6,1)</f>
        <v/>
      </c>
      <c r="W123" s="200"/>
      <c r="X123" s="200" t="str">
        <f>MID(入力してください!$G$19,7,1)</f>
        <v/>
      </c>
      <c r="Y123" s="201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78"/>
      <c r="AL123" s="49"/>
      <c r="AN123" s="26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 s="26"/>
      <c r="BS123" s="26"/>
      <c r="BT123" s="26"/>
    </row>
    <row r="124" spans="1:72" ht="25.5" customHeight="1" x14ac:dyDescent="0.25">
      <c r="A124" s="29"/>
      <c r="B124" s="48"/>
      <c r="C124" s="191"/>
      <c r="D124" s="192"/>
      <c r="E124" s="192"/>
      <c r="F124" s="193"/>
      <c r="G124" s="202" t="s">
        <v>563</v>
      </c>
      <c r="H124" s="203"/>
      <c r="I124" s="203"/>
      <c r="J124" s="203"/>
      <c r="K124" s="204"/>
      <c r="L124" s="180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  <c r="AF124" s="181"/>
      <c r="AG124" s="181"/>
      <c r="AH124" s="181"/>
      <c r="AI124" s="181"/>
      <c r="AJ124" s="181"/>
      <c r="AK124" s="182"/>
      <c r="AL124" s="49"/>
      <c r="AN124" s="26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 s="26"/>
      <c r="BS124" s="26"/>
      <c r="BT124" s="26"/>
    </row>
    <row r="125" spans="1:72" ht="4.5" customHeight="1" x14ac:dyDescent="0.25">
      <c r="A125" s="29"/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2"/>
      <c r="AN125" s="26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 s="26"/>
      <c r="BS125" s="26"/>
      <c r="BT125" s="26"/>
    </row>
    <row r="126" spans="1:72" ht="12.75" customHeight="1" x14ac:dyDescent="0.15">
      <c r="A126" s="29"/>
      <c r="B126" s="48"/>
      <c r="C126" s="92"/>
      <c r="D126" s="93"/>
      <c r="E126" s="93"/>
      <c r="F126" s="94"/>
      <c r="G126" s="194" t="s">
        <v>1</v>
      </c>
      <c r="H126" s="195"/>
      <c r="I126" s="196"/>
      <c r="J126" s="197" t="str">
        <f>入力してください!G25 &amp; ""</f>
        <v/>
      </c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9"/>
      <c r="W126" s="238" t="s">
        <v>539</v>
      </c>
      <c r="X126" s="239"/>
      <c r="Y126" s="239"/>
      <c r="Z126" s="240"/>
      <c r="AA126" s="232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126" s="233"/>
      <c r="AC126" s="233"/>
      <c r="AD126" s="233"/>
      <c r="AE126" s="233"/>
      <c r="AF126" s="233"/>
      <c r="AG126" s="233"/>
      <c r="AH126" s="233"/>
      <c r="AI126" s="233"/>
      <c r="AJ126" s="233"/>
      <c r="AK126" s="348"/>
      <c r="AL126" s="49"/>
      <c r="AN126" s="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 s="26"/>
      <c r="BS126" s="26"/>
      <c r="BT126" s="26"/>
    </row>
    <row r="127" spans="1:72" ht="18.75" customHeight="1" x14ac:dyDescent="0.25">
      <c r="A127" s="29"/>
      <c r="B127" s="48"/>
      <c r="C127" s="95"/>
      <c r="D127" s="70"/>
      <c r="E127" s="70"/>
      <c r="F127" s="71"/>
      <c r="G127" s="226" t="s">
        <v>562</v>
      </c>
      <c r="H127" s="227"/>
      <c r="I127" s="228"/>
      <c r="J127" s="229" t="str">
        <f>入力してください!G24 &amp; ""</f>
        <v/>
      </c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1"/>
      <c r="W127" s="241"/>
      <c r="X127" s="242"/>
      <c r="Y127" s="242"/>
      <c r="Z127" s="243"/>
      <c r="AA127" s="261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349"/>
      <c r="AL127" s="49"/>
      <c r="AN127" s="26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 s="26"/>
      <c r="BS127" s="26"/>
      <c r="BT127" s="26"/>
    </row>
    <row r="128" spans="1:72" ht="12.75" customHeight="1" x14ac:dyDescent="0.25">
      <c r="A128" s="29"/>
      <c r="B128" s="48"/>
      <c r="C128" s="205" t="s">
        <v>546</v>
      </c>
      <c r="D128" s="206"/>
      <c r="E128" s="206"/>
      <c r="F128" s="207"/>
      <c r="G128" s="208" t="s">
        <v>541</v>
      </c>
      <c r="H128" s="209"/>
      <c r="I128" s="209"/>
      <c r="J128" s="209"/>
      <c r="K128" s="210"/>
      <c r="L128" s="83" t="str">
        <f>IF(入力してください!Q28="同じ","☑","□")</f>
        <v>□</v>
      </c>
      <c r="M128" s="84" t="s">
        <v>564</v>
      </c>
      <c r="N128" s="85"/>
      <c r="O128" s="85"/>
      <c r="P128" s="85"/>
      <c r="Q128" s="85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6"/>
      <c r="AL128" s="49"/>
      <c r="AN128" s="26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 s="26"/>
      <c r="BS128" s="26"/>
      <c r="BT128" s="26"/>
    </row>
    <row r="129" spans="1:72" ht="12.75" customHeight="1" x14ac:dyDescent="0.25">
      <c r="A129" s="29"/>
      <c r="B129" s="48"/>
      <c r="C129" s="205"/>
      <c r="D129" s="206"/>
      <c r="E129" s="206"/>
      <c r="F129" s="207"/>
      <c r="G129" s="211"/>
      <c r="H129" s="212"/>
      <c r="I129" s="212"/>
      <c r="J129" s="212"/>
      <c r="K129" s="213"/>
      <c r="L129" s="217" t="str">
        <f>"(〒" &amp; IF(入力してください!J29="","   -    ",入力してください!J29) &amp; ")"</f>
        <v>(〒   -    )</v>
      </c>
      <c r="M129" s="218"/>
      <c r="N129" s="218"/>
      <c r="O129" s="218"/>
      <c r="P129" s="218"/>
      <c r="Q129" s="254" t="str">
        <f>入力してください!G30 &amp;入力してください!J30&amp;""</f>
        <v>東京都</v>
      </c>
      <c r="R129" s="254"/>
      <c r="S129" s="254"/>
      <c r="T129" s="254"/>
      <c r="U129" s="254"/>
      <c r="V129" s="254"/>
      <c r="W129" s="254"/>
      <c r="X129" s="254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5"/>
      <c r="AL129" s="49"/>
      <c r="AN129" s="26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 s="26"/>
      <c r="BS129" s="26"/>
      <c r="BT129" s="26"/>
    </row>
    <row r="130" spans="1:72" ht="12.75" customHeight="1" x14ac:dyDescent="0.25">
      <c r="A130" s="29"/>
      <c r="B130" s="48"/>
      <c r="C130" s="205"/>
      <c r="D130" s="206"/>
      <c r="E130" s="206"/>
      <c r="F130" s="207"/>
      <c r="G130" s="214"/>
      <c r="H130" s="215"/>
      <c r="I130" s="215"/>
      <c r="J130" s="215"/>
      <c r="K130" s="216"/>
      <c r="L130" s="33"/>
      <c r="M130" s="34"/>
      <c r="N130" s="34"/>
      <c r="O130" s="34"/>
      <c r="P130" s="34"/>
      <c r="Q130" s="236" t="str">
        <f>入力してください!J31 &amp; ""</f>
        <v/>
      </c>
      <c r="R130" s="236"/>
      <c r="S130" s="236"/>
      <c r="T130" s="236"/>
      <c r="U130" s="236"/>
      <c r="V130" s="236"/>
      <c r="W130" s="236"/>
      <c r="X130" s="236"/>
      <c r="Y130" s="236"/>
      <c r="Z130" s="236"/>
      <c r="AA130" s="236"/>
      <c r="AB130" s="236"/>
      <c r="AC130" s="236"/>
      <c r="AD130" s="236"/>
      <c r="AE130" s="236"/>
      <c r="AF130" s="236"/>
      <c r="AG130" s="236"/>
      <c r="AH130" s="236"/>
      <c r="AI130" s="236"/>
      <c r="AJ130" s="236"/>
      <c r="AK130" s="237"/>
      <c r="AL130" s="49"/>
      <c r="AN130" s="26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 s="26"/>
      <c r="BS130" s="26"/>
      <c r="BT130" s="26"/>
    </row>
    <row r="131" spans="1:72" ht="12.75" customHeight="1" x14ac:dyDescent="0.25">
      <c r="A131" s="29"/>
      <c r="B131" s="48"/>
      <c r="C131" s="219" t="s">
        <v>578</v>
      </c>
      <c r="D131" s="220"/>
      <c r="E131" s="220"/>
      <c r="F131" s="221"/>
      <c r="G131" s="245" t="s">
        <v>555</v>
      </c>
      <c r="H131" s="246"/>
      <c r="I131" s="246"/>
      <c r="J131" s="246"/>
      <c r="K131" s="247"/>
      <c r="L131" s="232" t="str">
        <f>"(〒" &amp; IF(入力してください!J32="","   -    ",入力してください!J32) &amp; ")"</f>
        <v>(〒   -    )</v>
      </c>
      <c r="M131" s="233"/>
      <c r="N131" s="233"/>
      <c r="O131" s="233"/>
      <c r="P131" s="233"/>
      <c r="Q131" s="17"/>
      <c r="R131" s="60"/>
      <c r="S131" s="17"/>
      <c r="T131" s="234" t="str">
        <f>入力してください!G33 &amp;"　"&amp;入力してください!J33&amp;""</f>
        <v>　</v>
      </c>
      <c r="U131" s="234"/>
      <c r="V131" s="234"/>
      <c r="W131" s="234"/>
      <c r="X131" s="234"/>
      <c r="Y131" s="234"/>
      <c r="Z131" s="234"/>
      <c r="AA131" s="2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75"/>
      <c r="AL131" s="49"/>
      <c r="AN131" s="26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 s="26"/>
      <c r="BS131" s="26"/>
      <c r="BT131" s="26"/>
    </row>
    <row r="132" spans="1:72" ht="12.75" customHeight="1" x14ac:dyDescent="0.15">
      <c r="A132" s="29"/>
      <c r="B132" s="48"/>
      <c r="C132" s="219"/>
      <c r="D132" s="220"/>
      <c r="E132" s="220"/>
      <c r="F132" s="221"/>
      <c r="G132" s="248"/>
      <c r="H132" s="249"/>
      <c r="I132" s="249"/>
      <c r="J132" s="249"/>
      <c r="K132" s="250"/>
      <c r="L132" s="102" t="s">
        <v>566</v>
      </c>
      <c r="M132" s="69"/>
      <c r="N132" s="69"/>
      <c r="O132" s="69"/>
      <c r="P132" s="69"/>
      <c r="Q132" s="67"/>
      <c r="R132" s="67"/>
      <c r="S132" s="67"/>
      <c r="T132" s="236"/>
      <c r="U132" s="236"/>
      <c r="V132" s="236"/>
      <c r="W132" s="236"/>
      <c r="X132" s="236"/>
      <c r="Y132" s="236"/>
      <c r="Z132" s="236"/>
      <c r="AA132" s="237"/>
      <c r="AB132" s="65"/>
      <c r="AC132" s="65"/>
      <c r="AD132" s="65"/>
      <c r="AE132" s="65"/>
      <c r="AF132" s="65"/>
      <c r="AG132" s="65"/>
      <c r="AH132" s="65"/>
      <c r="AI132" s="65"/>
      <c r="AJ132" s="65"/>
      <c r="AK132" s="76"/>
      <c r="AL132" s="49"/>
      <c r="AN132" s="26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 s="26"/>
      <c r="BS132" s="26"/>
      <c r="BT132" s="26"/>
    </row>
    <row r="133" spans="1:72" ht="25.5" customHeight="1" x14ac:dyDescent="0.25">
      <c r="A133" s="29"/>
      <c r="B133" s="48"/>
      <c r="C133" s="219"/>
      <c r="D133" s="220"/>
      <c r="E133" s="220"/>
      <c r="F133" s="221"/>
      <c r="G133" s="202" t="s">
        <v>561</v>
      </c>
      <c r="H133" s="203"/>
      <c r="I133" s="203"/>
      <c r="J133" s="203"/>
      <c r="K133" s="204"/>
      <c r="L133" s="244" t="str">
        <f>MID(入力してください!$G$34,1,1)</f>
        <v/>
      </c>
      <c r="M133" s="200"/>
      <c r="N133" s="200" t="str">
        <f>MID(入力してください!$G$34,2,1)</f>
        <v/>
      </c>
      <c r="O133" s="200"/>
      <c r="P133" s="200" t="str">
        <f>MID(入力してください!$G$34,3,1)</f>
        <v/>
      </c>
      <c r="Q133" s="200"/>
      <c r="R133" s="200" t="str">
        <f>MID(入力してください!$G$34,4,1)</f>
        <v/>
      </c>
      <c r="S133" s="200"/>
      <c r="T133" s="200" t="str">
        <f>MID(入力してください!$G$34,5,1)</f>
        <v/>
      </c>
      <c r="U133" s="200"/>
      <c r="V133" s="200" t="str">
        <f>MID(入力してください!$G$34,6,1)</f>
        <v/>
      </c>
      <c r="W133" s="200"/>
      <c r="X133" s="200" t="str">
        <f>MID(入力してください!$G$34,7,1)</f>
        <v/>
      </c>
      <c r="Y133" s="201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78"/>
      <c r="AL133" s="49"/>
      <c r="AN133" s="26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 s="26"/>
      <c r="BS133" s="26"/>
      <c r="BT133" s="26"/>
    </row>
    <row r="134" spans="1:72" ht="25.5" customHeight="1" x14ac:dyDescent="0.25">
      <c r="A134" s="29"/>
      <c r="B134" s="48"/>
      <c r="C134" s="222"/>
      <c r="D134" s="223"/>
      <c r="E134" s="223"/>
      <c r="F134" s="224"/>
      <c r="G134" s="202" t="s">
        <v>563</v>
      </c>
      <c r="H134" s="203"/>
      <c r="I134" s="203"/>
      <c r="J134" s="203"/>
      <c r="K134" s="204"/>
      <c r="L134" s="180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1"/>
      <c r="AG134" s="181"/>
      <c r="AH134" s="181"/>
      <c r="AI134" s="181"/>
      <c r="AJ134" s="181"/>
      <c r="AK134" s="182"/>
      <c r="AL134" s="49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</row>
    <row r="135" spans="1:72" ht="4.5" customHeight="1" x14ac:dyDescent="0.25">
      <c r="A135" s="29"/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2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</row>
    <row r="136" spans="1:72" ht="12.75" customHeight="1" x14ac:dyDescent="0.15">
      <c r="A136" s="29"/>
      <c r="B136" s="48"/>
      <c r="C136" s="185" t="s">
        <v>565</v>
      </c>
      <c r="D136" s="186"/>
      <c r="E136" s="186"/>
      <c r="F136" s="187"/>
      <c r="G136" s="194" t="s">
        <v>1</v>
      </c>
      <c r="H136" s="195"/>
      <c r="I136" s="196"/>
      <c r="J136" s="197" t="str">
        <f>入力してください!G40 &amp; ""</f>
        <v/>
      </c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9"/>
      <c r="W136" s="202" t="s">
        <v>539</v>
      </c>
      <c r="X136" s="256"/>
      <c r="Y136" s="256"/>
      <c r="Z136" s="257"/>
      <c r="AA136" s="258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136" s="259"/>
      <c r="AC136" s="259"/>
      <c r="AD136" s="259"/>
      <c r="AE136" s="259"/>
      <c r="AF136" s="259"/>
      <c r="AG136" s="259"/>
      <c r="AH136" s="259"/>
      <c r="AI136" s="259"/>
      <c r="AJ136" s="259"/>
      <c r="AK136" s="260"/>
      <c r="AL136" s="49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</row>
    <row r="137" spans="1:72" ht="15" customHeight="1" x14ac:dyDescent="0.25">
      <c r="A137" s="29"/>
      <c r="B137" s="48"/>
      <c r="C137" s="188"/>
      <c r="D137" s="189"/>
      <c r="E137" s="189"/>
      <c r="F137" s="190"/>
      <c r="G137" s="226" t="s">
        <v>562</v>
      </c>
      <c r="H137" s="227"/>
      <c r="I137" s="228"/>
      <c r="J137" s="229" t="str">
        <f>入力してください!G39 &amp; ""</f>
        <v/>
      </c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1"/>
      <c r="W137" s="202" t="s">
        <v>421</v>
      </c>
      <c r="X137" s="256"/>
      <c r="Y137" s="256"/>
      <c r="Z137" s="257"/>
      <c r="AA137" s="258" t="str">
        <f>入力してください!G42&amp;""</f>
        <v/>
      </c>
      <c r="AB137" s="259"/>
      <c r="AC137" s="259"/>
      <c r="AD137" s="259"/>
      <c r="AE137" s="259"/>
      <c r="AF137" s="259"/>
      <c r="AG137" s="259"/>
      <c r="AH137" s="259"/>
      <c r="AI137" s="259"/>
      <c r="AJ137" s="259"/>
      <c r="AK137" s="260"/>
      <c r="AL137" s="49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</row>
    <row r="138" spans="1:72" ht="12.75" customHeight="1" x14ac:dyDescent="0.25">
      <c r="A138" s="29"/>
      <c r="B138" s="48"/>
      <c r="C138" s="219" t="s">
        <v>577</v>
      </c>
      <c r="D138" s="220"/>
      <c r="E138" s="220"/>
      <c r="F138" s="221"/>
      <c r="G138" s="208" t="s">
        <v>356</v>
      </c>
      <c r="H138" s="209"/>
      <c r="I138" s="209"/>
      <c r="J138" s="209"/>
      <c r="K138" s="210"/>
      <c r="L138" s="232" t="str">
        <f>"(〒" &amp; IF(入力してください!J43="","   -    ",入力してください!J43) &amp; ")"</f>
        <v>(〒   -    )</v>
      </c>
      <c r="M138" s="233"/>
      <c r="N138" s="233"/>
      <c r="O138" s="233"/>
      <c r="P138" s="233"/>
      <c r="Q138" s="254" t="str">
        <f>入力してください!G44 &amp;入力してください!J44&amp;""</f>
        <v>東京都</v>
      </c>
      <c r="R138" s="254"/>
      <c r="S138" s="254"/>
      <c r="T138" s="254"/>
      <c r="U138" s="254"/>
      <c r="V138" s="254"/>
      <c r="W138" s="254"/>
      <c r="X138" s="254"/>
      <c r="Y138" s="254"/>
      <c r="Z138" s="254"/>
      <c r="AA138" s="254"/>
      <c r="AB138" s="254"/>
      <c r="AC138" s="254"/>
      <c r="AD138" s="254"/>
      <c r="AE138" s="254"/>
      <c r="AF138" s="254"/>
      <c r="AG138" s="254"/>
      <c r="AH138" s="254"/>
      <c r="AI138" s="254"/>
      <c r="AJ138" s="254"/>
      <c r="AK138" s="255"/>
      <c r="AL138" s="49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</row>
    <row r="139" spans="1:72" ht="12.75" customHeight="1" x14ac:dyDescent="0.25">
      <c r="A139" s="29"/>
      <c r="B139" s="48"/>
      <c r="C139" s="222"/>
      <c r="D139" s="223"/>
      <c r="E139" s="223"/>
      <c r="F139" s="224"/>
      <c r="G139" s="214"/>
      <c r="H139" s="215"/>
      <c r="I139" s="215"/>
      <c r="J139" s="215"/>
      <c r="K139" s="216"/>
      <c r="L139" s="33"/>
      <c r="M139" s="34"/>
      <c r="N139" s="34"/>
      <c r="O139" s="34"/>
      <c r="P139" s="34"/>
      <c r="Q139" s="236" t="str">
        <f>入力してください!J45 &amp; ""</f>
        <v/>
      </c>
      <c r="R139" s="236"/>
      <c r="S139" s="236"/>
      <c r="T139" s="236"/>
      <c r="U139" s="236"/>
      <c r="V139" s="236"/>
      <c r="W139" s="236"/>
      <c r="X139" s="236"/>
      <c r="Y139" s="236"/>
      <c r="Z139" s="236"/>
      <c r="AA139" s="236"/>
      <c r="AB139" s="236"/>
      <c r="AC139" s="236"/>
      <c r="AD139" s="236"/>
      <c r="AE139" s="236"/>
      <c r="AF139" s="236"/>
      <c r="AG139" s="236"/>
      <c r="AH139" s="236"/>
      <c r="AI139" s="236"/>
      <c r="AJ139" s="236"/>
      <c r="AK139" s="237"/>
      <c r="AL139" s="49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</row>
    <row r="140" spans="1:72" ht="4.5" customHeight="1" x14ac:dyDescent="0.25">
      <c r="A140" s="29"/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2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</row>
    <row r="141" spans="1:72" ht="11.25" customHeight="1" x14ac:dyDescent="0.15">
      <c r="A141" s="29"/>
      <c r="B141" s="48"/>
      <c r="C141" s="271" t="s">
        <v>579</v>
      </c>
      <c r="D141" s="272"/>
      <c r="E141" s="277" t="s">
        <v>550</v>
      </c>
      <c r="F141" s="277"/>
      <c r="G141" s="194" t="s">
        <v>1</v>
      </c>
      <c r="H141" s="195"/>
      <c r="I141" s="196"/>
      <c r="J141" s="197" t="str">
        <f>入力してください!G50 &amp; ""</f>
        <v/>
      </c>
      <c r="K141" s="198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9"/>
      <c r="W141" s="238" t="s">
        <v>539</v>
      </c>
      <c r="X141" s="239"/>
      <c r="Y141" s="239"/>
      <c r="Z141" s="240"/>
      <c r="AA141" s="232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141" s="233"/>
      <c r="AC141" s="233"/>
      <c r="AD141" s="233"/>
      <c r="AE141" s="233"/>
      <c r="AF141" s="233"/>
      <c r="AG141" s="233"/>
      <c r="AH141" s="233"/>
      <c r="AI141" s="233"/>
      <c r="AJ141" s="233"/>
      <c r="AK141" s="348"/>
      <c r="AL141" s="49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</row>
    <row r="142" spans="1:72" ht="14.25" customHeight="1" x14ac:dyDescent="0.25">
      <c r="A142" s="29"/>
      <c r="B142" s="48"/>
      <c r="C142" s="273"/>
      <c r="D142" s="274"/>
      <c r="E142" s="278"/>
      <c r="F142" s="278"/>
      <c r="G142" s="226" t="s">
        <v>562</v>
      </c>
      <c r="H142" s="227"/>
      <c r="I142" s="228"/>
      <c r="J142" s="229" t="str">
        <f>入力してください!G49 &amp; ""</f>
        <v/>
      </c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1"/>
      <c r="W142" s="241"/>
      <c r="X142" s="242"/>
      <c r="Y142" s="242"/>
      <c r="Z142" s="243"/>
      <c r="AA142" s="261"/>
      <c r="AB142" s="262"/>
      <c r="AC142" s="262"/>
      <c r="AD142" s="262"/>
      <c r="AE142" s="262"/>
      <c r="AF142" s="262"/>
      <c r="AG142" s="262"/>
      <c r="AH142" s="262"/>
      <c r="AI142" s="262"/>
      <c r="AJ142" s="262"/>
      <c r="AK142" s="349"/>
      <c r="AL142" s="49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</row>
    <row r="143" spans="1:72" ht="12.75" customHeight="1" x14ac:dyDescent="0.25">
      <c r="A143" s="29"/>
      <c r="B143" s="48"/>
      <c r="C143" s="273"/>
      <c r="D143" s="274"/>
      <c r="E143" s="278"/>
      <c r="F143" s="278"/>
      <c r="G143" s="208" t="s">
        <v>541</v>
      </c>
      <c r="H143" s="209"/>
      <c r="I143" s="209"/>
      <c r="J143" s="209"/>
      <c r="K143" s="210"/>
      <c r="L143" s="83" t="str">
        <f>IF(入力してください!Q53="同じ","☑","□")</f>
        <v>□</v>
      </c>
      <c r="M143" s="84" t="s">
        <v>564</v>
      </c>
      <c r="N143" s="85"/>
      <c r="O143" s="85"/>
      <c r="P143" s="85"/>
      <c r="Q143" s="85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6"/>
      <c r="AL143" s="49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</row>
    <row r="144" spans="1:72" ht="12.75" customHeight="1" x14ac:dyDescent="0.25">
      <c r="A144" s="29"/>
      <c r="B144" s="48"/>
      <c r="C144" s="273"/>
      <c r="D144" s="274"/>
      <c r="E144" s="278"/>
      <c r="F144" s="278"/>
      <c r="G144" s="211"/>
      <c r="H144" s="212"/>
      <c r="I144" s="212"/>
      <c r="J144" s="212"/>
      <c r="K144" s="213"/>
      <c r="L144" s="261" t="str">
        <f>"(〒" &amp; IF(入力してください!J54="","   -    ",入力してください!J54) &amp; ")"</f>
        <v>(〒   -    )</v>
      </c>
      <c r="M144" s="262"/>
      <c r="N144" s="262"/>
      <c r="O144" s="262"/>
      <c r="P144" s="262"/>
      <c r="Q144" s="263" t="str">
        <f>入力してください!G55 &amp;入力してください!J55&amp;入力してください!J56</f>
        <v>東京都</v>
      </c>
      <c r="R144" s="263"/>
      <c r="S144" s="263"/>
      <c r="T144" s="263"/>
      <c r="U144" s="263"/>
      <c r="V144" s="263"/>
      <c r="W144" s="263"/>
      <c r="X144" s="263"/>
      <c r="Y144" s="263"/>
      <c r="Z144" s="263"/>
      <c r="AA144" s="263"/>
      <c r="AB144" s="263"/>
      <c r="AC144" s="263"/>
      <c r="AD144" s="263"/>
      <c r="AE144" s="263"/>
      <c r="AF144" s="263"/>
      <c r="AG144" s="263"/>
      <c r="AH144" s="263"/>
      <c r="AI144" s="263"/>
      <c r="AJ144" s="263"/>
      <c r="AK144" s="264"/>
      <c r="AL144" s="49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</row>
    <row r="145" spans="1:67" ht="12" customHeight="1" x14ac:dyDescent="0.25">
      <c r="A145" s="29"/>
      <c r="B145" s="48"/>
      <c r="C145" s="273"/>
      <c r="D145" s="274"/>
      <c r="E145" s="278"/>
      <c r="F145" s="278"/>
      <c r="G145" s="245" t="s">
        <v>555</v>
      </c>
      <c r="H145" s="246"/>
      <c r="I145" s="246"/>
      <c r="J145" s="246"/>
      <c r="K145" s="247"/>
      <c r="L145" s="232" t="str">
        <f>"(〒" &amp; IF(入力してください!J57="","   -    ",入力してください!J57) &amp; ")"</f>
        <v>(〒   -    )</v>
      </c>
      <c r="M145" s="233"/>
      <c r="N145" s="233"/>
      <c r="O145" s="233"/>
      <c r="P145" s="233"/>
      <c r="Q145" s="72"/>
      <c r="R145" s="60"/>
      <c r="S145" s="72"/>
      <c r="T145" s="234" t="str">
        <f>入力してください!G58 &amp;"　"&amp;入力してください!J58&amp;""</f>
        <v>　</v>
      </c>
      <c r="U145" s="234"/>
      <c r="V145" s="234"/>
      <c r="W145" s="234"/>
      <c r="X145" s="234"/>
      <c r="Y145" s="234"/>
      <c r="Z145" s="234"/>
      <c r="AA145" s="2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75"/>
      <c r="AL145" s="49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</row>
    <row r="146" spans="1:67" ht="12" customHeight="1" x14ac:dyDescent="0.15">
      <c r="A146" s="29"/>
      <c r="B146" s="48"/>
      <c r="C146" s="273"/>
      <c r="D146" s="274"/>
      <c r="E146" s="278"/>
      <c r="F146" s="278"/>
      <c r="G146" s="248"/>
      <c r="H146" s="249"/>
      <c r="I146" s="249"/>
      <c r="J146" s="249"/>
      <c r="K146" s="250"/>
      <c r="L146" s="102" t="s">
        <v>566</v>
      </c>
      <c r="M146" s="69"/>
      <c r="N146" s="69"/>
      <c r="O146" s="69"/>
      <c r="P146" s="69"/>
      <c r="Q146" s="67"/>
      <c r="R146" s="67"/>
      <c r="S146" s="67"/>
      <c r="T146" s="236"/>
      <c r="U146" s="236"/>
      <c r="V146" s="236"/>
      <c r="W146" s="236"/>
      <c r="X146" s="236"/>
      <c r="Y146" s="236"/>
      <c r="Z146" s="236"/>
      <c r="AA146" s="237"/>
      <c r="AB146" s="65"/>
      <c r="AC146" s="65"/>
      <c r="AD146" s="65"/>
      <c r="AE146" s="65"/>
      <c r="AF146" s="65"/>
      <c r="AG146" s="65"/>
      <c r="AH146" s="65"/>
      <c r="AI146" s="65"/>
      <c r="AJ146" s="65"/>
      <c r="AK146" s="76"/>
      <c r="AL146" s="49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</row>
    <row r="147" spans="1:67" ht="24" customHeight="1" x14ac:dyDescent="0.25">
      <c r="A147" s="29"/>
      <c r="B147" s="48"/>
      <c r="C147" s="273"/>
      <c r="D147" s="274"/>
      <c r="E147" s="279"/>
      <c r="F147" s="279"/>
      <c r="G147" s="202" t="s">
        <v>563</v>
      </c>
      <c r="H147" s="203"/>
      <c r="I147" s="203"/>
      <c r="J147" s="203"/>
      <c r="K147" s="204"/>
      <c r="L147" s="180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81"/>
      <c r="AE147" s="181"/>
      <c r="AF147" s="181"/>
      <c r="AG147" s="181"/>
      <c r="AH147" s="181"/>
      <c r="AI147" s="181"/>
      <c r="AJ147" s="181"/>
      <c r="AK147" s="182"/>
      <c r="AL147" s="49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</row>
    <row r="148" spans="1:67" ht="11.25" customHeight="1" x14ac:dyDescent="0.15">
      <c r="A148" s="29"/>
      <c r="B148" s="48"/>
      <c r="C148" s="273"/>
      <c r="D148" s="274"/>
      <c r="E148" s="277" t="s">
        <v>551</v>
      </c>
      <c r="F148" s="277"/>
      <c r="G148" s="194" t="s">
        <v>1</v>
      </c>
      <c r="H148" s="195"/>
      <c r="I148" s="196"/>
      <c r="J148" s="197" t="str">
        <f>入力してください!G62 &amp; ""</f>
        <v/>
      </c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9"/>
      <c r="W148" s="238" t="s">
        <v>539</v>
      </c>
      <c r="X148" s="239"/>
      <c r="Y148" s="239"/>
      <c r="Z148" s="240"/>
      <c r="AA148" s="232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148" s="233"/>
      <c r="AC148" s="233"/>
      <c r="AD148" s="233"/>
      <c r="AE148" s="233"/>
      <c r="AF148" s="233"/>
      <c r="AG148" s="233"/>
      <c r="AH148" s="233"/>
      <c r="AI148" s="233"/>
      <c r="AJ148" s="233"/>
      <c r="AK148" s="348"/>
      <c r="AL148" s="49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</row>
    <row r="149" spans="1:67" ht="14.25" customHeight="1" x14ac:dyDescent="0.25">
      <c r="A149" s="29"/>
      <c r="B149" s="48"/>
      <c r="C149" s="273"/>
      <c r="D149" s="274"/>
      <c r="E149" s="278"/>
      <c r="F149" s="278"/>
      <c r="G149" s="226" t="s">
        <v>562</v>
      </c>
      <c r="H149" s="227"/>
      <c r="I149" s="228"/>
      <c r="J149" s="229" t="str">
        <f>入力してください!G61 &amp; ""</f>
        <v/>
      </c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1"/>
      <c r="W149" s="241"/>
      <c r="X149" s="242"/>
      <c r="Y149" s="242"/>
      <c r="Z149" s="243"/>
      <c r="AA149" s="261"/>
      <c r="AB149" s="262"/>
      <c r="AC149" s="262"/>
      <c r="AD149" s="262"/>
      <c r="AE149" s="262"/>
      <c r="AF149" s="262"/>
      <c r="AG149" s="262"/>
      <c r="AH149" s="262"/>
      <c r="AI149" s="262"/>
      <c r="AJ149" s="262"/>
      <c r="AK149" s="349"/>
      <c r="AL149" s="49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</row>
    <row r="150" spans="1:67" ht="12.75" customHeight="1" x14ac:dyDescent="0.25">
      <c r="A150" s="29"/>
      <c r="B150" s="48"/>
      <c r="C150" s="273"/>
      <c r="D150" s="274"/>
      <c r="E150" s="278"/>
      <c r="F150" s="278"/>
      <c r="G150" s="208" t="s">
        <v>541</v>
      </c>
      <c r="H150" s="209"/>
      <c r="I150" s="209"/>
      <c r="J150" s="209"/>
      <c r="K150" s="210"/>
      <c r="L150" s="83" t="str">
        <f>IF(入力してください!Q65="同じ","☑","□")</f>
        <v>□</v>
      </c>
      <c r="M150" s="84" t="s">
        <v>564</v>
      </c>
      <c r="N150" s="85"/>
      <c r="O150" s="85"/>
      <c r="P150" s="85"/>
      <c r="Q150" s="85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6"/>
      <c r="AL150" s="49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</row>
    <row r="151" spans="1:67" ht="12.75" customHeight="1" x14ac:dyDescent="0.25">
      <c r="A151" s="29"/>
      <c r="B151" s="48"/>
      <c r="C151" s="273"/>
      <c r="D151" s="274"/>
      <c r="E151" s="278"/>
      <c r="F151" s="278"/>
      <c r="G151" s="211"/>
      <c r="H151" s="212"/>
      <c r="I151" s="212"/>
      <c r="J151" s="212"/>
      <c r="K151" s="213"/>
      <c r="L151" s="217" t="str">
        <f>"(〒" &amp; IF(入力してください!J66="","   -    ",入力してください!J66) &amp; ")"</f>
        <v>(〒   -    )</v>
      </c>
      <c r="M151" s="218"/>
      <c r="N151" s="218"/>
      <c r="O151" s="218"/>
      <c r="P151" s="218"/>
      <c r="Q151" s="263" t="str">
        <f>入力してください!G67 &amp;入力してください!J67&amp;入力してください!J68</f>
        <v>東京都</v>
      </c>
      <c r="R151" s="263"/>
      <c r="S151" s="263"/>
      <c r="T151" s="263"/>
      <c r="U151" s="263"/>
      <c r="V151" s="263"/>
      <c r="W151" s="263"/>
      <c r="X151" s="263"/>
      <c r="Y151" s="263"/>
      <c r="Z151" s="263"/>
      <c r="AA151" s="263"/>
      <c r="AB151" s="263"/>
      <c r="AC151" s="263"/>
      <c r="AD151" s="263"/>
      <c r="AE151" s="263"/>
      <c r="AF151" s="263"/>
      <c r="AG151" s="263"/>
      <c r="AH151" s="263"/>
      <c r="AI151" s="263"/>
      <c r="AJ151" s="263"/>
      <c r="AK151" s="264"/>
      <c r="AL151" s="49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</row>
    <row r="152" spans="1:67" ht="12" customHeight="1" x14ac:dyDescent="0.25">
      <c r="A152" s="29"/>
      <c r="B152" s="48"/>
      <c r="C152" s="273"/>
      <c r="D152" s="274"/>
      <c r="E152" s="278"/>
      <c r="F152" s="278"/>
      <c r="G152" s="245" t="s">
        <v>555</v>
      </c>
      <c r="H152" s="246"/>
      <c r="I152" s="246"/>
      <c r="J152" s="246"/>
      <c r="K152" s="247"/>
      <c r="L152" s="232" t="str">
        <f>"(〒" &amp; IF(入力してください!J69="","   -    ",入力してください!J69) &amp; ")"</f>
        <v>(〒   -    )</v>
      </c>
      <c r="M152" s="233"/>
      <c r="N152" s="233"/>
      <c r="O152" s="233"/>
      <c r="P152" s="233"/>
      <c r="Q152" s="17"/>
      <c r="R152" s="73"/>
      <c r="S152" s="17"/>
      <c r="T152" s="254" t="str">
        <f>入力してください!G70 &amp;"　"&amp;入力してください!J70&amp;""</f>
        <v>　</v>
      </c>
      <c r="U152" s="254"/>
      <c r="V152" s="254"/>
      <c r="W152" s="254"/>
      <c r="X152" s="254"/>
      <c r="Y152" s="254"/>
      <c r="Z152" s="254"/>
      <c r="AA152" s="255"/>
      <c r="AB152" s="74"/>
      <c r="AC152" s="74"/>
      <c r="AD152" s="74"/>
      <c r="AE152" s="74"/>
      <c r="AF152" s="74"/>
      <c r="AG152" s="74"/>
      <c r="AH152" s="74"/>
      <c r="AI152" s="74"/>
      <c r="AJ152" s="74"/>
      <c r="AK152" s="77"/>
      <c r="AL152" s="49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</row>
    <row r="153" spans="1:67" ht="12" customHeight="1" x14ac:dyDescent="0.15">
      <c r="A153" s="29"/>
      <c r="B153" s="48"/>
      <c r="C153" s="273"/>
      <c r="D153" s="274"/>
      <c r="E153" s="278"/>
      <c r="F153" s="278"/>
      <c r="G153" s="248"/>
      <c r="H153" s="249"/>
      <c r="I153" s="249"/>
      <c r="J153" s="249"/>
      <c r="K153" s="250"/>
      <c r="L153" s="102" t="s">
        <v>566</v>
      </c>
      <c r="M153" s="69"/>
      <c r="N153" s="69"/>
      <c r="O153" s="69"/>
      <c r="P153" s="69"/>
      <c r="Q153" s="67"/>
      <c r="R153" s="67"/>
      <c r="S153" s="67"/>
      <c r="T153" s="236"/>
      <c r="U153" s="236"/>
      <c r="V153" s="236"/>
      <c r="W153" s="236"/>
      <c r="X153" s="236"/>
      <c r="Y153" s="236"/>
      <c r="Z153" s="236"/>
      <c r="AA153" s="237"/>
      <c r="AB153" s="65"/>
      <c r="AC153" s="65"/>
      <c r="AD153" s="65"/>
      <c r="AE153" s="65"/>
      <c r="AF153" s="65"/>
      <c r="AG153" s="65"/>
      <c r="AH153" s="65"/>
      <c r="AI153" s="65"/>
      <c r="AJ153" s="65"/>
      <c r="AK153" s="76"/>
      <c r="AL153" s="49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</row>
    <row r="154" spans="1:67" ht="24" customHeight="1" x14ac:dyDescent="0.25">
      <c r="A154" s="29"/>
      <c r="B154" s="48"/>
      <c r="C154" s="273"/>
      <c r="D154" s="274"/>
      <c r="E154" s="279"/>
      <c r="F154" s="279"/>
      <c r="G154" s="202" t="s">
        <v>563</v>
      </c>
      <c r="H154" s="203"/>
      <c r="I154" s="203"/>
      <c r="J154" s="203"/>
      <c r="K154" s="204"/>
      <c r="L154" s="180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  <c r="AA154" s="181"/>
      <c r="AB154" s="181"/>
      <c r="AC154" s="181"/>
      <c r="AD154" s="181"/>
      <c r="AE154" s="181"/>
      <c r="AF154" s="181"/>
      <c r="AG154" s="181"/>
      <c r="AH154" s="181"/>
      <c r="AI154" s="181"/>
      <c r="AJ154" s="181"/>
      <c r="AK154" s="182"/>
      <c r="AL154" s="49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</row>
    <row r="155" spans="1:67" ht="11.25" customHeight="1" x14ac:dyDescent="0.15">
      <c r="A155" s="29"/>
      <c r="B155" s="48"/>
      <c r="C155" s="273"/>
      <c r="D155" s="274"/>
      <c r="E155" s="278" t="s">
        <v>567</v>
      </c>
      <c r="F155" s="278"/>
      <c r="G155" s="307" t="s">
        <v>1</v>
      </c>
      <c r="H155" s="308"/>
      <c r="I155" s="309"/>
      <c r="J155" s="310" t="str">
        <f>入力してください!G74 &amp; ""</f>
        <v/>
      </c>
      <c r="K155" s="311"/>
      <c r="L155" s="311"/>
      <c r="M155" s="311"/>
      <c r="N155" s="311"/>
      <c r="O155" s="311"/>
      <c r="P155" s="311"/>
      <c r="Q155" s="311"/>
      <c r="R155" s="311"/>
      <c r="S155" s="311"/>
      <c r="T155" s="311"/>
      <c r="U155" s="311"/>
      <c r="V155" s="312"/>
      <c r="W155" s="313" t="s">
        <v>539</v>
      </c>
      <c r="X155" s="314"/>
      <c r="Y155" s="314"/>
      <c r="Z155" s="315"/>
      <c r="AA155" s="232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155" s="233"/>
      <c r="AC155" s="233"/>
      <c r="AD155" s="233"/>
      <c r="AE155" s="233"/>
      <c r="AF155" s="233"/>
      <c r="AG155" s="233"/>
      <c r="AH155" s="233"/>
      <c r="AI155" s="233"/>
      <c r="AJ155" s="233"/>
      <c r="AK155" s="348"/>
      <c r="AL155" s="49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</row>
    <row r="156" spans="1:67" ht="14.25" customHeight="1" x14ac:dyDescent="0.25">
      <c r="A156" s="29"/>
      <c r="B156" s="48"/>
      <c r="C156" s="273"/>
      <c r="D156" s="274"/>
      <c r="E156" s="278"/>
      <c r="F156" s="278"/>
      <c r="G156" s="226" t="s">
        <v>562</v>
      </c>
      <c r="H156" s="227"/>
      <c r="I156" s="228"/>
      <c r="J156" s="229" t="str">
        <f>入力してください!G73 &amp; ""</f>
        <v/>
      </c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1"/>
      <c r="W156" s="241"/>
      <c r="X156" s="242"/>
      <c r="Y156" s="242"/>
      <c r="Z156" s="243"/>
      <c r="AA156" s="261"/>
      <c r="AB156" s="262"/>
      <c r="AC156" s="262"/>
      <c r="AD156" s="262"/>
      <c r="AE156" s="262"/>
      <c r="AF156" s="262"/>
      <c r="AG156" s="262"/>
      <c r="AH156" s="262"/>
      <c r="AI156" s="262"/>
      <c r="AJ156" s="262"/>
      <c r="AK156" s="349"/>
      <c r="AL156" s="49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</row>
    <row r="157" spans="1:67" ht="12.75" customHeight="1" x14ac:dyDescent="0.25">
      <c r="A157" s="29"/>
      <c r="B157" s="48"/>
      <c r="C157" s="273"/>
      <c r="D157" s="274"/>
      <c r="E157" s="278"/>
      <c r="F157" s="278"/>
      <c r="G157" s="208" t="s">
        <v>541</v>
      </c>
      <c r="H157" s="209"/>
      <c r="I157" s="209"/>
      <c r="J157" s="209"/>
      <c r="K157" s="210"/>
      <c r="L157" s="83" t="str">
        <f>IF(入力してください!Q77="同じ","☑","□")</f>
        <v>□</v>
      </c>
      <c r="M157" s="84" t="s">
        <v>564</v>
      </c>
      <c r="N157" s="85"/>
      <c r="O157" s="85"/>
      <c r="P157" s="85"/>
      <c r="Q157" s="85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6"/>
      <c r="AL157" s="49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</row>
    <row r="158" spans="1:67" ht="12.75" customHeight="1" x14ac:dyDescent="0.25">
      <c r="A158" s="29"/>
      <c r="B158" s="48"/>
      <c r="C158" s="273"/>
      <c r="D158" s="274"/>
      <c r="E158" s="278"/>
      <c r="F158" s="278"/>
      <c r="G158" s="211"/>
      <c r="H158" s="212"/>
      <c r="I158" s="212"/>
      <c r="J158" s="212"/>
      <c r="K158" s="213"/>
      <c r="L158" s="217" t="str">
        <f>"(〒" &amp; IF(入力してください!J78="","   -    ",入力してください!J78) &amp; ")"</f>
        <v>(〒   -    )</v>
      </c>
      <c r="M158" s="218"/>
      <c r="N158" s="218"/>
      <c r="O158" s="218"/>
      <c r="P158" s="218"/>
      <c r="Q158" s="263" t="str">
        <f>入力してください!G79 &amp;入力してください!J79&amp;入力してください!J81</f>
        <v>東京都</v>
      </c>
      <c r="R158" s="263"/>
      <c r="S158" s="263"/>
      <c r="T158" s="263"/>
      <c r="U158" s="263"/>
      <c r="V158" s="263"/>
      <c r="W158" s="263"/>
      <c r="X158" s="263"/>
      <c r="Y158" s="263"/>
      <c r="Z158" s="263"/>
      <c r="AA158" s="263"/>
      <c r="AB158" s="263"/>
      <c r="AC158" s="263"/>
      <c r="AD158" s="263"/>
      <c r="AE158" s="263"/>
      <c r="AF158" s="263"/>
      <c r="AG158" s="263"/>
      <c r="AH158" s="263"/>
      <c r="AI158" s="263"/>
      <c r="AJ158" s="263"/>
      <c r="AK158" s="264"/>
      <c r="AL158" s="49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</row>
    <row r="159" spans="1:67" ht="12" customHeight="1" x14ac:dyDescent="0.25">
      <c r="A159" s="29"/>
      <c r="B159" s="48"/>
      <c r="C159" s="273"/>
      <c r="D159" s="274"/>
      <c r="E159" s="278"/>
      <c r="F159" s="278"/>
      <c r="G159" s="245" t="s">
        <v>555</v>
      </c>
      <c r="H159" s="246"/>
      <c r="I159" s="246"/>
      <c r="J159" s="246"/>
      <c r="K159" s="247"/>
      <c r="L159" s="232" t="str">
        <f>"(〒" &amp; IF(入力してください!J81="","   -    ",入力してください!J81) &amp; ")"</f>
        <v>(〒   -    )</v>
      </c>
      <c r="M159" s="233"/>
      <c r="N159" s="233"/>
      <c r="O159" s="233"/>
      <c r="P159" s="233"/>
      <c r="Q159" s="17"/>
      <c r="R159" s="73"/>
      <c r="S159" s="17"/>
      <c r="T159" s="254" t="str">
        <f>入力してください!G82 &amp;"　"&amp;入力してください!J82&amp;""</f>
        <v>　</v>
      </c>
      <c r="U159" s="254"/>
      <c r="V159" s="254"/>
      <c r="W159" s="254"/>
      <c r="X159" s="254"/>
      <c r="Y159" s="254"/>
      <c r="Z159" s="254"/>
      <c r="AA159" s="255"/>
      <c r="AB159" s="74"/>
      <c r="AC159" s="74"/>
      <c r="AD159" s="74"/>
      <c r="AE159" s="74"/>
      <c r="AF159" s="74"/>
      <c r="AG159" s="74"/>
      <c r="AH159" s="74"/>
      <c r="AI159" s="74"/>
      <c r="AJ159" s="74"/>
      <c r="AK159" s="77"/>
      <c r="AL159" s="49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</row>
    <row r="160" spans="1:67" ht="12" customHeight="1" x14ac:dyDescent="0.15">
      <c r="A160" s="29"/>
      <c r="B160" s="48"/>
      <c r="C160" s="273"/>
      <c r="D160" s="274"/>
      <c r="E160" s="278"/>
      <c r="F160" s="278"/>
      <c r="G160" s="248"/>
      <c r="H160" s="249"/>
      <c r="I160" s="249"/>
      <c r="J160" s="249"/>
      <c r="K160" s="250"/>
      <c r="L160" s="68" t="s">
        <v>566</v>
      </c>
      <c r="M160" s="69"/>
      <c r="N160" s="69"/>
      <c r="O160" s="69"/>
      <c r="P160" s="69"/>
      <c r="Q160" s="67"/>
      <c r="R160" s="67"/>
      <c r="S160" s="67"/>
      <c r="T160" s="236"/>
      <c r="U160" s="236"/>
      <c r="V160" s="236"/>
      <c r="W160" s="236"/>
      <c r="X160" s="236"/>
      <c r="Y160" s="236"/>
      <c r="Z160" s="236"/>
      <c r="AA160" s="237"/>
      <c r="AB160" s="65"/>
      <c r="AC160" s="65"/>
      <c r="AD160" s="65"/>
      <c r="AE160" s="65"/>
      <c r="AF160" s="65"/>
      <c r="AG160" s="65"/>
      <c r="AH160" s="65"/>
      <c r="AI160" s="65"/>
      <c r="AJ160" s="65"/>
      <c r="AK160" s="76"/>
      <c r="AL160" s="49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</row>
    <row r="161" spans="1:72" ht="24" customHeight="1" x14ac:dyDescent="0.25">
      <c r="A161" s="29"/>
      <c r="B161" s="48"/>
      <c r="C161" s="275"/>
      <c r="D161" s="276"/>
      <c r="E161" s="279"/>
      <c r="F161" s="279"/>
      <c r="G161" s="202" t="s">
        <v>563</v>
      </c>
      <c r="H161" s="203"/>
      <c r="I161" s="203"/>
      <c r="J161" s="203"/>
      <c r="K161" s="204"/>
      <c r="L161" s="180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181"/>
      <c r="AG161" s="181"/>
      <c r="AH161" s="181"/>
      <c r="AI161" s="181"/>
      <c r="AJ161" s="181"/>
      <c r="AK161" s="182"/>
      <c r="AL161" s="49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</row>
    <row r="162" spans="1:72" ht="0.75" customHeight="1" x14ac:dyDescent="0.25">
      <c r="A162" s="29"/>
      <c r="B162" s="48"/>
      <c r="C162" s="56"/>
      <c r="D162" s="56"/>
      <c r="E162" s="32"/>
      <c r="F162" s="32"/>
      <c r="G162" s="32"/>
      <c r="H162" s="32"/>
      <c r="I162" s="57"/>
      <c r="J162" s="57"/>
      <c r="K162" s="57"/>
      <c r="L162" s="57"/>
      <c r="M162" s="57"/>
      <c r="N162" s="57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49"/>
    </row>
    <row r="163" spans="1:72" s="23" customFormat="1" ht="37.5" customHeight="1" x14ac:dyDescent="0.25">
      <c r="A163" s="39"/>
      <c r="B163" s="80"/>
      <c r="C163" s="285" t="s">
        <v>594</v>
      </c>
      <c r="D163" s="286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6"/>
      <c r="U163" s="286"/>
      <c r="V163" s="286"/>
      <c r="W163" s="286"/>
      <c r="X163" s="286"/>
      <c r="Y163" s="286"/>
      <c r="Z163" s="286"/>
      <c r="AA163" s="286"/>
      <c r="AB163" s="286"/>
      <c r="AC163" s="286"/>
      <c r="AD163" s="286"/>
      <c r="AE163" s="286"/>
      <c r="AF163" s="286"/>
      <c r="AG163" s="286"/>
      <c r="AH163" s="286"/>
      <c r="AI163" s="286"/>
      <c r="AJ163" s="286"/>
      <c r="AK163" s="286"/>
      <c r="AL163" s="81"/>
    </row>
    <row r="164" spans="1:72" ht="16.5" customHeight="1" x14ac:dyDescent="0.25">
      <c r="A164" s="29"/>
      <c r="B164" s="48"/>
      <c r="C164" s="287" t="s">
        <v>601</v>
      </c>
      <c r="D164" s="287"/>
      <c r="E164" s="287"/>
      <c r="F164" s="287"/>
      <c r="G164" s="287"/>
      <c r="H164" s="287"/>
      <c r="I164" s="287"/>
      <c r="J164" s="287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  <c r="AA164" s="287"/>
      <c r="AB164" s="287"/>
      <c r="AC164" s="287"/>
      <c r="AD164" s="287"/>
      <c r="AE164" s="287"/>
      <c r="AF164" s="287"/>
      <c r="AG164" s="287"/>
      <c r="AH164" s="287"/>
      <c r="AI164" s="287"/>
      <c r="AJ164" s="287"/>
      <c r="AK164" s="287"/>
      <c r="AL164" s="82"/>
    </row>
    <row r="165" spans="1:72" ht="26.25" customHeight="1" x14ac:dyDescent="0.25">
      <c r="A165" s="29"/>
      <c r="B165" s="48"/>
      <c r="C165" s="288" t="s">
        <v>571</v>
      </c>
      <c r="D165" s="289"/>
      <c r="E165" s="294" t="s">
        <v>573</v>
      </c>
      <c r="F165" s="295"/>
      <c r="G165" s="298" t="s">
        <v>568</v>
      </c>
      <c r="H165" s="299"/>
      <c r="I165" s="300"/>
      <c r="J165" s="301" t="s">
        <v>596</v>
      </c>
      <c r="K165" s="302"/>
      <c r="L165" s="302"/>
      <c r="M165" s="302"/>
      <c r="N165" s="302"/>
      <c r="O165" s="302"/>
      <c r="P165" s="302"/>
      <c r="Q165" s="303"/>
      <c r="R165" s="280" t="s">
        <v>595</v>
      </c>
      <c r="S165" s="281"/>
      <c r="T165" s="281"/>
      <c r="U165" s="281"/>
      <c r="V165" s="281"/>
      <c r="W165" s="281"/>
      <c r="X165" s="281"/>
      <c r="Y165" s="281"/>
      <c r="Z165" s="281"/>
      <c r="AA165" s="281"/>
      <c r="AB165" s="281"/>
      <c r="AC165" s="281"/>
      <c r="AD165" s="281"/>
      <c r="AE165" s="281"/>
      <c r="AF165" s="281"/>
      <c r="AG165" s="281"/>
      <c r="AH165" s="281"/>
      <c r="AI165" s="281"/>
      <c r="AJ165" s="281"/>
      <c r="AK165" s="282"/>
      <c r="AL165" s="79"/>
    </row>
    <row r="166" spans="1:72" ht="19.5" customHeight="1" x14ac:dyDescent="0.25">
      <c r="A166" s="29"/>
      <c r="B166" s="48"/>
      <c r="C166" s="290"/>
      <c r="D166" s="291"/>
      <c r="E166" s="296"/>
      <c r="F166" s="297"/>
      <c r="G166" s="304" t="s">
        <v>569</v>
      </c>
      <c r="H166" s="305"/>
      <c r="I166" s="305"/>
      <c r="J166" s="305"/>
      <c r="K166" s="305"/>
      <c r="L166" s="305"/>
      <c r="M166" s="305"/>
      <c r="N166" s="305"/>
      <c r="O166" s="305"/>
      <c r="P166" s="305"/>
      <c r="Q166" s="306"/>
      <c r="R166" s="280" t="s">
        <v>575</v>
      </c>
      <c r="S166" s="281"/>
      <c r="T166" s="281"/>
      <c r="U166" s="281"/>
      <c r="V166" s="281"/>
      <c r="W166" s="281"/>
      <c r="X166" s="281"/>
      <c r="Y166" s="281"/>
      <c r="Z166" s="281"/>
      <c r="AA166" s="281"/>
      <c r="AB166" s="281"/>
      <c r="AC166" s="281"/>
      <c r="AD166" s="281"/>
      <c r="AE166" s="281"/>
      <c r="AF166" s="281"/>
      <c r="AG166" s="281"/>
      <c r="AH166" s="281"/>
      <c r="AI166" s="281"/>
      <c r="AJ166" s="281"/>
      <c r="AK166" s="282"/>
      <c r="AL166" s="49"/>
    </row>
    <row r="167" spans="1:72" ht="19.5" customHeight="1" x14ac:dyDescent="0.25">
      <c r="A167" s="29"/>
      <c r="B167" s="48"/>
      <c r="C167" s="292"/>
      <c r="D167" s="293"/>
      <c r="E167" s="283" t="s">
        <v>574</v>
      </c>
      <c r="F167" s="283"/>
      <c r="G167" s="284" t="s">
        <v>570</v>
      </c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0" t="s">
        <v>576</v>
      </c>
      <c r="S167" s="281"/>
      <c r="T167" s="281"/>
      <c r="U167" s="281"/>
      <c r="V167" s="281"/>
      <c r="W167" s="281"/>
      <c r="X167" s="281"/>
      <c r="Y167" s="281"/>
      <c r="Z167" s="281"/>
      <c r="AA167" s="281"/>
      <c r="AB167" s="281"/>
      <c r="AC167" s="281"/>
      <c r="AD167" s="281"/>
      <c r="AE167" s="281"/>
      <c r="AF167" s="281"/>
      <c r="AG167" s="281"/>
      <c r="AH167" s="281"/>
      <c r="AI167" s="281"/>
      <c r="AJ167" s="281"/>
      <c r="AK167" s="282"/>
      <c r="AL167" s="82"/>
    </row>
    <row r="168" spans="1:72" ht="5.25" customHeight="1" x14ac:dyDescent="0.25">
      <c r="B168" s="33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9"/>
    </row>
    <row r="169" spans="1:72" ht="9.75" customHeight="1" x14ac:dyDescent="0.25">
      <c r="B169" s="31" t="s">
        <v>626</v>
      </c>
      <c r="C169" s="37"/>
      <c r="D169" s="37"/>
      <c r="E169" s="37"/>
      <c r="P169" s="38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spans="1:72" ht="14.25" customHeight="1" x14ac:dyDescent="0.25">
      <c r="A170" s="25"/>
      <c r="B170" s="31" t="s">
        <v>559</v>
      </c>
      <c r="C170" s="32"/>
      <c r="D170" s="32"/>
      <c r="E170" s="32"/>
      <c r="F170" s="32"/>
      <c r="G170" s="32"/>
      <c r="H170" s="32"/>
      <c r="I170" s="183" t="s">
        <v>560</v>
      </c>
      <c r="J170" s="183"/>
      <c r="K170" s="183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25"/>
      <c r="AG170" s="25"/>
      <c r="AH170" s="25"/>
      <c r="AI170" s="25"/>
      <c r="AL170" s="30" t="s">
        <v>580</v>
      </c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</row>
    <row r="171" spans="1:72" s="19" customFormat="1" ht="10.5" customHeight="1" x14ac:dyDescent="0.25">
      <c r="A171" s="29"/>
      <c r="B171" s="41"/>
      <c r="C171" s="42"/>
      <c r="D171" s="42"/>
      <c r="E171" s="42"/>
      <c r="F171" s="42"/>
      <c r="G171" s="42"/>
      <c r="H171" s="43"/>
      <c r="I171" s="43"/>
      <c r="J171" s="43"/>
      <c r="K171" s="43"/>
      <c r="L171" s="43"/>
      <c r="M171" s="43"/>
      <c r="N171" s="43"/>
      <c r="O171" s="45" t="s">
        <v>556</v>
      </c>
      <c r="P171" s="44" t="s">
        <v>361</v>
      </c>
      <c r="Q171" s="44"/>
      <c r="R171" s="45" t="str">
        <f>入力してください!J87&amp; ""</f>
        <v/>
      </c>
      <c r="S171" s="109" t="s">
        <v>622</v>
      </c>
      <c r="T171" s="45" t="str">
        <f>入力してください!N87&amp; ""</f>
        <v/>
      </c>
      <c r="U171" s="109" t="s">
        <v>623</v>
      </c>
      <c r="V171" s="45" t="str">
        <f>入力してください!R87&amp; ""</f>
        <v/>
      </c>
      <c r="W171" s="109" t="s">
        <v>624</v>
      </c>
      <c r="X171" s="109"/>
      <c r="Y171" s="109"/>
      <c r="Z171" s="44"/>
      <c r="AA171" s="44"/>
      <c r="AB171" s="44"/>
      <c r="AC171" s="44"/>
      <c r="AD171" s="44"/>
      <c r="AE171" s="53"/>
      <c r="AF171" s="54"/>
      <c r="AG171" s="54"/>
      <c r="AH171" s="54"/>
      <c r="AI171" s="54"/>
      <c r="AJ171" s="54"/>
      <c r="AK171" s="54"/>
      <c r="AL171" s="55"/>
      <c r="AN171" s="40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 s="26"/>
      <c r="BS171" s="26"/>
      <c r="BT171" s="26"/>
    </row>
    <row r="172" spans="1:72" s="28" customFormat="1" ht="10.5" customHeight="1" x14ac:dyDescent="0.15">
      <c r="A172" s="32"/>
      <c r="B172" s="46"/>
      <c r="C172" s="184" t="s">
        <v>557</v>
      </c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47"/>
      <c r="AN172" s="27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 s="26"/>
      <c r="BS172" s="26"/>
      <c r="BT172" s="26"/>
    </row>
    <row r="173" spans="1:72" ht="12.75" customHeight="1" x14ac:dyDescent="0.15">
      <c r="A173" s="29"/>
      <c r="B173" s="48"/>
      <c r="C173" s="185" t="s">
        <v>554</v>
      </c>
      <c r="D173" s="186"/>
      <c r="E173" s="186"/>
      <c r="F173" s="187"/>
      <c r="G173" s="194" t="s">
        <v>1</v>
      </c>
      <c r="H173" s="195"/>
      <c r="I173" s="196"/>
      <c r="J173" s="197" t="str">
        <f>入力してください!G11 &amp; ""</f>
        <v/>
      </c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9"/>
      <c r="W173" s="238" t="s">
        <v>539</v>
      </c>
      <c r="X173" s="239"/>
      <c r="Y173" s="239"/>
      <c r="Z173" s="240"/>
      <c r="AA173" s="232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173" s="233"/>
      <c r="AC173" s="233"/>
      <c r="AD173" s="233"/>
      <c r="AE173" s="233"/>
      <c r="AF173" s="233"/>
      <c r="AG173" s="233"/>
      <c r="AH173" s="233"/>
      <c r="AI173" s="233"/>
      <c r="AJ173" s="233"/>
      <c r="AK173" s="348"/>
      <c r="AL173" s="49"/>
      <c r="AN173" s="26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 s="26"/>
      <c r="BS173" s="26"/>
      <c r="BT173" s="26"/>
    </row>
    <row r="174" spans="1:72" ht="18.75" customHeight="1" x14ac:dyDescent="0.25">
      <c r="A174" s="29"/>
      <c r="B174" s="48"/>
      <c r="C174" s="188"/>
      <c r="D174" s="189"/>
      <c r="E174" s="189"/>
      <c r="F174" s="190"/>
      <c r="G174" s="226" t="s">
        <v>562</v>
      </c>
      <c r="H174" s="227"/>
      <c r="I174" s="228"/>
      <c r="J174" s="229" t="str">
        <f>入力してください!G10 &amp; ""</f>
        <v/>
      </c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1"/>
      <c r="W174" s="241"/>
      <c r="X174" s="242"/>
      <c r="Y174" s="242"/>
      <c r="Z174" s="243"/>
      <c r="AA174" s="261"/>
      <c r="AB174" s="262"/>
      <c r="AC174" s="262"/>
      <c r="AD174" s="262"/>
      <c r="AE174" s="262"/>
      <c r="AF174" s="262"/>
      <c r="AG174" s="262"/>
      <c r="AH174" s="262"/>
      <c r="AI174" s="262"/>
      <c r="AJ174" s="262"/>
      <c r="AK174" s="349"/>
      <c r="AL174" s="49"/>
      <c r="AN174" s="26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 s="26"/>
      <c r="BS174" s="26"/>
      <c r="BT174" s="26"/>
    </row>
    <row r="175" spans="1:72" ht="16.5" customHeight="1" x14ac:dyDescent="0.25">
      <c r="A175" s="29"/>
      <c r="B175" s="48"/>
      <c r="C175" s="188"/>
      <c r="D175" s="189"/>
      <c r="E175" s="189"/>
      <c r="F175" s="190"/>
      <c r="G175" s="208" t="s">
        <v>541</v>
      </c>
      <c r="H175" s="209"/>
      <c r="I175" s="209"/>
      <c r="J175" s="209"/>
      <c r="K175" s="210"/>
      <c r="L175" s="232" t="str">
        <f>"(〒" &amp; IF(入力してください!J14="","   -    ",入力してください!J14) &amp; ")"</f>
        <v>(〒   -    )</v>
      </c>
      <c r="M175" s="233"/>
      <c r="N175" s="233"/>
      <c r="O175" s="233"/>
      <c r="P175" s="233"/>
      <c r="Q175" s="234" t="str">
        <f>入力してください!G15 &amp;入力してください!J15&amp;""</f>
        <v>東京都</v>
      </c>
      <c r="R175" s="234"/>
      <c r="S175" s="234"/>
      <c r="T175" s="234"/>
      <c r="U175" s="234"/>
      <c r="V175" s="234"/>
      <c r="W175" s="234"/>
      <c r="X175" s="234"/>
      <c r="Y175" s="234"/>
      <c r="Z175" s="234"/>
      <c r="AA175" s="234"/>
      <c r="AB175" s="234"/>
      <c r="AC175" s="234"/>
      <c r="AD175" s="234"/>
      <c r="AE175" s="234"/>
      <c r="AF175" s="234"/>
      <c r="AG175" s="234"/>
      <c r="AH175" s="234"/>
      <c r="AI175" s="234"/>
      <c r="AJ175" s="234"/>
      <c r="AK175" s="235"/>
      <c r="AL175" s="49"/>
      <c r="AN175" s="26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 s="26"/>
      <c r="BS175" s="26"/>
      <c r="BT175" s="26"/>
    </row>
    <row r="176" spans="1:72" ht="12" customHeight="1" x14ac:dyDescent="0.25">
      <c r="A176" s="29"/>
      <c r="B176" s="48"/>
      <c r="C176" s="188"/>
      <c r="D176" s="189"/>
      <c r="E176" s="189"/>
      <c r="F176" s="190"/>
      <c r="G176" s="214"/>
      <c r="H176" s="215"/>
      <c r="I176" s="215"/>
      <c r="J176" s="215"/>
      <c r="K176" s="216"/>
      <c r="L176" s="33"/>
      <c r="M176" s="34"/>
      <c r="N176" s="34"/>
      <c r="O176" s="34"/>
      <c r="P176" s="34"/>
      <c r="Q176" s="236" t="str">
        <f>入力してください!J16 &amp; ""</f>
        <v/>
      </c>
      <c r="R176" s="236"/>
      <c r="S176" s="236"/>
      <c r="T176" s="236"/>
      <c r="U176" s="236"/>
      <c r="V176" s="236"/>
      <c r="W176" s="236"/>
      <c r="X176" s="236"/>
      <c r="Y176" s="236"/>
      <c r="Z176" s="236"/>
      <c r="AA176" s="236"/>
      <c r="AB176" s="236"/>
      <c r="AC176" s="236"/>
      <c r="AD176" s="236"/>
      <c r="AE176" s="236"/>
      <c r="AF176" s="236"/>
      <c r="AG176" s="236"/>
      <c r="AH176" s="236"/>
      <c r="AI176" s="236"/>
      <c r="AJ176" s="236"/>
      <c r="AK176" s="237"/>
      <c r="AL176" s="49"/>
      <c r="AN176" s="2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 s="26"/>
      <c r="BS176" s="26"/>
      <c r="BT176" s="26"/>
    </row>
    <row r="177" spans="1:72" ht="12.75" customHeight="1" x14ac:dyDescent="0.25">
      <c r="A177" s="29"/>
      <c r="B177" s="48"/>
      <c r="C177" s="188"/>
      <c r="D177" s="189"/>
      <c r="E177" s="189"/>
      <c r="F177" s="190"/>
      <c r="G177" s="245" t="s">
        <v>555</v>
      </c>
      <c r="H177" s="246"/>
      <c r="I177" s="246"/>
      <c r="J177" s="246"/>
      <c r="K177" s="247"/>
      <c r="L177" s="232" t="str">
        <f>"(〒" &amp; IF(入力してください!J17="","   -    ",入力してください!J17) &amp; ")"</f>
        <v>(〒   -    )</v>
      </c>
      <c r="M177" s="233"/>
      <c r="N177" s="233"/>
      <c r="O177" s="233"/>
      <c r="P177" s="233"/>
      <c r="Q177" s="17"/>
      <c r="R177" s="60"/>
      <c r="S177" s="17"/>
      <c r="T177" s="234" t="str">
        <f>入力してください!G18 &amp;"　"&amp;入力してください!J18&amp;""</f>
        <v>　</v>
      </c>
      <c r="U177" s="234"/>
      <c r="V177" s="234"/>
      <c r="W177" s="234"/>
      <c r="X177" s="234"/>
      <c r="Y177" s="234"/>
      <c r="Z177" s="234"/>
      <c r="AA177" s="2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75"/>
      <c r="AL177" s="49"/>
      <c r="AN177" s="26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 s="26"/>
      <c r="BS177" s="26"/>
      <c r="BT177" s="26"/>
    </row>
    <row r="178" spans="1:72" ht="9" customHeight="1" x14ac:dyDescent="0.15">
      <c r="A178" s="29"/>
      <c r="B178" s="48"/>
      <c r="C178" s="188"/>
      <c r="D178" s="189"/>
      <c r="E178" s="189"/>
      <c r="F178" s="190"/>
      <c r="G178" s="248"/>
      <c r="H178" s="249"/>
      <c r="I178" s="249"/>
      <c r="J178" s="249"/>
      <c r="K178" s="250"/>
      <c r="L178" s="102" t="s">
        <v>566</v>
      </c>
      <c r="M178" s="69"/>
      <c r="N178" s="69"/>
      <c r="O178" s="69"/>
      <c r="P178" s="69"/>
      <c r="Q178" s="67"/>
      <c r="R178" s="67"/>
      <c r="S178" s="67"/>
      <c r="T178" s="236"/>
      <c r="U178" s="236"/>
      <c r="V178" s="236"/>
      <c r="W178" s="236"/>
      <c r="X178" s="236"/>
      <c r="Y178" s="236"/>
      <c r="Z178" s="236"/>
      <c r="AA178" s="237"/>
      <c r="AB178" s="65"/>
      <c r="AC178" s="65"/>
      <c r="AD178" s="65"/>
      <c r="AE178" s="65"/>
      <c r="AF178" s="65"/>
      <c r="AG178" s="65"/>
      <c r="AH178" s="65"/>
      <c r="AI178" s="65"/>
      <c r="AJ178" s="65"/>
      <c r="AK178" s="76"/>
      <c r="AL178" s="49"/>
      <c r="AN178" s="26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 s="26"/>
      <c r="BS178" s="26"/>
      <c r="BT178" s="26"/>
    </row>
    <row r="179" spans="1:72" ht="25.5" customHeight="1" x14ac:dyDescent="0.25">
      <c r="A179" s="29"/>
      <c r="B179" s="48"/>
      <c r="C179" s="188"/>
      <c r="D179" s="189"/>
      <c r="E179" s="189"/>
      <c r="F179" s="190"/>
      <c r="G179" s="251" t="s">
        <v>597</v>
      </c>
      <c r="H179" s="252"/>
      <c r="I179" s="252"/>
      <c r="J179" s="252"/>
      <c r="K179" s="253"/>
      <c r="L179" s="244" t="str">
        <f>MID(入力してください!$G$19,1,1)</f>
        <v/>
      </c>
      <c r="M179" s="200"/>
      <c r="N179" s="200" t="str">
        <f>MID(入力してください!$G$19,2,1)</f>
        <v/>
      </c>
      <c r="O179" s="200"/>
      <c r="P179" s="200" t="str">
        <f>MID(入力してください!$G$19,3,1)</f>
        <v/>
      </c>
      <c r="Q179" s="200"/>
      <c r="R179" s="200" t="str">
        <f>MID(入力してください!$G$19,4,1)</f>
        <v/>
      </c>
      <c r="S179" s="200"/>
      <c r="T179" s="200" t="str">
        <f>MID(入力してください!$G$19,5,1)</f>
        <v/>
      </c>
      <c r="U179" s="200"/>
      <c r="V179" s="200" t="str">
        <f>MID(入力してください!$G$19,6,1)</f>
        <v/>
      </c>
      <c r="W179" s="200"/>
      <c r="X179" s="200" t="str">
        <f>MID(入力してください!$G$19,7,1)</f>
        <v/>
      </c>
      <c r="Y179" s="201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78"/>
      <c r="AL179" s="49"/>
      <c r="AN179" s="26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 s="26"/>
      <c r="BS179" s="26"/>
      <c r="BT179" s="26"/>
    </row>
    <row r="180" spans="1:72" ht="25.5" customHeight="1" x14ac:dyDescent="0.25">
      <c r="A180" s="29"/>
      <c r="B180" s="48"/>
      <c r="C180" s="191"/>
      <c r="D180" s="192"/>
      <c r="E180" s="192"/>
      <c r="F180" s="193"/>
      <c r="G180" s="202" t="s">
        <v>563</v>
      </c>
      <c r="H180" s="203"/>
      <c r="I180" s="203"/>
      <c r="J180" s="203"/>
      <c r="K180" s="204"/>
      <c r="L180" s="180"/>
      <c r="M180" s="181"/>
      <c r="N180" s="181"/>
      <c r="O180" s="181"/>
      <c r="P180" s="181"/>
      <c r="Q180" s="181"/>
      <c r="R180" s="181"/>
      <c r="S180" s="181"/>
      <c r="T180" s="181"/>
      <c r="U180" s="181"/>
      <c r="V180" s="181"/>
      <c r="W180" s="181"/>
      <c r="X180" s="181"/>
      <c r="Y180" s="181"/>
      <c r="Z180" s="181"/>
      <c r="AA180" s="181"/>
      <c r="AB180" s="181"/>
      <c r="AC180" s="181"/>
      <c r="AD180" s="181"/>
      <c r="AE180" s="181"/>
      <c r="AF180" s="181"/>
      <c r="AG180" s="181"/>
      <c r="AH180" s="181"/>
      <c r="AI180" s="181"/>
      <c r="AJ180" s="181"/>
      <c r="AK180" s="182"/>
      <c r="AL180" s="49"/>
      <c r="AN180" s="26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 s="26"/>
      <c r="BS180" s="26"/>
      <c r="BT180" s="26"/>
    </row>
    <row r="181" spans="1:72" ht="4.5" customHeight="1" x14ac:dyDescent="0.25">
      <c r="A181" s="29"/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2"/>
      <c r="AN181" s="26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 s="26"/>
      <c r="BS181" s="26"/>
      <c r="BT181" s="26"/>
    </row>
    <row r="182" spans="1:72" ht="12.75" customHeight="1" x14ac:dyDescent="0.15">
      <c r="A182" s="29"/>
      <c r="B182" s="48"/>
      <c r="C182" s="92"/>
      <c r="D182" s="93"/>
      <c r="E182" s="93"/>
      <c r="F182" s="94"/>
      <c r="G182" s="194" t="s">
        <v>1</v>
      </c>
      <c r="H182" s="195"/>
      <c r="I182" s="196"/>
      <c r="J182" s="197" t="str">
        <f>入力してください!G25 &amp; ""</f>
        <v/>
      </c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8"/>
      <c r="V182" s="199"/>
      <c r="W182" s="238" t="s">
        <v>539</v>
      </c>
      <c r="X182" s="239"/>
      <c r="Y182" s="239"/>
      <c r="Z182" s="240"/>
      <c r="AA182" s="232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182" s="233"/>
      <c r="AC182" s="233"/>
      <c r="AD182" s="233"/>
      <c r="AE182" s="233"/>
      <c r="AF182" s="233"/>
      <c r="AG182" s="233"/>
      <c r="AH182" s="233"/>
      <c r="AI182" s="233"/>
      <c r="AJ182" s="233"/>
      <c r="AK182" s="348"/>
      <c r="AL182" s="49"/>
      <c r="AN182" s="26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 s="26"/>
      <c r="BS182" s="26"/>
      <c r="BT182" s="26"/>
    </row>
    <row r="183" spans="1:72" ht="18.75" customHeight="1" x14ac:dyDescent="0.25">
      <c r="A183" s="29"/>
      <c r="B183" s="48"/>
      <c r="C183" s="95"/>
      <c r="D183" s="70"/>
      <c r="E183" s="70"/>
      <c r="F183" s="71"/>
      <c r="G183" s="226" t="s">
        <v>562</v>
      </c>
      <c r="H183" s="227"/>
      <c r="I183" s="228"/>
      <c r="J183" s="229" t="str">
        <f>入力してください!G24 &amp; ""</f>
        <v/>
      </c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1"/>
      <c r="W183" s="241"/>
      <c r="X183" s="242"/>
      <c r="Y183" s="242"/>
      <c r="Z183" s="243"/>
      <c r="AA183" s="261"/>
      <c r="AB183" s="262"/>
      <c r="AC183" s="262"/>
      <c r="AD183" s="262"/>
      <c r="AE183" s="262"/>
      <c r="AF183" s="262"/>
      <c r="AG183" s="262"/>
      <c r="AH183" s="262"/>
      <c r="AI183" s="262"/>
      <c r="AJ183" s="262"/>
      <c r="AK183" s="349"/>
      <c r="AL183" s="49"/>
      <c r="AN183" s="26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 s="26"/>
      <c r="BS183" s="26"/>
      <c r="BT183" s="26"/>
    </row>
    <row r="184" spans="1:72" ht="12.75" customHeight="1" x14ac:dyDescent="0.25">
      <c r="A184" s="29"/>
      <c r="B184" s="48"/>
      <c r="C184" s="205" t="s">
        <v>546</v>
      </c>
      <c r="D184" s="206"/>
      <c r="E184" s="206"/>
      <c r="F184" s="207"/>
      <c r="G184" s="208" t="s">
        <v>541</v>
      </c>
      <c r="H184" s="209"/>
      <c r="I184" s="209"/>
      <c r="J184" s="209"/>
      <c r="K184" s="210"/>
      <c r="L184" s="83" t="str">
        <f>IF(入力してください!Q28="同じ","☑","□")</f>
        <v>□</v>
      </c>
      <c r="M184" s="84" t="s">
        <v>564</v>
      </c>
      <c r="N184" s="85"/>
      <c r="O184" s="85"/>
      <c r="P184" s="85"/>
      <c r="Q184" s="85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6"/>
      <c r="AL184" s="49"/>
      <c r="AN184" s="26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 s="26"/>
      <c r="BS184" s="26"/>
      <c r="BT184" s="26"/>
    </row>
    <row r="185" spans="1:72" ht="12.75" customHeight="1" x14ac:dyDescent="0.25">
      <c r="A185" s="29"/>
      <c r="B185" s="48"/>
      <c r="C185" s="205"/>
      <c r="D185" s="206"/>
      <c r="E185" s="206"/>
      <c r="F185" s="207"/>
      <c r="G185" s="211"/>
      <c r="H185" s="212"/>
      <c r="I185" s="212"/>
      <c r="J185" s="212"/>
      <c r="K185" s="213"/>
      <c r="L185" s="217" t="str">
        <f>"(〒" &amp; IF(入力してください!J29="","   -    ",入力してください!J29) &amp; ")"</f>
        <v>(〒   -    )</v>
      </c>
      <c r="M185" s="218"/>
      <c r="N185" s="218"/>
      <c r="O185" s="218"/>
      <c r="P185" s="218"/>
      <c r="Q185" s="254" t="str">
        <f>入力してください!G30 &amp;入力してください!J30&amp;""</f>
        <v>東京都</v>
      </c>
      <c r="R185" s="254"/>
      <c r="S185" s="254"/>
      <c r="T185" s="254"/>
      <c r="U185" s="254"/>
      <c r="V185" s="254"/>
      <c r="W185" s="254"/>
      <c r="X185" s="254"/>
      <c r="Y185" s="254"/>
      <c r="Z185" s="254"/>
      <c r="AA185" s="254"/>
      <c r="AB185" s="254"/>
      <c r="AC185" s="254"/>
      <c r="AD185" s="254"/>
      <c r="AE185" s="254"/>
      <c r="AF185" s="254"/>
      <c r="AG185" s="254"/>
      <c r="AH185" s="254"/>
      <c r="AI185" s="254"/>
      <c r="AJ185" s="254"/>
      <c r="AK185" s="255"/>
      <c r="AL185" s="49"/>
      <c r="AN185" s="26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 s="26"/>
      <c r="BS185" s="26"/>
      <c r="BT185" s="26"/>
    </row>
    <row r="186" spans="1:72" ht="12.75" customHeight="1" x14ac:dyDescent="0.25">
      <c r="A186" s="29"/>
      <c r="B186" s="48"/>
      <c r="C186" s="205"/>
      <c r="D186" s="206"/>
      <c r="E186" s="206"/>
      <c r="F186" s="207"/>
      <c r="G186" s="214"/>
      <c r="H186" s="215"/>
      <c r="I186" s="215"/>
      <c r="J186" s="215"/>
      <c r="K186" s="216"/>
      <c r="L186" s="33"/>
      <c r="M186" s="34"/>
      <c r="N186" s="34"/>
      <c r="O186" s="34"/>
      <c r="P186" s="34"/>
      <c r="Q186" s="236" t="str">
        <f>入力してください!J31 &amp; ""</f>
        <v/>
      </c>
      <c r="R186" s="236"/>
      <c r="S186" s="236"/>
      <c r="T186" s="236"/>
      <c r="U186" s="236"/>
      <c r="V186" s="236"/>
      <c r="W186" s="236"/>
      <c r="X186" s="236"/>
      <c r="Y186" s="236"/>
      <c r="Z186" s="236"/>
      <c r="AA186" s="236"/>
      <c r="AB186" s="236"/>
      <c r="AC186" s="236"/>
      <c r="AD186" s="236"/>
      <c r="AE186" s="236"/>
      <c r="AF186" s="236"/>
      <c r="AG186" s="236"/>
      <c r="AH186" s="236"/>
      <c r="AI186" s="236"/>
      <c r="AJ186" s="236"/>
      <c r="AK186" s="237"/>
      <c r="AL186" s="49"/>
      <c r="AN186" s="2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 s="26"/>
      <c r="BS186" s="26"/>
      <c r="BT186" s="26"/>
    </row>
    <row r="187" spans="1:72" ht="12.75" customHeight="1" x14ac:dyDescent="0.25">
      <c r="A187" s="29"/>
      <c r="B187" s="48"/>
      <c r="C187" s="219" t="s">
        <v>599</v>
      </c>
      <c r="D187" s="220"/>
      <c r="E187" s="220"/>
      <c r="F187" s="221"/>
      <c r="G187" s="245" t="s">
        <v>555</v>
      </c>
      <c r="H187" s="246"/>
      <c r="I187" s="246"/>
      <c r="J187" s="246"/>
      <c r="K187" s="247"/>
      <c r="L187" s="232" t="str">
        <f>"(〒" &amp; IF(入力してください!J32="","   -    ",入力してください!J32) &amp; ")"</f>
        <v>(〒   -    )</v>
      </c>
      <c r="M187" s="233"/>
      <c r="N187" s="233"/>
      <c r="O187" s="233"/>
      <c r="P187" s="233"/>
      <c r="Q187" s="17"/>
      <c r="R187" s="60"/>
      <c r="S187" s="17"/>
      <c r="T187" s="234" t="str">
        <f>入力してください!G33 &amp;"　"&amp;入力してください!J33&amp;""</f>
        <v>　</v>
      </c>
      <c r="U187" s="234"/>
      <c r="V187" s="234"/>
      <c r="W187" s="234"/>
      <c r="X187" s="234"/>
      <c r="Y187" s="234"/>
      <c r="Z187" s="234"/>
      <c r="AA187" s="2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75"/>
      <c r="AL187" s="49"/>
      <c r="AN187" s="26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 s="26"/>
      <c r="BS187" s="26"/>
      <c r="BT187" s="26"/>
    </row>
    <row r="188" spans="1:72" ht="12.75" customHeight="1" x14ac:dyDescent="0.15">
      <c r="A188" s="29"/>
      <c r="B188" s="48"/>
      <c r="C188" s="219"/>
      <c r="D188" s="220"/>
      <c r="E188" s="220"/>
      <c r="F188" s="221"/>
      <c r="G188" s="248"/>
      <c r="H188" s="249"/>
      <c r="I188" s="249"/>
      <c r="J188" s="249"/>
      <c r="K188" s="250"/>
      <c r="L188" s="102" t="s">
        <v>566</v>
      </c>
      <c r="M188" s="69"/>
      <c r="N188" s="69"/>
      <c r="O188" s="69"/>
      <c r="P188" s="69"/>
      <c r="Q188" s="67"/>
      <c r="R188" s="67"/>
      <c r="S188" s="67"/>
      <c r="T188" s="236"/>
      <c r="U188" s="236"/>
      <c r="V188" s="236"/>
      <c r="W188" s="236"/>
      <c r="X188" s="236"/>
      <c r="Y188" s="236"/>
      <c r="Z188" s="236"/>
      <c r="AA188" s="237"/>
      <c r="AB188" s="65"/>
      <c r="AC188" s="65"/>
      <c r="AD188" s="65"/>
      <c r="AE188" s="65"/>
      <c r="AF188" s="65"/>
      <c r="AG188" s="65"/>
      <c r="AH188" s="65"/>
      <c r="AI188" s="65"/>
      <c r="AJ188" s="65"/>
      <c r="AK188" s="76"/>
      <c r="AL188" s="49"/>
      <c r="AN188" s="26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 s="26"/>
      <c r="BS188" s="26"/>
      <c r="BT188" s="26"/>
    </row>
    <row r="189" spans="1:72" ht="25.5" customHeight="1" x14ac:dyDescent="0.25">
      <c r="A189" s="29"/>
      <c r="B189" s="48"/>
      <c r="C189" s="219"/>
      <c r="D189" s="220"/>
      <c r="E189" s="220"/>
      <c r="F189" s="221"/>
      <c r="G189" s="251" t="s">
        <v>597</v>
      </c>
      <c r="H189" s="252"/>
      <c r="I189" s="252"/>
      <c r="J189" s="252"/>
      <c r="K189" s="253"/>
      <c r="L189" s="244" t="str">
        <f>MID(入力してください!$G$34,1,1)</f>
        <v/>
      </c>
      <c r="M189" s="200"/>
      <c r="N189" s="200" t="str">
        <f>MID(入力してください!$G$34,2,1)</f>
        <v/>
      </c>
      <c r="O189" s="200"/>
      <c r="P189" s="200" t="str">
        <f>MID(入力してください!$G$34,3,1)</f>
        <v/>
      </c>
      <c r="Q189" s="200"/>
      <c r="R189" s="200" t="str">
        <f>MID(入力してください!$G$34,4,1)</f>
        <v/>
      </c>
      <c r="S189" s="200"/>
      <c r="T189" s="200" t="str">
        <f>MID(入力してください!$G$34,5,1)</f>
        <v/>
      </c>
      <c r="U189" s="200"/>
      <c r="V189" s="200" t="str">
        <f>MID(入力してください!$G$34,6,1)</f>
        <v/>
      </c>
      <c r="W189" s="200"/>
      <c r="X189" s="200" t="str">
        <f>MID(入力してください!$G$34,7,1)</f>
        <v/>
      </c>
      <c r="Y189" s="201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78"/>
      <c r="AL189" s="49"/>
      <c r="AN189" s="26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 s="26"/>
      <c r="BS189" s="26"/>
      <c r="BT189" s="26"/>
    </row>
    <row r="190" spans="1:72" ht="25.5" customHeight="1" x14ac:dyDescent="0.25">
      <c r="A190" s="29"/>
      <c r="B190" s="48"/>
      <c r="C190" s="222"/>
      <c r="D190" s="223"/>
      <c r="E190" s="223"/>
      <c r="F190" s="224"/>
      <c r="G190" s="202" t="s">
        <v>563</v>
      </c>
      <c r="H190" s="203"/>
      <c r="I190" s="203"/>
      <c r="J190" s="203"/>
      <c r="K190" s="204"/>
      <c r="L190" s="180"/>
      <c r="M190" s="181"/>
      <c r="N190" s="181"/>
      <c r="O190" s="181"/>
      <c r="P190" s="181"/>
      <c r="Q190" s="181"/>
      <c r="R190" s="181"/>
      <c r="S190" s="181"/>
      <c r="T190" s="181"/>
      <c r="U190" s="181"/>
      <c r="V190" s="181"/>
      <c r="W190" s="181"/>
      <c r="X190" s="181"/>
      <c r="Y190" s="181"/>
      <c r="Z190" s="181"/>
      <c r="AA190" s="181"/>
      <c r="AB190" s="181"/>
      <c r="AC190" s="181"/>
      <c r="AD190" s="181"/>
      <c r="AE190" s="181"/>
      <c r="AF190" s="181"/>
      <c r="AG190" s="181"/>
      <c r="AH190" s="181"/>
      <c r="AI190" s="181"/>
      <c r="AJ190" s="181"/>
      <c r="AK190" s="182"/>
      <c r="AL190" s="49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</row>
    <row r="191" spans="1:72" ht="4.5" customHeight="1" x14ac:dyDescent="0.25">
      <c r="A191" s="29"/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2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</row>
    <row r="192" spans="1:72" ht="12.75" customHeight="1" x14ac:dyDescent="0.15">
      <c r="A192" s="29"/>
      <c r="B192" s="48"/>
      <c r="C192" s="185" t="s">
        <v>565</v>
      </c>
      <c r="D192" s="186"/>
      <c r="E192" s="186"/>
      <c r="F192" s="187"/>
      <c r="G192" s="194" t="s">
        <v>1</v>
      </c>
      <c r="H192" s="195"/>
      <c r="I192" s="196"/>
      <c r="J192" s="197" t="str">
        <f>入力してください!G40 &amp; ""</f>
        <v/>
      </c>
      <c r="K192" s="198"/>
      <c r="L192" s="198"/>
      <c r="M192" s="198"/>
      <c r="N192" s="198"/>
      <c r="O192" s="198"/>
      <c r="P192" s="198"/>
      <c r="Q192" s="198"/>
      <c r="R192" s="198"/>
      <c r="S192" s="198"/>
      <c r="T192" s="198"/>
      <c r="U192" s="198"/>
      <c r="V192" s="199"/>
      <c r="W192" s="202" t="s">
        <v>539</v>
      </c>
      <c r="X192" s="256"/>
      <c r="Y192" s="256"/>
      <c r="Z192" s="257"/>
      <c r="AA192" s="258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192" s="259"/>
      <c r="AC192" s="259"/>
      <c r="AD192" s="259"/>
      <c r="AE192" s="259"/>
      <c r="AF192" s="259"/>
      <c r="AG192" s="259"/>
      <c r="AH192" s="259"/>
      <c r="AI192" s="259"/>
      <c r="AJ192" s="259"/>
      <c r="AK192" s="260"/>
      <c r="AL192" s="49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</row>
    <row r="193" spans="1:67" ht="15" customHeight="1" x14ac:dyDescent="0.25">
      <c r="A193" s="29"/>
      <c r="B193" s="48"/>
      <c r="C193" s="188"/>
      <c r="D193" s="189"/>
      <c r="E193" s="189"/>
      <c r="F193" s="190"/>
      <c r="G193" s="226" t="s">
        <v>562</v>
      </c>
      <c r="H193" s="227"/>
      <c r="I193" s="228"/>
      <c r="J193" s="229" t="str">
        <f>入力してください!G39 &amp; ""</f>
        <v/>
      </c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1"/>
      <c r="W193" s="202" t="s">
        <v>421</v>
      </c>
      <c r="X193" s="256"/>
      <c r="Y193" s="256"/>
      <c r="Z193" s="257"/>
      <c r="AA193" s="258" t="str">
        <f>入力してください!G42&amp;""</f>
        <v/>
      </c>
      <c r="AB193" s="259"/>
      <c r="AC193" s="259"/>
      <c r="AD193" s="259"/>
      <c r="AE193" s="259"/>
      <c r="AF193" s="259"/>
      <c r="AG193" s="259"/>
      <c r="AH193" s="259"/>
      <c r="AI193" s="259"/>
      <c r="AJ193" s="259"/>
      <c r="AK193" s="260"/>
      <c r="AL193" s="49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</row>
    <row r="194" spans="1:67" ht="12.75" customHeight="1" x14ac:dyDescent="0.25">
      <c r="A194" s="29"/>
      <c r="B194" s="48"/>
      <c r="C194" s="265" t="s">
        <v>577</v>
      </c>
      <c r="D194" s="266"/>
      <c r="E194" s="266"/>
      <c r="F194" s="267"/>
      <c r="G194" s="208" t="s">
        <v>356</v>
      </c>
      <c r="H194" s="209"/>
      <c r="I194" s="209"/>
      <c r="J194" s="209"/>
      <c r="K194" s="210"/>
      <c r="L194" s="232" t="str">
        <f>"(〒" &amp; IF(入力してください!J43="","   -    ",入力してください!J43) &amp; ")"</f>
        <v>(〒   -    )</v>
      </c>
      <c r="M194" s="233"/>
      <c r="N194" s="233"/>
      <c r="O194" s="233"/>
      <c r="P194" s="233"/>
      <c r="Q194" s="254" t="str">
        <f>入力してください!G44 &amp;入力してください!J44&amp;""</f>
        <v>東京都</v>
      </c>
      <c r="R194" s="254"/>
      <c r="S194" s="254"/>
      <c r="T194" s="254"/>
      <c r="U194" s="254"/>
      <c r="V194" s="254"/>
      <c r="W194" s="254"/>
      <c r="X194" s="254"/>
      <c r="Y194" s="254"/>
      <c r="Z194" s="254"/>
      <c r="AA194" s="254"/>
      <c r="AB194" s="254"/>
      <c r="AC194" s="254"/>
      <c r="AD194" s="254"/>
      <c r="AE194" s="254"/>
      <c r="AF194" s="254"/>
      <c r="AG194" s="254"/>
      <c r="AH194" s="254"/>
      <c r="AI194" s="254"/>
      <c r="AJ194" s="254"/>
      <c r="AK194" s="255"/>
      <c r="AL194" s="49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</row>
    <row r="195" spans="1:67" ht="12.75" customHeight="1" x14ac:dyDescent="0.25">
      <c r="A195" s="29"/>
      <c r="B195" s="48"/>
      <c r="C195" s="268"/>
      <c r="D195" s="269"/>
      <c r="E195" s="269"/>
      <c r="F195" s="270"/>
      <c r="G195" s="214"/>
      <c r="H195" s="215"/>
      <c r="I195" s="215"/>
      <c r="J195" s="215"/>
      <c r="K195" s="216"/>
      <c r="L195" s="33"/>
      <c r="M195" s="34"/>
      <c r="N195" s="34"/>
      <c r="O195" s="34"/>
      <c r="P195" s="34"/>
      <c r="Q195" s="236" t="str">
        <f>入力してください!J45 &amp; ""</f>
        <v/>
      </c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7"/>
      <c r="AL195" s="49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</row>
    <row r="196" spans="1:67" ht="4.5" customHeight="1" x14ac:dyDescent="0.25">
      <c r="A196" s="29"/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2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</row>
    <row r="197" spans="1:67" ht="11.25" customHeight="1" x14ac:dyDescent="0.15">
      <c r="A197" s="29"/>
      <c r="B197" s="48"/>
      <c r="C197" s="271" t="s">
        <v>579</v>
      </c>
      <c r="D197" s="272"/>
      <c r="E197" s="277" t="s">
        <v>550</v>
      </c>
      <c r="F197" s="277"/>
      <c r="G197" s="194" t="s">
        <v>1</v>
      </c>
      <c r="H197" s="195"/>
      <c r="I197" s="196"/>
      <c r="J197" s="197" t="str">
        <f>入力してください!G50 &amp; ""</f>
        <v/>
      </c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9"/>
      <c r="W197" s="238" t="s">
        <v>539</v>
      </c>
      <c r="X197" s="239"/>
      <c r="Y197" s="239"/>
      <c r="Z197" s="240"/>
      <c r="AA197" s="232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197" s="233"/>
      <c r="AC197" s="233"/>
      <c r="AD197" s="233"/>
      <c r="AE197" s="233"/>
      <c r="AF197" s="233"/>
      <c r="AG197" s="233"/>
      <c r="AH197" s="233"/>
      <c r="AI197" s="233"/>
      <c r="AJ197" s="233"/>
      <c r="AK197" s="348"/>
      <c r="AL197" s="49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</row>
    <row r="198" spans="1:67" ht="14.25" customHeight="1" x14ac:dyDescent="0.25">
      <c r="A198" s="29"/>
      <c r="B198" s="48"/>
      <c r="C198" s="273"/>
      <c r="D198" s="274"/>
      <c r="E198" s="278"/>
      <c r="F198" s="278"/>
      <c r="G198" s="226" t="s">
        <v>562</v>
      </c>
      <c r="H198" s="227"/>
      <c r="I198" s="228"/>
      <c r="J198" s="229" t="str">
        <f>入力してください!G49 &amp; ""</f>
        <v/>
      </c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1"/>
      <c r="W198" s="241"/>
      <c r="X198" s="242"/>
      <c r="Y198" s="242"/>
      <c r="Z198" s="243"/>
      <c r="AA198" s="261"/>
      <c r="AB198" s="262"/>
      <c r="AC198" s="262"/>
      <c r="AD198" s="262"/>
      <c r="AE198" s="262"/>
      <c r="AF198" s="262"/>
      <c r="AG198" s="262"/>
      <c r="AH198" s="262"/>
      <c r="AI198" s="262"/>
      <c r="AJ198" s="262"/>
      <c r="AK198" s="349"/>
      <c r="AL198" s="49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</row>
    <row r="199" spans="1:67" ht="12.75" customHeight="1" x14ac:dyDescent="0.25">
      <c r="A199" s="29"/>
      <c r="B199" s="48"/>
      <c r="C199" s="273"/>
      <c r="D199" s="274"/>
      <c r="E199" s="278"/>
      <c r="F199" s="278"/>
      <c r="G199" s="208" t="s">
        <v>541</v>
      </c>
      <c r="H199" s="209"/>
      <c r="I199" s="209"/>
      <c r="J199" s="209"/>
      <c r="K199" s="210"/>
      <c r="L199" s="83" t="str">
        <f>IF(入力してください!Q53="同じ","☑","□")</f>
        <v>□</v>
      </c>
      <c r="M199" s="84" t="s">
        <v>564</v>
      </c>
      <c r="N199" s="85"/>
      <c r="O199" s="85"/>
      <c r="P199" s="85"/>
      <c r="Q199" s="85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6"/>
      <c r="AL199" s="49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</row>
    <row r="200" spans="1:67" ht="12.75" customHeight="1" x14ac:dyDescent="0.25">
      <c r="A200" s="29"/>
      <c r="B200" s="48"/>
      <c r="C200" s="273"/>
      <c r="D200" s="274"/>
      <c r="E200" s="278"/>
      <c r="F200" s="278"/>
      <c r="G200" s="211"/>
      <c r="H200" s="212"/>
      <c r="I200" s="212"/>
      <c r="J200" s="212"/>
      <c r="K200" s="213"/>
      <c r="L200" s="261" t="str">
        <f>"(〒" &amp; IF(入力してください!J54="","   -    ",入力してください!J54) &amp; ")"</f>
        <v>(〒   -    )</v>
      </c>
      <c r="M200" s="262"/>
      <c r="N200" s="262"/>
      <c r="O200" s="262"/>
      <c r="P200" s="262"/>
      <c r="Q200" s="263" t="str">
        <f>入力してください!G55 &amp;入力してください!J55&amp;入力してください!J56</f>
        <v>東京都</v>
      </c>
      <c r="R200" s="263"/>
      <c r="S200" s="263"/>
      <c r="T200" s="263"/>
      <c r="U200" s="263"/>
      <c r="V200" s="263"/>
      <c r="W200" s="263"/>
      <c r="X200" s="263"/>
      <c r="Y200" s="263"/>
      <c r="Z200" s="263"/>
      <c r="AA200" s="263"/>
      <c r="AB200" s="263"/>
      <c r="AC200" s="263"/>
      <c r="AD200" s="263"/>
      <c r="AE200" s="263"/>
      <c r="AF200" s="263"/>
      <c r="AG200" s="263"/>
      <c r="AH200" s="263"/>
      <c r="AI200" s="263"/>
      <c r="AJ200" s="263"/>
      <c r="AK200" s="264"/>
      <c r="AL200" s="49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</row>
    <row r="201" spans="1:67" ht="12" customHeight="1" x14ac:dyDescent="0.25">
      <c r="A201" s="29"/>
      <c r="B201" s="48"/>
      <c r="C201" s="273"/>
      <c r="D201" s="274"/>
      <c r="E201" s="278"/>
      <c r="F201" s="278"/>
      <c r="G201" s="245" t="s">
        <v>555</v>
      </c>
      <c r="H201" s="246"/>
      <c r="I201" s="246"/>
      <c r="J201" s="246"/>
      <c r="K201" s="247"/>
      <c r="L201" s="232" t="str">
        <f>"(〒" &amp; IF(入力してください!J57="","   -    ",入力してください!J57) &amp; ")"</f>
        <v>(〒   -    )</v>
      </c>
      <c r="M201" s="233"/>
      <c r="N201" s="233"/>
      <c r="O201" s="233"/>
      <c r="P201" s="233"/>
      <c r="Q201" s="72"/>
      <c r="R201" s="60"/>
      <c r="S201" s="72"/>
      <c r="T201" s="234" t="str">
        <f>入力してください!G58 &amp;"　"&amp;入力してください!J58&amp;""</f>
        <v>　</v>
      </c>
      <c r="U201" s="234"/>
      <c r="V201" s="234"/>
      <c r="W201" s="234"/>
      <c r="X201" s="234"/>
      <c r="Y201" s="234"/>
      <c r="Z201" s="234"/>
      <c r="AA201" s="2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75"/>
      <c r="AL201" s="49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</row>
    <row r="202" spans="1:67" ht="12" customHeight="1" x14ac:dyDescent="0.15">
      <c r="A202" s="29"/>
      <c r="B202" s="48"/>
      <c r="C202" s="273"/>
      <c r="D202" s="274"/>
      <c r="E202" s="278"/>
      <c r="F202" s="278"/>
      <c r="G202" s="248"/>
      <c r="H202" s="249"/>
      <c r="I202" s="249"/>
      <c r="J202" s="249"/>
      <c r="K202" s="250"/>
      <c r="L202" s="102" t="s">
        <v>566</v>
      </c>
      <c r="M202" s="69"/>
      <c r="N202" s="69"/>
      <c r="O202" s="69"/>
      <c r="P202" s="69"/>
      <c r="Q202" s="67"/>
      <c r="R202" s="67"/>
      <c r="S202" s="67"/>
      <c r="T202" s="236"/>
      <c r="U202" s="236"/>
      <c r="V202" s="236"/>
      <c r="W202" s="236"/>
      <c r="X202" s="236"/>
      <c r="Y202" s="236"/>
      <c r="Z202" s="236"/>
      <c r="AA202" s="237"/>
      <c r="AB202" s="65"/>
      <c r="AC202" s="65"/>
      <c r="AD202" s="65"/>
      <c r="AE202" s="65"/>
      <c r="AF202" s="65"/>
      <c r="AG202" s="65"/>
      <c r="AH202" s="65"/>
      <c r="AI202" s="65"/>
      <c r="AJ202" s="65"/>
      <c r="AK202" s="76"/>
      <c r="AL202" s="49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</row>
    <row r="203" spans="1:67" ht="24" customHeight="1" x14ac:dyDescent="0.25">
      <c r="A203" s="29"/>
      <c r="B203" s="48"/>
      <c r="C203" s="273"/>
      <c r="D203" s="274"/>
      <c r="E203" s="279"/>
      <c r="F203" s="279"/>
      <c r="G203" s="202" t="s">
        <v>563</v>
      </c>
      <c r="H203" s="203"/>
      <c r="I203" s="203"/>
      <c r="J203" s="203"/>
      <c r="K203" s="204"/>
      <c r="L203" s="180"/>
      <c r="M203" s="181"/>
      <c r="N203" s="181"/>
      <c r="O203" s="181"/>
      <c r="P203" s="181"/>
      <c r="Q203" s="181"/>
      <c r="R203" s="181"/>
      <c r="S203" s="181"/>
      <c r="T203" s="181"/>
      <c r="U203" s="181"/>
      <c r="V203" s="181"/>
      <c r="W203" s="181"/>
      <c r="X203" s="181"/>
      <c r="Y203" s="181"/>
      <c r="Z203" s="181"/>
      <c r="AA203" s="181"/>
      <c r="AB203" s="181"/>
      <c r="AC203" s="181"/>
      <c r="AD203" s="181"/>
      <c r="AE203" s="181"/>
      <c r="AF203" s="181"/>
      <c r="AG203" s="181"/>
      <c r="AH203" s="181"/>
      <c r="AI203" s="181"/>
      <c r="AJ203" s="181"/>
      <c r="AK203" s="182"/>
      <c r="AL203" s="49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</row>
    <row r="204" spans="1:67" ht="11.25" customHeight="1" x14ac:dyDescent="0.15">
      <c r="A204" s="29"/>
      <c r="B204" s="48"/>
      <c r="C204" s="273"/>
      <c r="D204" s="274"/>
      <c r="E204" s="277" t="s">
        <v>551</v>
      </c>
      <c r="F204" s="277"/>
      <c r="G204" s="194" t="s">
        <v>1</v>
      </c>
      <c r="H204" s="195"/>
      <c r="I204" s="196"/>
      <c r="J204" s="197" t="str">
        <f>入力してください!G62 &amp; ""</f>
        <v/>
      </c>
      <c r="K204" s="198"/>
      <c r="L204" s="198"/>
      <c r="M204" s="198"/>
      <c r="N204" s="198"/>
      <c r="O204" s="198"/>
      <c r="P204" s="198"/>
      <c r="Q204" s="198"/>
      <c r="R204" s="198"/>
      <c r="S204" s="198"/>
      <c r="T204" s="198"/>
      <c r="U204" s="198"/>
      <c r="V204" s="199"/>
      <c r="W204" s="238" t="s">
        <v>539</v>
      </c>
      <c r="X204" s="239"/>
      <c r="Y204" s="239"/>
      <c r="Z204" s="240"/>
      <c r="AA204" s="232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204" s="233"/>
      <c r="AC204" s="233"/>
      <c r="AD204" s="233"/>
      <c r="AE204" s="233"/>
      <c r="AF204" s="233"/>
      <c r="AG204" s="233"/>
      <c r="AH204" s="233"/>
      <c r="AI204" s="233"/>
      <c r="AJ204" s="233"/>
      <c r="AK204" s="348"/>
      <c r="AL204" s="49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</row>
    <row r="205" spans="1:67" ht="14.25" customHeight="1" x14ac:dyDescent="0.25">
      <c r="A205" s="29"/>
      <c r="B205" s="48"/>
      <c r="C205" s="273"/>
      <c r="D205" s="274"/>
      <c r="E205" s="278"/>
      <c r="F205" s="278"/>
      <c r="G205" s="226" t="s">
        <v>562</v>
      </c>
      <c r="H205" s="227"/>
      <c r="I205" s="228"/>
      <c r="J205" s="229" t="str">
        <f>入力してください!G61 &amp; ""</f>
        <v/>
      </c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1"/>
      <c r="W205" s="241"/>
      <c r="X205" s="242"/>
      <c r="Y205" s="242"/>
      <c r="Z205" s="243"/>
      <c r="AA205" s="261"/>
      <c r="AB205" s="262"/>
      <c r="AC205" s="262"/>
      <c r="AD205" s="262"/>
      <c r="AE205" s="262"/>
      <c r="AF205" s="262"/>
      <c r="AG205" s="262"/>
      <c r="AH205" s="262"/>
      <c r="AI205" s="262"/>
      <c r="AJ205" s="262"/>
      <c r="AK205" s="349"/>
      <c r="AL205" s="49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</row>
    <row r="206" spans="1:67" ht="12.75" customHeight="1" x14ac:dyDescent="0.25">
      <c r="A206" s="29"/>
      <c r="B206" s="48"/>
      <c r="C206" s="273"/>
      <c r="D206" s="274"/>
      <c r="E206" s="278"/>
      <c r="F206" s="278"/>
      <c r="G206" s="208" t="s">
        <v>541</v>
      </c>
      <c r="H206" s="209"/>
      <c r="I206" s="209"/>
      <c r="J206" s="209"/>
      <c r="K206" s="210"/>
      <c r="L206" s="83" t="str">
        <f>IF(入力してください!Q65="同じ","☑","□")</f>
        <v>□</v>
      </c>
      <c r="M206" s="84" t="s">
        <v>564</v>
      </c>
      <c r="N206" s="85"/>
      <c r="O206" s="85"/>
      <c r="P206" s="85"/>
      <c r="Q206" s="85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6"/>
      <c r="AL206" s="49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</row>
    <row r="207" spans="1:67" ht="12.75" customHeight="1" x14ac:dyDescent="0.25">
      <c r="A207" s="29"/>
      <c r="B207" s="48"/>
      <c r="C207" s="273"/>
      <c r="D207" s="274"/>
      <c r="E207" s="278"/>
      <c r="F207" s="278"/>
      <c r="G207" s="211"/>
      <c r="H207" s="212"/>
      <c r="I207" s="212"/>
      <c r="J207" s="212"/>
      <c r="K207" s="213"/>
      <c r="L207" s="217" t="str">
        <f>"(〒" &amp; IF(入力してください!J66="","   -    ",入力してください!J66) &amp; ")"</f>
        <v>(〒   -    )</v>
      </c>
      <c r="M207" s="218"/>
      <c r="N207" s="218"/>
      <c r="O207" s="218"/>
      <c r="P207" s="218"/>
      <c r="Q207" s="263" t="str">
        <f>入力してください!G67 &amp;入力してください!J67&amp;入力してください!J68</f>
        <v>東京都</v>
      </c>
      <c r="R207" s="263"/>
      <c r="S207" s="263"/>
      <c r="T207" s="263"/>
      <c r="U207" s="263"/>
      <c r="V207" s="263"/>
      <c r="W207" s="263"/>
      <c r="X207" s="263"/>
      <c r="Y207" s="263"/>
      <c r="Z207" s="263"/>
      <c r="AA207" s="263"/>
      <c r="AB207" s="263"/>
      <c r="AC207" s="263"/>
      <c r="AD207" s="263"/>
      <c r="AE207" s="263"/>
      <c r="AF207" s="263"/>
      <c r="AG207" s="263"/>
      <c r="AH207" s="263"/>
      <c r="AI207" s="263"/>
      <c r="AJ207" s="263"/>
      <c r="AK207" s="264"/>
      <c r="AL207" s="49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</row>
    <row r="208" spans="1:67" ht="12" customHeight="1" x14ac:dyDescent="0.25">
      <c r="A208" s="29"/>
      <c r="B208" s="48"/>
      <c r="C208" s="273"/>
      <c r="D208" s="274"/>
      <c r="E208" s="278"/>
      <c r="F208" s="278"/>
      <c r="G208" s="245" t="s">
        <v>555</v>
      </c>
      <c r="H208" s="246"/>
      <c r="I208" s="246"/>
      <c r="J208" s="246"/>
      <c r="K208" s="247"/>
      <c r="L208" s="232" t="str">
        <f>"(〒" &amp; IF(入力してください!J69="","   -    ",入力してください!J69) &amp; ")"</f>
        <v>(〒   -    )</v>
      </c>
      <c r="M208" s="233"/>
      <c r="N208" s="233"/>
      <c r="O208" s="233"/>
      <c r="P208" s="233"/>
      <c r="Q208" s="17"/>
      <c r="R208" s="73"/>
      <c r="S208" s="17"/>
      <c r="T208" s="254" t="str">
        <f>入力してください!G70 &amp;"　"&amp;入力してください!J70&amp;""</f>
        <v>　</v>
      </c>
      <c r="U208" s="254"/>
      <c r="V208" s="254"/>
      <c r="W208" s="254"/>
      <c r="X208" s="254"/>
      <c r="Y208" s="254"/>
      <c r="Z208" s="254"/>
      <c r="AA208" s="255"/>
      <c r="AB208" s="74"/>
      <c r="AC208" s="74"/>
      <c r="AD208" s="74"/>
      <c r="AE208" s="74"/>
      <c r="AF208" s="74"/>
      <c r="AG208" s="74"/>
      <c r="AH208" s="74"/>
      <c r="AI208" s="74"/>
      <c r="AJ208" s="74"/>
      <c r="AK208" s="77"/>
      <c r="AL208" s="49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</row>
    <row r="209" spans="1:67" ht="12" customHeight="1" x14ac:dyDescent="0.15">
      <c r="A209" s="29"/>
      <c r="B209" s="48"/>
      <c r="C209" s="273"/>
      <c r="D209" s="274"/>
      <c r="E209" s="278"/>
      <c r="F209" s="278"/>
      <c r="G209" s="248"/>
      <c r="H209" s="249"/>
      <c r="I209" s="249"/>
      <c r="J209" s="249"/>
      <c r="K209" s="250"/>
      <c r="L209" s="102" t="s">
        <v>566</v>
      </c>
      <c r="M209" s="69"/>
      <c r="N209" s="69"/>
      <c r="O209" s="69"/>
      <c r="P209" s="69"/>
      <c r="Q209" s="67"/>
      <c r="R209" s="67"/>
      <c r="S209" s="67"/>
      <c r="T209" s="236"/>
      <c r="U209" s="236"/>
      <c r="V209" s="236"/>
      <c r="W209" s="236"/>
      <c r="X209" s="236"/>
      <c r="Y209" s="236"/>
      <c r="Z209" s="236"/>
      <c r="AA209" s="237"/>
      <c r="AB209" s="65"/>
      <c r="AC209" s="65"/>
      <c r="AD209" s="65"/>
      <c r="AE209" s="65"/>
      <c r="AF209" s="65"/>
      <c r="AG209" s="65"/>
      <c r="AH209" s="65"/>
      <c r="AI209" s="65"/>
      <c r="AJ209" s="65"/>
      <c r="AK209" s="76"/>
      <c r="AL209" s="49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</row>
    <row r="210" spans="1:67" ht="24" customHeight="1" x14ac:dyDescent="0.25">
      <c r="A210" s="29"/>
      <c r="B210" s="48"/>
      <c r="C210" s="273"/>
      <c r="D210" s="274"/>
      <c r="E210" s="279"/>
      <c r="F210" s="279"/>
      <c r="G210" s="202" t="s">
        <v>563</v>
      </c>
      <c r="H210" s="203"/>
      <c r="I210" s="203"/>
      <c r="J210" s="203"/>
      <c r="K210" s="204"/>
      <c r="L210" s="180"/>
      <c r="M210" s="181"/>
      <c r="N210" s="181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81"/>
      <c r="AG210" s="181"/>
      <c r="AH210" s="181"/>
      <c r="AI210" s="181"/>
      <c r="AJ210" s="181"/>
      <c r="AK210" s="182"/>
      <c r="AL210" s="49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</row>
    <row r="211" spans="1:67" ht="11.25" customHeight="1" x14ac:dyDescent="0.15">
      <c r="A211" s="29"/>
      <c r="B211" s="48"/>
      <c r="C211" s="273"/>
      <c r="D211" s="274"/>
      <c r="E211" s="278" t="s">
        <v>567</v>
      </c>
      <c r="F211" s="278"/>
      <c r="G211" s="307" t="s">
        <v>1</v>
      </c>
      <c r="H211" s="308"/>
      <c r="I211" s="309"/>
      <c r="J211" s="310" t="str">
        <f>入力してください!G74 &amp; ""</f>
        <v/>
      </c>
      <c r="K211" s="311"/>
      <c r="L211" s="311"/>
      <c r="M211" s="311"/>
      <c r="N211" s="311"/>
      <c r="O211" s="311"/>
      <c r="P211" s="311"/>
      <c r="Q211" s="311"/>
      <c r="R211" s="311"/>
      <c r="S211" s="311"/>
      <c r="T211" s="311"/>
      <c r="U211" s="311"/>
      <c r="V211" s="312"/>
      <c r="W211" s="313" t="s">
        <v>539</v>
      </c>
      <c r="X211" s="314"/>
      <c r="Y211" s="314"/>
      <c r="Z211" s="315"/>
      <c r="AA211" s="232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211" s="233"/>
      <c r="AC211" s="233"/>
      <c r="AD211" s="233"/>
      <c r="AE211" s="233"/>
      <c r="AF211" s="233"/>
      <c r="AG211" s="233"/>
      <c r="AH211" s="233"/>
      <c r="AI211" s="233"/>
      <c r="AJ211" s="233"/>
      <c r="AK211" s="348"/>
      <c r="AL211" s="49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</row>
    <row r="212" spans="1:67" ht="14.25" customHeight="1" x14ac:dyDescent="0.25">
      <c r="A212" s="29"/>
      <c r="B212" s="48"/>
      <c r="C212" s="273"/>
      <c r="D212" s="274"/>
      <c r="E212" s="278"/>
      <c r="F212" s="278"/>
      <c r="G212" s="226" t="s">
        <v>562</v>
      </c>
      <c r="H212" s="227"/>
      <c r="I212" s="228"/>
      <c r="J212" s="229" t="str">
        <f>入力してください!G73 &amp; ""</f>
        <v/>
      </c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U212" s="230"/>
      <c r="V212" s="231"/>
      <c r="W212" s="241"/>
      <c r="X212" s="242"/>
      <c r="Y212" s="242"/>
      <c r="Z212" s="243"/>
      <c r="AA212" s="261"/>
      <c r="AB212" s="262"/>
      <c r="AC212" s="262"/>
      <c r="AD212" s="262"/>
      <c r="AE212" s="262"/>
      <c r="AF212" s="262"/>
      <c r="AG212" s="262"/>
      <c r="AH212" s="262"/>
      <c r="AI212" s="262"/>
      <c r="AJ212" s="262"/>
      <c r="AK212" s="349"/>
      <c r="AL212" s="49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</row>
    <row r="213" spans="1:67" ht="12.75" customHeight="1" x14ac:dyDescent="0.25">
      <c r="A213" s="29"/>
      <c r="B213" s="48"/>
      <c r="C213" s="273"/>
      <c r="D213" s="274"/>
      <c r="E213" s="278"/>
      <c r="F213" s="278"/>
      <c r="G213" s="208" t="s">
        <v>541</v>
      </c>
      <c r="H213" s="209"/>
      <c r="I213" s="209"/>
      <c r="J213" s="209"/>
      <c r="K213" s="210"/>
      <c r="L213" s="83" t="str">
        <f>IF(入力してください!Q77="同じ","☑","□")</f>
        <v>□</v>
      </c>
      <c r="M213" s="84" t="s">
        <v>564</v>
      </c>
      <c r="N213" s="85"/>
      <c r="O213" s="85"/>
      <c r="P213" s="85"/>
      <c r="Q213" s="85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6"/>
      <c r="AL213" s="49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</row>
    <row r="214" spans="1:67" ht="12.75" customHeight="1" x14ac:dyDescent="0.25">
      <c r="A214" s="29"/>
      <c r="B214" s="48"/>
      <c r="C214" s="273"/>
      <c r="D214" s="274"/>
      <c r="E214" s="278"/>
      <c r="F214" s="278"/>
      <c r="G214" s="211"/>
      <c r="H214" s="212"/>
      <c r="I214" s="212"/>
      <c r="J214" s="212"/>
      <c r="K214" s="213"/>
      <c r="L214" s="217" t="str">
        <f>"(〒" &amp; IF(入力してください!J78="","   -    ",入力してください!J78) &amp; ")"</f>
        <v>(〒   -    )</v>
      </c>
      <c r="M214" s="218"/>
      <c r="N214" s="218"/>
      <c r="O214" s="218"/>
      <c r="P214" s="218"/>
      <c r="Q214" s="263" t="str">
        <f>入力してください!G79 &amp;入力してください!J79&amp;入力してください!J81</f>
        <v>東京都</v>
      </c>
      <c r="R214" s="263"/>
      <c r="S214" s="263"/>
      <c r="T214" s="263"/>
      <c r="U214" s="263"/>
      <c r="V214" s="263"/>
      <c r="W214" s="263"/>
      <c r="X214" s="263"/>
      <c r="Y214" s="263"/>
      <c r="Z214" s="263"/>
      <c r="AA214" s="263"/>
      <c r="AB214" s="263"/>
      <c r="AC214" s="263"/>
      <c r="AD214" s="263"/>
      <c r="AE214" s="263"/>
      <c r="AF214" s="263"/>
      <c r="AG214" s="263"/>
      <c r="AH214" s="263"/>
      <c r="AI214" s="263"/>
      <c r="AJ214" s="263"/>
      <c r="AK214" s="264"/>
      <c r="AL214" s="49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</row>
    <row r="215" spans="1:67" ht="12" customHeight="1" x14ac:dyDescent="0.25">
      <c r="A215" s="29"/>
      <c r="B215" s="48"/>
      <c r="C215" s="273"/>
      <c r="D215" s="274"/>
      <c r="E215" s="278"/>
      <c r="F215" s="278"/>
      <c r="G215" s="245" t="s">
        <v>555</v>
      </c>
      <c r="H215" s="246"/>
      <c r="I215" s="246"/>
      <c r="J215" s="246"/>
      <c r="K215" s="247"/>
      <c r="L215" s="232" t="str">
        <f>"(〒" &amp; IF(入力してください!J81="","   -    ",入力してください!J81) &amp; ")"</f>
        <v>(〒   -    )</v>
      </c>
      <c r="M215" s="233"/>
      <c r="N215" s="233"/>
      <c r="O215" s="233"/>
      <c r="P215" s="233"/>
      <c r="Q215" s="17"/>
      <c r="R215" s="73"/>
      <c r="S215" s="17"/>
      <c r="T215" s="254" t="str">
        <f>入力してください!G82 &amp;"　"&amp;入力してください!J82&amp;""</f>
        <v>　</v>
      </c>
      <c r="U215" s="254"/>
      <c r="V215" s="254"/>
      <c r="W215" s="254"/>
      <c r="X215" s="254"/>
      <c r="Y215" s="254"/>
      <c r="Z215" s="254"/>
      <c r="AA215" s="255"/>
      <c r="AB215" s="74"/>
      <c r="AC215" s="74"/>
      <c r="AD215" s="74"/>
      <c r="AE215" s="74"/>
      <c r="AF215" s="74"/>
      <c r="AG215" s="74"/>
      <c r="AH215" s="74"/>
      <c r="AI215" s="74"/>
      <c r="AJ215" s="74"/>
      <c r="AK215" s="77"/>
      <c r="AL215" s="49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</row>
    <row r="216" spans="1:67" ht="12" customHeight="1" x14ac:dyDescent="0.15">
      <c r="A216" s="29"/>
      <c r="B216" s="48"/>
      <c r="C216" s="273"/>
      <c r="D216" s="274"/>
      <c r="E216" s="278"/>
      <c r="F216" s="278"/>
      <c r="G216" s="248"/>
      <c r="H216" s="249"/>
      <c r="I216" s="249"/>
      <c r="J216" s="249"/>
      <c r="K216" s="250"/>
      <c r="L216" s="102" t="s">
        <v>566</v>
      </c>
      <c r="M216" s="69"/>
      <c r="N216" s="69"/>
      <c r="O216" s="69"/>
      <c r="P216" s="69"/>
      <c r="Q216" s="67"/>
      <c r="R216" s="67"/>
      <c r="S216" s="67"/>
      <c r="T216" s="236"/>
      <c r="U216" s="236"/>
      <c r="V216" s="236"/>
      <c r="W216" s="236"/>
      <c r="X216" s="236"/>
      <c r="Y216" s="236"/>
      <c r="Z216" s="236"/>
      <c r="AA216" s="237"/>
      <c r="AB216" s="65"/>
      <c r="AC216" s="65"/>
      <c r="AD216" s="65"/>
      <c r="AE216" s="65"/>
      <c r="AF216" s="65"/>
      <c r="AG216" s="65"/>
      <c r="AH216" s="65"/>
      <c r="AI216" s="65"/>
      <c r="AJ216" s="65"/>
      <c r="AK216" s="76"/>
      <c r="AL216" s="49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</row>
    <row r="217" spans="1:67" ht="24" customHeight="1" x14ac:dyDescent="0.25">
      <c r="A217" s="29"/>
      <c r="B217" s="48"/>
      <c r="C217" s="275"/>
      <c r="D217" s="276"/>
      <c r="E217" s="279"/>
      <c r="F217" s="279"/>
      <c r="G217" s="202" t="s">
        <v>563</v>
      </c>
      <c r="H217" s="203"/>
      <c r="I217" s="203"/>
      <c r="J217" s="203"/>
      <c r="K217" s="204"/>
      <c r="L217" s="180"/>
      <c r="M217" s="181"/>
      <c r="N217" s="181"/>
      <c r="O217" s="181"/>
      <c r="P217" s="181"/>
      <c r="Q217" s="181"/>
      <c r="R217" s="181"/>
      <c r="S217" s="181"/>
      <c r="T217" s="181"/>
      <c r="U217" s="181"/>
      <c r="V217" s="181"/>
      <c r="W217" s="181"/>
      <c r="X217" s="181"/>
      <c r="Y217" s="181"/>
      <c r="Z217" s="181"/>
      <c r="AA217" s="181"/>
      <c r="AB217" s="181"/>
      <c r="AC217" s="181"/>
      <c r="AD217" s="181"/>
      <c r="AE217" s="181"/>
      <c r="AF217" s="181"/>
      <c r="AG217" s="181"/>
      <c r="AH217" s="181"/>
      <c r="AI217" s="181"/>
      <c r="AJ217" s="181"/>
      <c r="AK217" s="182"/>
      <c r="AL217" s="49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</row>
    <row r="218" spans="1:67" ht="0.75" customHeight="1" x14ac:dyDescent="0.25">
      <c r="A218" s="29"/>
      <c r="B218" s="48"/>
      <c r="C218" s="56"/>
      <c r="D218" s="56"/>
      <c r="E218" s="32"/>
      <c r="F218" s="32"/>
      <c r="G218" s="32"/>
      <c r="H218" s="32"/>
      <c r="I218" s="57"/>
      <c r="J218" s="57"/>
      <c r="K218" s="57"/>
      <c r="L218" s="57"/>
      <c r="M218" s="57"/>
      <c r="N218" s="57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49"/>
    </row>
    <row r="219" spans="1:67" s="23" customFormat="1" ht="37.5" customHeight="1" x14ac:dyDescent="0.25">
      <c r="A219" s="39"/>
      <c r="B219" s="80"/>
      <c r="C219" s="285" t="s">
        <v>594</v>
      </c>
      <c r="D219" s="286"/>
      <c r="E219" s="286"/>
      <c r="F219" s="286"/>
      <c r="G219" s="286"/>
      <c r="H219" s="286"/>
      <c r="I219" s="286"/>
      <c r="J219" s="286"/>
      <c r="K219" s="286"/>
      <c r="L219" s="286"/>
      <c r="M219" s="286"/>
      <c r="N219" s="286"/>
      <c r="O219" s="286"/>
      <c r="P219" s="286"/>
      <c r="Q219" s="286"/>
      <c r="R219" s="286"/>
      <c r="S219" s="286"/>
      <c r="T219" s="286"/>
      <c r="U219" s="286"/>
      <c r="V219" s="286"/>
      <c r="W219" s="286"/>
      <c r="X219" s="286"/>
      <c r="Y219" s="286"/>
      <c r="Z219" s="286"/>
      <c r="AA219" s="286"/>
      <c r="AB219" s="286"/>
      <c r="AC219" s="286"/>
      <c r="AD219" s="286"/>
      <c r="AE219" s="286"/>
      <c r="AF219" s="286"/>
      <c r="AG219" s="286"/>
      <c r="AH219" s="286"/>
      <c r="AI219" s="286"/>
      <c r="AJ219" s="286"/>
      <c r="AK219" s="286"/>
      <c r="AL219" s="81"/>
    </row>
    <row r="220" spans="1:67" ht="17.25" customHeight="1" x14ac:dyDescent="0.25">
      <c r="A220" s="29"/>
      <c r="B220" s="48"/>
      <c r="C220" s="287" t="s">
        <v>601</v>
      </c>
      <c r="D220" s="287"/>
      <c r="E220" s="287"/>
      <c r="F220" s="287"/>
      <c r="G220" s="287"/>
      <c r="H220" s="287"/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  <c r="X220" s="287"/>
      <c r="Y220" s="287"/>
      <c r="Z220" s="287"/>
      <c r="AA220" s="287"/>
      <c r="AB220" s="287"/>
      <c r="AC220" s="287"/>
      <c r="AD220" s="287"/>
      <c r="AE220" s="287"/>
      <c r="AF220" s="287"/>
      <c r="AG220" s="287"/>
      <c r="AH220" s="287"/>
      <c r="AI220" s="287"/>
      <c r="AJ220" s="287"/>
      <c r="AK220" s="287"/>
      <c r="AL220" s="82"/>
    </row>
    <row r="221" spans="1:67" ht="30.75" customHeight="1" x14ac:dyDescent="0.25">
      <c r="A221" s="29"/>
      <c r="B221" s="48"/>
      <c r="C221" s="288" t="s">
        <v>571</v>
      </c>
      <c r="D221" s="289"/>
      <c r="E221" s="294" t="s">
        <v>573</v>
      </c>
      <c r="F221" s="295"/>
      <c r="G221" s="298" t="s">
        <v>568</v>
      </c>
      <c r="H221" s="299"/>
      <c r="I221" s="300"/>
      <c r="J221" s="301" t="s">
        <v>596</v>
      </c>
      <c r="K221" s="302"/>
      <c r="L221" s="302"/>
      <c r="M221" s="302"/>
      <c r="N221" s="302"/>
      <c r="O221" s="302"/>
      <c r="P221" s="302"/>
      <c r="Q221" s="303"/>
      <c r="R221" s="280" t="s">
        <v>595</v>
      </c>
      <c r="S221" s="281"/>
      <c r="T221" s="281"/>
      <c r="U221" s="281"/>
      <c r="V221" s="281"/>
      <c r="W221" s="281"/>
      <c r="X221" s="281"/>
      <c r="Y221" s="281"/>
      <c r="Z221" s="281"/>
      <c r="AA221" s="281"/>
      <c r="AB221" s="281"/>
      <c r="AC221" s="281"/>
      <c r="AD221" s="281"/>
      <c r="AE221" s="281"/>
      <c r="AF221" s="281"/>
      <c r="AG221" s="281"/>
      <c r="AH221" s="281"/>
      <c r="AI221" s="281"/>
      <c r="AJ221" s="281"/>
      <c r="AK221" s="282"/>
      <c r="AL221" s="79"/>
    </row>
    <row r="222" spans="1:67" ht="19.5" customHeight="1" x14ac:dyDescent="0.25">
      <c r="A222" s="29"/>
      <c r="B222" s="48"/>
      <c r="C222" s="290"/>
      <c r="D222" s="291"/>
      <c r="E222" s="296"/>
      <c r="F222" s="297"/>
      <c r="G222" s="304" t="s">
        <v>569</v>
      </c>
      <c r="H222" s="305"/>
      <c r="I222" s="305"/>
      <c r="J222" s="305"/>
      <c r="K222" s="305"/>
      <c r="L222" s="305"/>
      <c r="M222" s="305"/>
      <c r="N222" s="305"/>
      <c r="O222" s="305"/>
      <c r="P222" s="305"/>
      <c r="Q222" s="306"/>
      <c r="R222" s="280" t="s">
        <v>575</v>
      </c>
      <c r="S222" s="281"/>
      <c r="T222" s="281"/>
      <c r="U222" s="281"/>
      <c r="V222" s="281"/>
      <c r="W222" s="281"/>
      <c r="X222" s="281"/>
      <c r="Y222" s="281"/>
      <c r="Z222" s="281"/>
      <c r="AA222" s="281"/>
      <c r="AB222" s="281"/>
      <c r="AC222" s="281"/>
      <c r="AD222" s="281"/>
      <c r="AE222" s="281"/>
      <c r="AF222" s="281"/>
      <c r="AG222" s="281"/>
      <c r="AH222" s="281"/>
      <c r="AI222" s="281"/>
      <c r="AJ222" s="281"/>
      <c r="AK222" s="282"/>
      <c r="AL222" s="49"/>
    </row>
    <row r="223" spans="1:67" ht="19.5" customHeight="1" x14ac:dyDescent="0.25">
      <c r="A223" s="29"/>
      <c r="B223" s="48"/>
      <c r="C223" s="292"/>
      <c r="D223" s="293"/>
      <c r="E223" s="283" t="s">
        <v>574</v>
      </c>
      <c r="F223" s="283"/>
      <c r="G223" s="284" t="s">
        <v>570</v>
      </c>
      <c r="H223" s="284"/>
      <c r="I223" s="284"/>
      <c r="J223" s="284"/>
      <c r="K223" s="284"/>
      <c r="L223" s="284"/>
      <c r="M223" s="284"/>
      <c r="N223" s="284"/>
      <c r="O223" s="284"/>
      <c r="P223" s="284"/>
      <c r="Q223" s="284"/>
      <c r="R223" s="280" t="s">
        <v>576</v>
      </c>
      <c r="S223" s="281"/>
      <c r="T223" s="281"/>
      <c r="U223" s="281"/>
      <c r="V223" s="281"/>
      <c r="W223" s="281"/>
      <c r="X223" s="281"/>
      <c r="Y223" s="281"/>
      <c r="Z223" s="281"/>
      <c r="AA223" s="281"/>
      <c r="AB223" s="281"/>
      <c r="AC223" s="281"/>
      <c r="AD223" s="281"/>
      <c r="AE223" s="281"/>
      <c r="AF223" s="281"/>
      <c r="AG223" s="281"/>
      <c r="AH223" s="281"/>
      <c r="AI223" s="281"/>
      <c r="AJ223" s="281"/>
      <c r="AK223" s="282"/>
      <c r="AL223" s="82"/>
    </row>
    <row r="224" spans="1:67" ht="5.25" customHeight="1" x14ac:dyDescent="0.25">
      <c r="B224" s="33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9"/>
    </row>
    <row r="225" spans="2:37" ht="9.75" customHeight="1" x14ac:dyDescent="0.25">
      <c r="B225" s="31" t="s">
        <v>626</v>
      </c>
      <c r="C225" s="37"/>
      <c r="D225" s="37"/>
      <c r="E225" s="37"/>
      <c r="P225" s="38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</row>
    <row r="226" spans="2:37" ht="12.75" hidden="1" customHeight="1" x14ac:dyDescent="0.25"/>
    <row r="227" spans="2:37" ht="12.75" hidden="1" customHeight="1" x14ac:dyDescent="0.25"/>
    <row r="228" spans="2:37" ht="18" hidden="1" customHeight="1" x14ac:dyDescent="0.25">
      <c r="U228" s="225"/>
      <c r="V228" s="225"/>
      <c r="W228" s="225"/>
      <c r="X228" s="225"/>
      <c r="Y228" s="225"/>
      <c r="Z228" s="225"/>
      <c r="AA228" s="225"/>
    </row>
  </sheetData>
  <sheetProtection algorithmName="SHA-512" hashValue="CeUt31MNSYYckAlFEY6gP/NrMJBzzrVtErk1o42zWdHueCiSyTzPHE93lI9ZHqXe903iWegLU2LoB63mOjniJA==" saltValue="yn6asGq2yEYrgAmDJMX4+A==" spinCount="100000" sheet="1" selectLockedCells="1"/>
  <mergeCells count="633">
    <mergeCell ref="W24:Z24"/>
    <mergeCell ref="AA25:AK25"/>
    <mergeCell ref="G26:K27"/>
    <mergeCell ref="G16:K18"/>
    <mergeCell ref="L17:P17"/>
    <mergeCell ref="Q18:AK18"/>
    <mergeCell ref="Q17:AK17"/>
    <mergeCell ref="V21:W21"/>
    <mergeCell ref="X21:Y21"/>
    <mergeCell ref="G22:K22"/>
    <mergeCell ref="L22:M22"/>
    <mergeCell ref="N22:O22"/>
    <mergeCell ref="P22:Q22"/>
    <mergeCell ref="R22:S22"/>
    <mergeCell ref="T22:U22"/>
    <mergeCell ref="AA14:AK15"/>
    <mergeCell ref="W4:Z5"/>
    <mergeCell ref="G6:K7"/>
    <mergeCell ref="G4:I4"/>
    <mergeCell ref="L11:M11"/>
    <mergeCell ref="N11:O11"/>
    <mergeCell ref="P11:Q11"/>
    <mergeCell ref="R11:S11"/>
    <mergeCell ref="T11:U11"/>
    <mergeCell ref="V11:W11"/>
    <mergeCell ref="X12:Y12"/>
    <mergeCell ref="Z12:AA12"/>
    <mergeCell ref="G15:I15"/>
    <mergeCell ref="G8:K8"/>
    <mergeCell ref="L8:AK8"/>
    <mergeCell ref="AA92:AK93"/>
    <mergeCell ref="AA99:AK100"/>
    <mergeCell ref="C107:AK107"/>
    <mergeCell ref="C108:AK108"/>
    <mergeCell ref="C109:D111"/>
    <mergeCell ref="E109:F110"/>
    <mergeCell ref="G109:I109"/>
    <mergeCell ref="J109:Q109"/>
    <mergeCell ref="R109:AK109"/>
    <mergeCell ref="G110:Q110"/>
    <mergeCell ref="V105:W105"/>
    <mergeCell ref="X105:Y105"/>
    <mergeCell ref="AA173:AK174"/>
    <mergeCell ref="AA182:AK183"/>
    <mergeCell ref="AA197:AK198"/>
    <mergeCell ref="AA204:AK205"/>
    <mergeCell ref="AA211:AK212"/>
    <mergeCell ref="AA155:AK156"/>
    <mergeCell ref="AA148:AK149"/>
    <mergeCell ref="AA141:AK142"/>
    <mergeCell ref="AA126:AK127"/>
    <mergeCell ref="G98:K98"/>
    <mergeCell ref="L98:M98"/>
    <mergeCell ref="N98:O98"/>
    <mergeCell ref="P98:Q98"/>
    <mergeCell ref="R98:S98"/>
    <mergeCell ref="T98:U98"/>
    <mergeCell ref="G99:I99"/>
    <mergeCell ref="J99:V99"/>
    <mergeCell ref="W99:Z100"/>
    <mergeCell ref="Z98:AA98"/>
    <mergeCell ref="P77:Q77"/>
    <mergeCell ref="R77:S77"/>
    <mergeCell ref="G101:K102"/>
    <mergeCell ref="L102:P102"/>
    <mergeCell ref="Q102:AK102"/>
    <mergeCell ref="J100:V100"/>
    <mergeCell ref="AH78:AI78"/>
    <mergeCell ref="AJ78:AK78"/>
    <mergeCell ref="X77:Y77"/>
    <mergeCell ref="G78:K78"/>
    <mergeCell ref="L78:M78"/>
    <mergeCell ref="N78:O78"/>
    <mergeCell ref="P78:Q78"/>
    <mergeCell ref="R78:S78"/>
    <mergeCell ref="T78:U78"/>
    <mergeCell ref="V78:W78"/>
    <mergeCell ref="X78:Y78"/>
    <mergeCell ref="G86:I86"/>
    <mergeCell ref="AH98:AI98"/>
    <mergeCell ref="AJ98:AK98"/>
    <mergeCell ref="G100:I100"/>
    <mergeCell ref="V98:W98"/>
    <mergeCell ref="X98:Y98"/>
    <mergeCell ref="AB98:AC98"/>
    <mergeCell ref="AO2:BQ21"/>
    <mergeCell ref="C16:F18"/>
    <mergeCell ref="R110:AK110"/>
    <mergeCell ref="E111:F111"/>
    <mergeCell ref="G111:Q111"/>
    <mergeCell ref="R111:AK111"/>
    <mergeCell ref="L6:P6"/>
    <mergeCell ref="L9:P9"/>
    <mergeCell ref="L12:M12"/>
    <mergeCell ref="N12:O12"/>
    <mergeCell ref="P12:Q12"/>
    <mergeCell ref="R12:S12"/>
    <mergeCell ref="T12:U12"/>
    <mergeCell ref="V22:W22"/>
    <mergeCell ref="X22:Y22"/>
    <mergeCell ref="Z22:AA22"/>
    <mergeCell ref="AB22:AC22"/>
    <mergeCell ref="C80:F81"/>
    <mergeCell ref="G80:I80"/>
    <mergeCell ref="J80:V80"/>
    <mergeCell ref="AJ12:AK12"/>
    <mergeCell ref="G9:K10"/>
    <mergeCell ref="T9:AA10"/>
    <mergeCell ref="V12:W12"/>
    <mergeCell ref="I1:AE1"/>
    <mergeCell ref="G14:I14"/>
    <mergeCell ref="W14:Z15"/>
    <mergeCell ref="G5:I5"/>
    <mergeCell ref="Q6:AK6"/>
    <mergeCell ref="Q7:AK7"/>
    <mergeCell ref="C3:AK3"/>
    <mergeCell ref="C4:F12"/>
    <mergeCell ref="G11:K11"/>
    <mergeCell ref="G12:K12"/>
    <mergeCell ref="X11:Y11"/>
    <mergeCell ref="AB12:AC12"/>
    <mergeCell ref="AD12:AE12"/>
    <mergeCell ref="AF12:AG12"/>
    <mergeCell ref="AH12:AI12"/>
    <mergeCell ref="J14:P14"/>
    <mergeCell ref="Q14:V14"/>
    <mergeCell ref="J15:P15"/>
    <mergeCell ref="Q15:V15"/>
    <mergeCell ref="J4:P4"/>
    <mergeCell ref="Q4:V4"/>
    <mergeCell ref="J5:P5"/>
    <mergeCell ref="Q5:V5"/>
    <mergeCell ref="AA4:AK5"/>
    <mergeCell ref="C19:F22"/>
    <mergeCell ref="C24:F25"/>
    <mergeCell ref="C26:F27"/>
    <mergeCell ref="AD22:AE22"/>
    <mergeCell ref="AF22:AG22"/>
    <mergeCell ref="AH22:AI22"/>
    <mergeCell ref="AJ22:AK22"/>
    <mergeCell ref="J24:P24"/>
    <mergeCell ref="Q24:V24"/>
    <mergeCell ref="J25:P25"/>
    <mergeCell ref="Q25:V25"/>
    <mergeCell ref="G24:I24"/>
    <mergeCell ref="G25:I25"/>
    <mergeCell ref="G19:K20"/>
    <mergeCell ref="L19:P19"/>
    <mergeCell ref="T19:AA20"/>
    <mergeCell ref="G21:K21"/>
    <mergeCell ref="L21:M21"/>
    <mergeCell ref="N21:O21"/>
    <mergeCell ref="P21:Q21"/>
    <mergeCell ref="R21:S21"/>
    <mergeCell ref="T21:U21"/>
    <mergeCell ref="AA24:AK24"/>
    <mergeCell ref="W25:Z25"/>
    <mergeCell ref="L26:P26"/>
    <mergeCell ref="Q26:AK26"/>
    <mergeCell ref="Q27:AK27"/>
    <mergeCell ref="J36:P36"/>
    <mergeCell ref="Q36:V36"/>
    <mergeCell ref="J37:P37"/>
    <mergeCell ref="Q37:V37"/>
    <mergeCell ref="T40:AA41"/>
    <mergeCell ref="X42:Y42"/>
    <mergeCell ref="Z42:AA42"/>
    <mergeCell ref="AB42:AC42"/>
    <mergeCell ref="AD42:AE42"/>
    <mergeCell ref="AF42:AG42"/>
    <mergeCell ref="G38:K39"/>
    <mergeCell ref="L39:P39"/>
    <mergeCell ref="Q39:AK39"/>
    <mergeCell ref="G40:K41"/>
    <mergeCell ref="L40:P40"/>
    <mergeCell ref="J29:P29"/>
    <mergeCell ref="Q29:V29"/>
    <mergeCell ref="J30:P30"/>
    <mergeCell ref="Q30:V30"/>
    <mergeCell ref="AA36:AK37"/>
    <mergeCell ref="AA29:AK30"/>
    <mergeCell ref="E36:F42"/>
    <mergeCell ref="G36:I36"/>
    <mergeCell ref="W36:Z37"/>
    <mergeCell ref="L49:M49"/>
    <mergeCell ref="N49:O49"/>
    <mergeCell ref="P49:Q49"/>
    <mergeCell ref="R49:S49"/>
    <mergeCell ref="W29:Z30"/>
    <mergeCell ref="G30:I30"/>
    <mergeCell ref="G31:K32"/>
    <mergeCell ref="G42:K42"/>
    <mergeCell ref="L42:M42"/>
    <mergeCell ref="G37:I37"/>
    <mergeCell ref="E29:F35"/>
    <mergeCell ref="G35:K35"/>
    <mergeCell ref="L35:M35"/>
    <mergeCell ref="N35:O35"/>
    <mergeCell ref="P35:Q35"/>
    <mergeCell ref="R35:S35"/>
    <mergeCell ref="T35:U35"/>
    <mergeCell ref="V35:W35"/>
    <mergeCell ref="X35:Y35"/>
    <mergeCell ref="L32:P32"/>
    <mergeCell ref="Q32:AK32"/>
    <mergeCell ref="G33:K34"/>
    <mergeCell ref="L33:P33"/>
    <mergeCell ref="T33:AA34"/>
    <mergeCell ref="Z35:AA35"/>
    <mergeCell ref="G29:I29"/>
    <mergeCell ref="AB35:AC35"/>
    <mergeCell ref="AD35:AE35"/>
    <mergeCell ref="AF35:AG35"/>
    <mergeCell ref="AH35:AI35"/>
    <mergeCell ref="AJ35:AK35"/>
    <mergeCell ref="T49:U49"/>
    <mergeCell ref="P42:Q42"/>
    <mergeCell ref="R42:S42"/>
    <mergeCell ref="T42:U42"/>
    <mergeCell ref="V42:W42"/>
    <mergeCell ref="V49:W49"/>
    <mergeCell ref="X49:Y49"/>
    <mergeCell ref="Z49:AA49"/>
    <mergeCell ref="N42:O42"/>
    <mergeCell ref="J43:P43"/>
    <mergeCell ref="Q43:V43"/>
    <mergeCell ref="J44:P44"/>
    <mergeCell ref="Q44:V44"/>
    <mergeCell ref="AA43:AK44"/>
    <mergeCell ref="AB49:AC49"/>
    <mergeCell ref="AD49:AE49"/>
    <mergeCell ref="AF49:AG49"/>
    <mergeCell ref="AH49:AI49"/>
    <mergeCell ref="C51:AK51"/>
    <mergeCell ref="C52:AK52"/>
    <mergeCell ref="R53:AK53"/>
    <mergeCell ref="R54:AK54"/>
    <mergeCell ref="AJ49:AK49"/>
    <mergeCell ref="C29:D49"/>
    <mergeCell ref="AH42:AI42"/>
    <mergeCell ref="AJ42:AK42"/>
    <mergeCell ref="E43:F49"/>
    <mergeCell ref="G43:I43"/>
    <mergeCell ref="W43:Z44"/>
    <mergeCell ref="G44:I44"/>
    <mergeCell ref="G45:K46"/>
    <mergeCell ref="L46:P46"/>
    <mergeCell ref="Q46:AK46"/>
    <mergeCell ref="G47:K48"/>
    <mergeCell ref="L47:P47"/>
    <mergeCell ref="T47:AA48"/>
    <mergeCell ref="G49:K49"/>
    <mergeCell ref="C53:D55"/>
    <mergeCell ref="R55:AK55"/>
    <mergeCell ref="E53:F54"/>
    <mergeCell ref="E55:F55"/>
    <mergeCell ref="G53:I53"/>
    <mergeCell ref="J53:Q53"/>
    <mergeCell ref="G54:Q54"/>
    <mergeCell ref="G55:Q55"/>
    <mergeCell ref="G72:K74"/>
    <mergeCell ref="L73:P73"/>
    <mergeCell ref="Q73:AK73"/>
    <mergeCell ref="Q74:AK74"/>
    <mergeCell ref="P68:Q68"/>
    <mergeCell ref="R68:S68"/>
    <mergeCell ref="Z68:AA68"/>
    <mergeCell ref="T68:U68"/>
    <mergeCell ref="V68:W68"/>
    <mergeCell ref="X68:Y68"/>
    <mergeCell ref="G61:I61"/>
    <mergeCell ref="J61:V61"/>
    <mergeCell ref="W61:Z62"/>
    <mergeCell ref="AA61:AG62"/>
    <mergeCell ref="AH61:AI62"/>
    <mergeCell ref="M60:Z60"/>
    <mergeCell ref="AF68:AG68"/>
    <mergeCell ref="AH68:AI68"/>
    <mergeCell ref="AB68:AC68"/>
    <mergeCell ref="AD68:AE68"/>
    <mergeCell ref="AA70:AK71"/>
    <mergeCell ref="AH105:AI105"/>
    <mergeCell ref="AJ105:AK105"/>
    <mergeCell ref="J92:V92"/>
    <mergeCell ref="W92:Z93"/>
    <mergeCell ref="G93:I93"/>
    <mergeCell ref="J93:V93"/>
    <mergeCell ref="X91:Y91"/>
    <mergeCell ref="Z91:AA91"/>
    <mergeCell ref="N91:O91"/>
    <mergeCell ref="Z105:AA105"/>
    <mergeCell ref="AB105:AC105"/>
    <mergeCell ref="AD105:AE105"/>
    <mergeCell ref="AF105:AG105"/>
    <mergeCell ref="G105:K105"/>
    <mergeCell ref="L105:M105"/>
    <mergeCell ref="N105:O105"/>
    <mergeCell ref="P105:Q105"/>
    <mergeCell ref="R105:S105"/>
    <mergeCell ref="T105:U105"/>
    <mergeCell ref="G103:K104"/>
    <mergeCell ref="L103:P103"/>
    <mergeCell ref="T103:AA104"/>
    <mergeCell ref="AD98:AE98"/>
    <mergeCell ref="AF98:AG98"/>
    <mergeCell ref="C61:F62"/>
    <mergeCell ref="C63:F68"/>
    <mergeCell ref="G65:K66"/>
    <mergeCell ref="L65:P65"/>
    <mergeCell ref="T65:AA66"/>
    <mergeCell ref="G67:K67"/>
    <mergeCell ref="L67:M67"/>
    <mergeCell ref="N67:O67"/>
    <mergeCell ref="P67:Q67"/>
    <mergeCell ref="R67:S67"/>
    <mergeCell ref="T67:U67"/>
    <mergeCell ref="V67:W67"/>
    <mergeCell ref="X67:Y67"/>
    <mergeCell ref="G68:K68"/>
    <mergeCell ref="L68:M68"/>
    <mergeCell ref="N68:O68"/>
    <mergeCell ref="AJ61:AK62"/>
    <mergeCell ref="G62:I62"/>
    <mergeCell ref="J62:V62"/>
    <mergeCell ref="G63:K64"/>
    <mergeCell ref="L63:P63"/>
    <mergeCell ref="Q63:AK63"/>
    <mergeCell ref="Q64:AK64"/>
    <mergeCell ref="AJ68:AK68"/>
    <mergeCell ref="G70:I70"/>
    <mergeCell ref="J70:V70"/>
    <mergeCell ref="W70:Z71"/>
    <mergeCell ref="R91:S91"/>
    <mergeCell ref="C73:F78"/>
    <mergeCell ref="C70:F72"/>
    <mergeCell ref="E85:F86"/>
    <mergeCell ref="E87:F91"/>
    <mergeCell ref="W80:Z80"/>
    <mergeCell ref="G91:K91"/>
    <mergeCell ref="L91:M91"/>
    <mergeCell ref="L77:M77"/>
    <mergeCell ref="J86:V86"/>
    <mergeCell ref="G87:K88"/>
    <mergeCell ref="L88:P88"/>
    <mergeCell ref="Q88:AK88"/>
    <mergeCell ref="W85:Z86"/>
    <mergeCell ref="T91:U91"/>
    <mergeCell ref="V91:W91"/>
    <mergeCell ref="AH91:AI91"/>
    <mergeCell ref="N77:O77"/>
    <mergeCell ref="T75:AA76"/>
    <mergeCell ref="G77:K77"/>
    <mergeCell ref="AB78:AC78"/>
    <mergeCell ref="AA80:AK80"/>
    <mergeCell ref="G81:I81"/>
    <mergeCell ref="J81:V81"/>
    <mergeCell ref="W81:Z81"/>
    <mergeCell ref="AA81:AK81"/>
    <mergeCell ref="Z78:AA78"/>
    <mergeCell ref="G89:K90"/>
    <mergeCell ref="L89:P89"/>
    <mergeCell ref="T89:AA90"/>
    <mergeCell ref="G82:K83"/>
    <mergeCell ref="L82:P82"/>
    <mergeCell ref="Q82:AK82"/>
    <mergeCell ref="Q83:AK83"/>
    <mergeCell ref="G85:I85"/>
    <mergeCell ref="J85:V85"/>
    <mergeCell ref="AD78:AE78"/>
    <mergeCell ref="AF78:AG78"/>
    <mergeCell ref="AA85:AK86"/>
    <mergeCell ref="E92:F93"/>
    <mergeCell ref="E94:F98"/>
    <mergeCell ref="G75:K76"/>
    <mergeCell ref="L75:P75"/>
    <mergeCell ref="G94:K95"/>
    <mergeCell ref="G71:I71"/>
    <mergeCell ref="J71:V71"/>
    <mergeCell ref="C82:F83"/>
    <mergeCell ref="C85:D105"/>
    <mergeCell ref="E99:F100"/>
    <mergeCell ref="E101:F105"/>
    <mergeCell ref="L95:P95"/>
    <mergeCell ref="Q95:AK95"/>
    <mergeCell ref="G96:K97"/>
    <mergeCell ref="L96:P96"/>
    <mergeCell ref="T96:AA97"/>
    <mergeCell ref="AJ91:AK91"/>
    <mergeCell ref="G92:I92"/>
    <mergeCell ref="T77:U77"/>
    <mergeCell ref="V77:W77"/>
    <mergeCell ref="AB91:AC91"/>
    <mergeCell ref="AD91:AE91"/>
    <mergeCell ref="AF91:AG91"/>
    <mergeCell ref="P91:Q91"/>
    <mergeCell ref="G159:K160"/>
    <mergeCell ref="L159:P159"/>
    <mergeCell ref="T159:AA160"/>
    <mergeCell ref="R166:AK166"/>
    <mergeCell ref="E167:F167"/>
    <mergeCell ref="G167:Q167"/>
    <mergeCell ref="R167:AK167"/>
    <mergeCell ref="C163:AK163"/>
    <mergeCell ref="C164:AK164"/>
    <mergeCell ref="C165:D167"/>
    <mergeCell ref="E165:F166"/>
    <mergeCell ref="G165:I165"/>
    <mergeCell ref="J165:Q165"/>
    <mergeCell ref="R165:AK165"/>
    <mergeCell ref="G166:Q166"/>
    <mergeCell ref="E155:F161"/>
    <mergeCell ref="G161:K161"/>
    <mergeCell ref="L158:P158"/>
    <mergeCell ref="L161:AK161"/>
    <mergeCell ref="L152:P152"/>
    <mergeCell ref="T152:AA153"/>
    <mergeCell ref="G154:K154"/>
    <mergeCell ref="J156:V156"/>
    <mergeCell ref="G157:K158"/>
    <mergeCell ref="G155:I155"/>
    <mergeCell ref="J155:V155"/>
    <mergeCell ref="W155:Z156"/>
    <mergeCell ref="G156:I156"/>
    <mergeCell ref="Q158:AK158"/>
    <mergeCell ref="L154:AK154"/>
    <mergeCell ref="C138:F139"/>
    <mergeCell ref="G138:K139"/>
    <mergeCell ref="L138:P138"/>
    <mergeCell ref="Q138:AK138"/>
    <mergeCell ref="Q139:AK139"/>
    <mergeCell ref="C141:D161"/>
    <mergeCell ref="E141:F147"/>
    <mergeCell ref="G141:I141"/>
    <mergeCell ref="J141:V141"/>
    <mergeCell ref="W141:Z142"/>
    <mergeCell ref="G145:K146"/>
    <mergeCell ref="L145:P145"/>
    <mergeCell ref="T145:AA146"/>
    <mergeCell ref="G147:K147"/>
    <mergeCell ref="E148:F154"/>
    <mergeCell ref="G148:I148"/>
    <mergeCell ref="J148:V148"/>
    <mergeCell ref="W148:Z149"/>
    <mergeCell ref="G149:I149"/>
    <mergeCell ref="J149:V149"/>
    <mergeCell ref="G150:K151"/>
    <mergeCell ref="L151:P151"/>
    <mergeCell ref="Q151:AK151"/>
    <mergeCell ref="G152:K153"/>
    <mergeCell ref="C136:F137"/>
    <mergeCell ref="G136:I136"/>
    <mergeCell ref="J136:V136"/>
    <mergeCell ref="W136:Z136"/>
    <mergeCell ref="AA136:AK136"/>
    <mergeCell ref="G137:I137"/>
    <mergeCell ref="J137:V137"/>
    <mergeCell ref="W137:Z137"/>
    <mergeCell ref="AA137:AK137"/>
    <mergeCell ref="C128:F130"/>
    <mergeCell ref="G128:K130"/>
    <mergeCell ref="L129:P129"/>
    <mergeCell ref="Q129:AK129"/>
    <mergeCell ref="Q130:AK130"/>
    <mergeCell ref="C131:F134"/>
    <mergeCell ref="G131:K132"/>
    <mergeCell ref="L131:P131"/>
    <mergeCell ref="T131:AA132"/>
    <mergeCell ref="G133:K133"/>
    <mergeCell ref="X133:Y133"/>
    <mergeCell ref="G134:K134"/>
    <mergeCell ref="L133:M133"/>
    <mergeCell ref="N133:O133"/>
    <mergeCell ref="P133:Q133"/>
    <mergeCell ref="R133:S133"/>
    <mergeCell ref="T133:U133"/>
    <mergeCell ref="V133:W133"/>
    <mergeCell ref="I114:AE114"/>
    <mergeCell ref="C116:AK116"/>
    <mergeCell ref="C117:F124"/>
    <mergeCell ref="G117:I117"/>
    <mergeCell ref="J117:V117"/>
    <mergeCell ref="W117:Z118"/>
    <mergeCell ref="G121:K122"/>
    <mergeCell ref="L121:P121"/>
    <mergeCell ref="T121:AA122"/>
    <mergeCell ref="G123:K123"/>
    <mergeCell ref="L123:M123"/>
    <mergeCell ref="N123:O123"/>
    <mergeCell ref="P123:Q123"/>
    <mergeCell ref="R123:S123"/>
    <mergeCell ref="T123:U123"/>
    <mergeCell ref="V123:W123"/>
    <mergeCell ref="X123:Y123"/>
    <mergeCell ref="G124:K124"/>
    <mergeCell ref="AA117:AK118"/>
    <mergeCell ref="G142:I142"/>
    <mergeCell ref="J142:V142"/>
    <mergeCell ref="G143:K144"/>
    <mergeCell ref="L144:P144"/>
    <mergeCell ref="Q144:AK144"/>
    <mergeCell ref="G118:I118"/>
    <mergeCell ref="J118:V118"/>
    <mergeCell ref="G119:K120"/>
    <mergeCell ref="L119:P119"/>
    <mergeCell ref="Q119:AK119"/>
    <mergeCell ref="Q120:AK120"/>
    <mergeCell ref="G126:I126"/>
    <mergeCell ref="J126:V126"/>
    <mergeCell ref="W126:Z127"/>
    <mergeCell ref="G127:I127"/>
    <mergeCell ref="J127:V127"/>
    <mergeCell ref="T215:AA216"/>
    <mergeCell ref="G217:K217"/>
    <mergeCell ref="G210:K210"/>
    <mergeCell ref="R222:AK222"/>
    <mergeCell ref="E223:F223"/>
    <mergeCell ref="G223:Q223"/>
    <mergeCell ref="R223:AK223"/>
    <mergeCell ref="C219:AK219"/>
    <mergeCell ref="C220:AK220"/>
    <mergeCell ref="C221:D223"/>
    <mergeCell ref="E221:F222"/>
    <mergeCell ref="G221:I221"/>
    <mergeCell ref="J221:Q221"/>
    <mergeCell ref="R221:AK221"/>
    <mergeCell ref="G222:Q222"/>
    <mergeCell ref="E211:F217"/>
    <mergeCell ref="G211:I211"/>
    <mergeCell ref="J211:V211"/>
    <mergeCell ref="W211:Z212"/>
    <mergeCell ref="L214:P214"/>
    <mergeCell ref="Q214:AK214"/>
    <mergeCell ref="G215:K216"/>
    <mergeCell ref="L215:P215"/>
    <mergeCell ref="T208:AA209"/>
    <mergeCell ref="J212:V212"/>
    <mergeCell ref="G213:K214"/>
    <mergeCell ref="E204:F210"/>
    <mergeCell ref="G204:I204"/>
    <mergeCell ref="J204:V204"/>
    <mergeCell ref="W204:Z205"/>
    <mergeCell ref="G205:I205"/>
    <mergeCell ref="J205:V205"/>
    <mergeCell ref="G212:I212"/>
    <mergeCell ref="G198:I198"/>
    <mergeCell ref="J198:V198"/>
    <mergeCell ref="G199:K200"/>
    <mergeCell ref="L200:P200"/>
    <mergeCell ref="Q200:AK200"/>
    <mergeCell ref="C194:F195"/>
    <mergeCell ref="G194:K195"/>
    <mergeCell ref="L194:P194"/>
    <mergeCell ref="Q194:AK194"/>
    <mergeCell ref="Q195:AK195"/>
    <mergeCell ref="C197:D217"/>
    <mergeCell ref="E197:F203"/>
    <mergeCell ref="G197:I197"/>
    <mergeCell ref="J197:V197"/>
    <mergeCell ref="W197:Z198"/>
    <mergeCell ref="G201:K202"/>
    <mergeCell ref="L201:P201"/>
    <mergeCell ref="T201:AA202"/>
    <mergeCell ref="G203:K203"/>
    <mergeCell ref="G206:K207"/>
    <mergeCell ref="L207:P207"/>
    <mergeCell ref="Q207:AK207"/>
    <mergeCell ref="G208:K209"/>
    <mergeCell ref="L208:P208"/>
    <mergeCell ref="G189:K189"/>
    <mergeCell ref="X189:Y189"/>
    <mergeCell ref="G190:K190"/>
    <mergeCell ref="R189:S189"/>
    <mergeCell ref="T189:U189"/>
    <mergeCell ref="V189:W189"/>
    <mergeCell ref="Q185:AK185"/>
    <mergeCell ref="Q186:AK186"/>
    <mergeCell ref="C192:F193"/>
    <mergeCell ref="G192:I192"/>
    <mergeCell ref="J192:V192"/>
    <mergeCell ref="W192:Z192"/>
    <mergeCell ref="AA192:AK192"/>
    <mergeCell ref="G193:I193"/>
    <mergeCell ref="J193:V193"/>
    <mergeCell ref="W193:Z193"/>
    <mergeCell ref="AA193:AK193"/>
    <mergeCell ref="U228:AA228"/>
    <mergeCell ref="G174:I174"/>
    <mergeCell ref="J174:V174"/>
    <mergeCell ref="G175:K176"/>
    <mergeCell ref="L175:P175"/>
    <mergeCell ref="Q175:AK175"/>
    <mergeCell ref="Q176:AK176"/>
    <mergeCell ref="G182:I182"/>
    <mergeCell ref="J182:V182"/>
    <mergeCell ref="W182:Z183"/>
    <mergeCell ref="G183:I183"/>
    <mergeCell ref="J183:V183"/>
    <mergeCell ref="L189:M189"/>
    <mergeCell ref="N189:O189"/>
    <mergeCell ref="P189:Q189"/>
    <mergeCell ref="W173:Z174"/>
    <mergeCell ref="G177:K178"/>
    <mergeCell ref="L177:P177"/>
    <mergeCell ref="T177:AA178"/>
    <mergeCell ref="G179:K179"/>
    <mergeCell ref="L179:M179"/>
    <mergeCell ref="L180:AK180"/>
    <mergeCell ref="L190:AK190"/>
    <mergeCell ref="N179:O179"/>
    <mergeCell ref="L203:AK203"/>
    <mergeCell ref="L210:AK210"/>
    <mergeCell ref="L217:AK217"/>
    <mergeCell ref="L124:AK124"/>
    <mergeCell ref="L134:AK134"/>
    <mergeCell ref="L147:AK147"/>
    <mergeCell ref="I170:AE170"/>
    <mergeCell ref="C172:AK172"/>
    <mergeCell ref="C173:F180"/>
    <mergeCell ref="G173:I173"/>
    <mergeCell ref="J173:V173"/>
    <mergeCell ref="T179:U179"/>
    <mergeCell ref="V179:W179"/>
    <mergeCell ref="X179:Y179"/>
    <mergeCell ref="G180:K180"/>
    <mergeCell ref="C184:F186"/>
    <mergeCell ref="G184:K186"/>
    <mergeCell ref="L185:P185"/>
    <mergeCell ref="C187:F190"/>
    <mergeCell ref="P179:Q179"/>
    <mergeCell ref="R179:S179"/>
    <mergeCell ref="G187:K188"/>
    <mergeCell ref="L187:P187"/>
    <mergeCell ref="T187:AA188"/>
  </mergeCells>
  <phoneticPr fontId="2"/>
  <printOptions horizontalCentered="1" verticalCentered="1"/>
  <pageMargins left="3.937007874015748E-2" right="3.937007874015748E-2" top="0" bottom="0" header="0.31496062992125984" footer="0.31496062992125984"/>
  <pageSetup paperSize="9" fitToHeight="0" orientation="portrait" r:id="rId1"/>
  <rowBreaks count="3" manualBreakCount="3">
    <brk id="57" max="16383" man="1"/>
    <brk id="113" max="16383" man="1"/>
    <brk id="169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40A7-BD60-45D4-948C-69BDECA5D617}">
  <dimension ref="A1:B98"/>
  <sheetViews>
    <sheetView workbookViewId="0">
      <selection sqref="A1:B98"/>
    </sheetView>
  </sheetViews>
  <sheetFormatPr defaultColWidth="9.33203125" defaultRowHeight="13.2" x14ac:dyDescent="0.25"/>
  <cols>
    <col min="1" max="16384" width="9.33203125" style="22"/>
  </cols>
  <sheetData>
    <row r="1" spans="1:2" x14ac:dyDescent="0.25">
      <c r="A1" s="22" t="s">
        <v>436</v>
      </c>
      <c r="B1" s="22" t="s">
        <v>369</v>
      </c>
    </row>
    <row r="2" spans="1:2" x14ac:dyDescent="0.25">
      <c r="A2" s="22" t="s">
        <v>437</v>
      </c>
      <c r="B2" s="22" t="s">
        <v>370</v>
      </c>
    </row>
    <row r="3" spans="1:2" x14ac:dyDescent="0.25">
      <c r="A3" s="22" t="s">
        <v>438</v>
      </c>
      <c r="B3" s="22" t="s">
        <v>371</v>
      </c>
    </row>
    <row r="4" spans="1:2" x14ac:dyDescent="0.25">
      <c r="A4" s="22" t="s">
        <v>439</v>
      </c>
      <c r="B4" s="22" t="s">
        <v>370</v>
      </c>
    </row>
    <row r="5" spans="1:2" x14ac:dyDescent="0.25">
      <c r="A5" s="22" t="s">
        <v>440</v>
      </c>
      <c r="B5" s="22" t="s">
        <v>372</v>
      </c>
    </row>
    <row r="6" spans="1:2" x14ac:dyDescent="0.25">
      <c r="A6" s="22" t="s">
        <v>441</v>
      </c>
      <c r="B6" s="22" t="s">
        <v>371</v>
      </c>
    </row>
    <row r="7" spans="1:2" x14ac:dyDescent="0.25">
      <c r="A7" s="22" t="s">
        <v>442</v>
      </c>
      <c r="B7" s="22" t="s">
        <v>369</v>
      </c>
    </row>
    <row r="8" spans="1:2" x14ac:dyDescent="0.25">
      <c r="A8" s="22" t="s">
        <v>443</v>
      </c>
      <c r="B8" s="22" t="s">
        <v>373</v>
      </c>
    </row>
    <row r="9" spans="1:2" x14ac:dyDescent="0.25">
      <c r="A9" s="22" t="s">
        <v>444</v>
      </c>
      <c r="B9" s="22" t="s">
        <v>374</v>
      </c>
    </row>
    <row r="10" spans="1:2" x14ac:dyDescent="0.25">
      <c r="A10" s="22" t="s">
        <v>445</v>
      </c>
      <c r="B10" s="22" t="s">
        <v>375</v>
      </c>
    </row>
    <row r="11" spans="1:2" x14ac:dyDescent="0.25">
      <c r="A11" s="22" t="s">
        <v>446</v>
      </c>
      <c r="B11" s="22" t="s">
        <v>376</v>
      </c>
    </row>
    <row r="12" spans="1:2" x14ac:dyDescent="0.25">
      <c r="A12" s="22" t="s">
        <v>447</v>
      </c>
      <c r="B12" s="22" t="s">
        <v>377</v>
      </c>
    </row>
    <row r="13" spans="1:2" x14ac:dyDescent="0.25">
      <c r="A13" s="22" t="s">
        <v>448</v>
      </c>
      <c r="B13" s="22" t="s">
        <v>376</v>
      </c>
    </row>
    <row r="14" spans="1:2" x14ac:dyDescent="0.25">
      <c r="A14" s="22" t="s">
        <v>449</v>
      </c>
      <c r="B14" s="22" t="s">
        <v>377</v>
      </c>
    </row>
    <row r="15" spans="1:2" x14ac:dyDescent="0.25">
      <c r="A15" s="22" t="s">
        <v>450</v>
      </c>
      <c r="B15" s="22" t="s">
        <v>378</v>
      </c>
    </row>
    <row r="16" spans="1:2" x14ac:dyDescent="0.25">
      <c r="A16" s="22" t="s">
        <v>451</v>
      </c>
      <c r="B16" s="22" t="s">
        <v>377</v>
      </c>
    </row>
    <row r="17" spans="1:2" x14ac:dyDescent="0.25">
      <c r="A17" s="22" t="s">
        <v>452</v>
      </c>
      <c r="B17" s="22" t="s">
        <v>378</v>
      </c>
    </row>
    <row r="18" spans="1:2" x14ac:dyDescent="0.25">
      <c r="A18" s="22" t="s">
        <v>453</v>
      </c>
      <c r="B18" s="22" t="s">
        <v>379</v>
      </c>
    </row>
    <row r="19" spans="1:2" x14ac:dyDescent="0.25">
      <c r="A19" s="22" t="s">
        <v>454</v>
      </c>
      <c r="B19" s="22" t="s">
        <v>378</v>
      </c>
    </row>
    <row r="20" spans="1:2" x14ac:dyDescent="0.25">
      <c r="A20" s="22" t="s">
        <v>455</v>
      </c>
      <c r="B20" s="22" t="s">
        <v>379</v>
      </c>
    </row>
    <row r="21" spans="1:2" x14ac:dyDescent="0.25">
      <c r="A21" s="22" t="s">
        <v>456</v>
      </c>
      <c r="B21" s="22" t="s">
        <v>380</v>
      </c>
    </row>
    <row r="22" spans="1:2" x14ac:dyDescent="0.25">
      <c r="A22" s="22" t="s">
        <v>457</v>
      </c>
      <c r="B22" s="22" t="s">
        <v>379</v>
      </c>
    </row>
    <row r="23" spans="1:2" x14ac:dyDescent="0.25">
      <c r="A23" s="22" t="s">
        <v>458</v>
      </c>
      <c r="B23" s="22" t="s">
        <v>380</v>
      </c>
    </row>
    <row r="24" spans="1:2" x14ac:dyDescent="0.25">
      <c r="A24" s="22" t="s">
        <v>459</v>
      </c>
      <c r="B24" s="22" t="s">
        <v>379</v>
      </c>
    </row>
    <row r="25" spans="1:2" x14ac:dyDescent="0.25">
      <c r="A25" s="22" t="s">
        <v>460</v>
      </c>
      <c r="B25" s="22" t="s">
        <v>380</v>
      </c>
    </row>
    <row r="26" spans="1:2" x14ac:dyDescent="0.25">
      <c r="A26" s="22" t="s">
        <v>461</v>
      </c>
      <c r="B26" s="22" t="s">
        <v>381</v>
      </c>
    </row>
    <row r="27" spans="1:2" x14ac:dyDescent="0.25">
      <c r="A27" s="22" t="s">
        <v>462</v>
      </c>
      <c r="B27" s="22" t="s">
        <v>380</v>
      </c>
    </row>
    <row r="28" spans="1:2" x14ac:dyDescent="0.25">
      <c r="A28" s="22" t="s">
        <v>463</v>
      </c>
      <c r="B28" s="22" t="s">
        <v>382</v>
      </c>
    </row>
    <row r="29" spans="1:2" x14ac:dyDescent="0.25">
      <c r="A29" s="22" t="s">
        <v>464</v>
      </c>
      <c r="B29" s="22" t="s">
        <v>383</v>
      </c>
    </row>
    <row r="30" spans="1:2" x14ac:dyDescent="0.25">
      <c r="A30" s="22" t="s">
        <v>465</v>
      </c>
      <c r="B30" s="22" t="s">
        <v>384</v>
      </c>
    </row>
    <row r="31" spans="1:2" x14ac:dyDescent="0.25">
      <c r="A31" s="22" t="s">
        <v>466</v>
      </c>
      <c r="B31" s="22" t="s">
        <v>383</v>
      </c>
    </row>
    <row r="32" spans="1:2" x14ac:dyDescent="0.25">
      <c r="A32" s="22" t="s">
        <v>467</v>
      </c>
      <c r="B32" s="22" t="s">
        <v>384</v>
      </c>
    </row>
    <row r="33" spans="1:2" x14ac:dyDescent="0.25">
      <c r="A33" s="22" t="s">
        <v>468</v>
      </c>
      <c r="B33" s="22" t="s">
        <v>385</v>
      </c>
    </row>
    <row r="34" spans="1:2" x14ac:dyDescent="0.25">
      <c r="A34" s="22" t="s">
        <v>469</v>
      </c>
      <c r="B34" s="22" t="s">
        <v>386</v>
      </c>
    </row>
    <row r="35" spans="1:2" x14ac:dyDescent="0.25">
      <c r="A35" s="22" t="s">
        <v>470</v>
      </c>
      <c r="B35" s="22" t="s">
        <v>385</v>
      </c>
    </row>
    <row r="36" spans="1:2" x14ac:dyDescent="0.25">
      <c r="A36" s="22" t="s">
        <v>471</v>
      </c>
      <c r="B36" s="22" t="s">
        <v>387</v>
      </c>
    </row>
    <row r="37" spans="1:2" x14ac:dyDescent="0.25">
      <c r="A37" s="22" t="s">
        <v>472</v>
      </c>
      <c r="B37" s="22" t="s">
        <v>388</v>
      </c>
    </row>
    <row r="38" spans="1:2" x14ac:dyDescent="0.25">
      <c r="A38" s="22" t="s">
        <v>473</v>
      </c>
      <c r="B38" s="22" t="s">
        <v>387</v>
      </c>
    </row>
    <row r="39" spans="1:2" x14ac:dyDescent="0.25">
      <c r="A39" s="22" t="s">
        <v>474</v>
      </c>
      <c r="B39" s="22" t="s">
        <v>389</v>
      </c>
    </row>
    <row r="40" spans="1:2" x14ac:dyDescent="0.25">
      <c r="A40" s="22" t="s">
        <v>475</v>
      </c>
      <c r="B40" s="22" t="s">
        <v>390</v>
      </c>
    </row>
    <row r="41" spans="1:2" x14ac:dyDescent="0.25">
      <c r="A41" s="22" t="s">
        <v>476</v>
      </c>
      <c r="B41" s="22" t="s">
        <v>389</v>
      </c>
    </row>
    <row r="42" spans="1:2" x14ac:dyDescent="0.25">
      <c r="A42" s="22" t="s">
        <v>477</v>
      </c>
      <c r="B42" s="22" t="s">
        <v>388</v>
      </c>
    </row>
    <row r="43" spans="1:2" x14ac:dyDescent="0.25">
      <c r="A43" s="22" t="s">
        <v>478</v>
      </c>
      <c r="B43" s="22" t="s">
        <v>389</v>
      </c>
    </row>
    <row r="44" spans="1:2" x14ac:dyDescent="0.25">
      <c r="A44" s="22" t="s">
        <v>479</v>
      </c>
      <c r="B44" s="22" t="s">
        <v>388</v>
      </c>
    </row>
    <row r="45" spans="1:2" x14ac:dyDescent="0.25">
      <c r="A45" s="22" t="s">
        <v>480</v>
      </c>
      <c r="B45" s="22" t="s">
        <v>391</v>
      </c>
    </row>
    <row r="46" spans="1:2" x14ac:dyDescent="0.25">
      <c r="A46" s="22" t="s">
        <v>481</v>
      </c>
      <c r="B46" s="22" t="s">
        <v>389</v>
      </c>
    </row>
    <row r="47" spans="1:2" x14ac:dyDescent="0.25">
      <c r="A47" s="22" t="s">
        <v>482</v>
      </c>
      <c r="B47" s="22" t="s">
        <v>391</v>
      </c>
    </row>
    <row r="48" spans="1:2" x14ac:dyDescent="0.25">
      <c r="A48" s="22" t="s">
        <v>483</v>
      </c>
      <c r="B48" s="22" t="s">
        <v>392</v>
      </c>
    </row>
    <row r="49" spans="1:2" x14ac:dyDescent="0.25">
      <c r="A49" s="22" t="s">
        <v>484</v>
      </c>
      <c r="B49" s="22" t="s">
        <v>391</v>
      </c>
    </row>
    <row r="50" spans="1:2" x14ac:dyDescent="0.25">
      <c r="A50" s="22" t="s">
        <v>485</v>
      </c>
      <c r="B50" s="22" t="s">
        <v>385</v>
      </c>
    </row>
    <row r="51" spans="1:2" x14ac:dyDescent="0.25">
      <c r="A51" s="22" t="s">
        <v>486</v>
      </c>
      <c r="B51" s="22" t="s">
        <v>391</v>
      </c>
    </row>
    <row r="52" spans="1:2" x14ac:dyDescent="0.25">
      <c r="A52" s="22" t="s">
        <v>487</v>
      </c>
      <c r="B52" s="22" t="s">
        <v>392</v>
      </c>
    </row>
    <row r="53" spans="1:2" x14ac:dyDescent="0.25">
      <c r="A53" s="22" t="s">
        <v>488</v>
      </c>
      <c r="B53" s="22" t="s">
        <v>391</v>
      </c>
    </row>
    <row r="54" spans="1:2" x14ac:dyDescent="0.25">
      <c r="A54" s="22" t="s">
        <v>489</v>
      </c>
      <c r="B54" s="22" t="s">
        <v>392</v>
      </c>
    </row>
    <row r="55" spans="1:2" x14ac:dyDescent="0.25">
      <c r="A55" s="22" t="s">
        <v>490</v>
      </c>
      <c r="B55" s="22" t="s">
        <v>390</v>
      </c>
    </row>
    <row r="56" spans="1:2" x14ac:dyDescent="0.25">
      <c r="A56" s="22" t="s">
        <v>491</v>
      </c>
      <c r="B56" s="22" t="s">
        <v>393</v>
      </c>
    </row>
    <row r="57" spans="1:2" x14ac:dyDescent="0.25">
      <c r="A57" s="22" t="s">
        <v>492</v>
      </c>
      <c r="B57" s="22" t="s">
        <v>394</v>
      </c>
    </row>
    <row r="58" spans="1:2" x14ac:dyDescent="0.25">
      <c r="A58" s="22" t="s">
        <v>493</v>
      </c>
      <c r="B58" s="22" t="s">
        <v>393</v>
      </c>
    </row>
    <row r="59" spans="1:2" x14ac:dyDescent="0.25">
      <c r="A59" s="22" t="s">
        <v>494</v>
      </c>
      <c r="B59" s="22" t="s">
        <v>394</v>
      </c>
    </row>
    <row r="60" spans="1:2" x14ac:dyDescent="0.25">
      <c r="A60" s="22" t="s">
        <v>495</v>
      </c>
      <c r="B60" s="22" t="s">
        <v>395</v>
      </c>
    </row>
    <row r="61" spans="1:2" x14ac:dyDescent="0.25">
      <c r="A61" s="22" t="s">
        <v>496</v>
      </c>
      <c r="B61" s="22" t="s">
        <v>396</v>
      </c>
    </row>
    <row r="62" spans="1:2" x14ac:dyDescent="0.25">
      <c r="A62" s="22" t="s">
        <v>497</v>
      </c>
      <c r="B62" s="22" t="s">
        <v>397</v>
      </c>
    </row>
    <row r="63" spans="1:2" x14ac:dyDescent="0.25">
      <c r="A63" s="22" t="s">
        <v>498</v>
      </c>
      <c r="B63" s="22" t="s">
        <v>398</v>
      </c>
    </row>
    <row r="64" spans="1:2" x14ac:dyDescent="0.25">
      <c r="A64" s="22" t="s">
        <v>499</v>
      </c>
      <c r="B64" s="22" t="s">
        <v>399</v>
      </c>
    </row>
    <row r="65" spans="1:2" x14ac:dyDescent="0.25">
      <c r="A65" s="22" t="s">
        <v>500</v>
      </c>
      <c r="B65" s="22" t="s">
        <v>400</v>
      </c>
    </row>
    <row r="66" spans="1:2" x14ac:dyDescent="0.25">
      <c r="A66" s="22" t="s">
        <v>501</v>
      </c>
      <c r="B66" s="22" t="s">
        <v>401</v>
      </c>
    </row>
    <row r="67" spans="1:2" x14ac:dyDescent="0.25">
      <c r="A67" s="22" t="s">
        <v>502</v>
      </c>
      <c r="B67" s="22" t="s">
        <v>402</v>
      </c>
    </row>
    <row r="68" spans="1:2" x14ac:dyDescent="0.25">
      <c r="A68" s="22" t="s">
        <v>503</v>
      </c>
      <c r="B68" s="22" t="s">
        <v>403</v>
      </c>
    </row>
    <row r="69" spans="1:2" x14ac:dyDescent="0.25">
      <c r="A69" s="22" t="s">
        <v>504</v>
      </c>
      <c r="B69" s="22" t="s">
        <v>402</v>
      </c>
    </row>
    <row r="70" spans="1:2" x14ac:dyDescent="0.25">
      <c r="A70" s="22" t="s">
        <v>505</v>
      </c>
      <c r="B70" s="22" t="s">
        <v>403</v>
      </c>
    </row>
    <row r="71" spans="1:2" x14ac:dyDescent="0.25">
      <c r="A71" s="22" t="s">
        <v>506</v>
      </c>
      <c r="B71" s="22" t="s">
        <v>402</v>
      </c>
    </row>
    <row r="72" spans="1:2" x14ac:dyDescent="0.25">
      <c r="A72" s="22" t="s">
        <v>507</v>
      </c>
      <c r="B72" s="22" t="s">
        <v>404</v>
      </c>
    </row>
    <row r="73" spans="1:2" x14ac:dyDescent="0.25">
      <c r="A73" s="22" t="s">
        <v>508</v>
      </c>
      <c r="B73" s="22" t="s">
        <v>405</v>
      </c>
    </row>
    <row r="74" spans="1:2" x14ac:dyDescent="0.25">
      <c r="A74" s="22" t="s">
        <v>509</v>
      </c>
      <c r="B74" s="22" t="s">
        <v>403</v>
      </c>
    </row>
    <row r="75" spans="1:2" x14ac:dyDescent="0.25">
      <c r="A75" s="22" t="s">
        <v>510</v>
      </c>
      <c r="B75" s="22" t="s">
        <v>405</v>
      </c>
    </row>
    <row r="76" spans="1:2" x14ac:dyDescent="0.25">
      <c r="A76" s="22" t="s">
        <v>511</v>
      </c>
      <c r="B76" s="22" t="s">
        <v>403</v>
      </c>
    </row>
    <row r="77" spans="1:2" x14ac:dyDescent="0.25">
      <c r="A77" s="22" t="s">
        <v>512</v>
      </c>
      <c r="B77" s="22" t="s">
        <v>406</v>
      </c>
    </row>
    <row r="78" spans="1:2" x14ac:dyDescent="0.25">
      <c r="A78" s="22" t="s">
        <v>513</v>
      </c>
      <c r="B78" s="22" t="s">
        <v>404</v>
      </c>
    </row>
    <row r="79" spans="1:2" x14ac:dyDescent="0.25">
      <c r="A79" s="22" t="s">
        <v>514</v>
      </c>
      <c r="B79" s="22" t="s">
        <v>402</v>
      </c>
    </row>
    <row r="80" spans="1:2" x14ac:dyDescent="0.25">
      <c r="A80" s="22" t="s">
        <v>515</v>
      </c>
      <c r="B80" s="22" t="s">
        <v>404</v>
      </c>
    </row>
    <row r="81" spans="1:2" x14ac:dyDescent="0.25">
      <c r="A81" s="22" t="s">
        <v>516</v>
      </c>
      <c r="B81" s="22" t="s">
        <v>402</v>
      </c>
    </row>
    <row r="82" spans="1:2" x14ac:dyDescent="0.25">
      <c r="A82" s="22" t="s">
        <v>517</v>
      </c>
      <c r="B82" s="22" t="s">
        <v>404</v>
      </c>
    </row>
    <row r="83" spans="1:2" x14ac:dyDescent="0.25">
      <c r="A83" s="22" t="s">
        <v>518</v>
      </c>
      <c r="B83" s="22" t="s">
        <v>407</v>
      </c>
    </row>
    <row r="84" spans="1:2" x14ac:dyDescent="0.25">
      <c r="A84" s="22" t="s">
        <v>519</v>
      </c>
      <c r="B84" s="22" t="s">
        <v>408</v>
      </c>
    </row>
    <row r="85" spans="1:2" x14ac:dyDescent="0.25">
      <c r="A85" s="22" t="s">
        <v>520</v>
      </c>
      <c r="B85" s="22" t="s">
        <v>409</v>
      </c>
    </row>
    <row r="86" spans="1:2" x14ac:dyDescent="0.25">
      <c r="A86" s="22" t="s">
        <v>521</v>
      </c>
      <c r="B86" s="22" t="s">
        <v>410</v>
      </c>
    </row>
    <row r="87" spans="1:2" x14ac:dyDescent="0.25">
      <c r="A87" s="22" t="s">
        <v>522</v>
      </c>
      <c r="B87" s="22" t="s">
        <v>411</v>
      </c>
    </row>
    <row r="88" spans="1:2" x14ac:dyDescent="0.25">
      <c r="A88" s="22" t="s">
        <v>523</v>
      </c>
      <c r="B88" s="22" t="s">
        <v>410</v>
      </c>
    </row>
    <row r="89" spans="1:2" x14ac:dyDescent="0.25">
      <c r="A89" s="22" t="s">
        <v>524</v>
      </c>
      <c r="B89" s="22" t="s">
        <v>411</v>
      </c>
    </row>
    <row r="90" spans="1:2" x14ac:dyDescent="0.25">
      <c r="A90" s="22" t="s">
        <v>525</v>
      </c>
      <c r="B90" s="22" t="s">
        <v>412</v>
      </c>
    </row>
    <row r="91" spans="1:2" x14ac:dyDescent="0.25">
      <c r="A91" s="22" t="s">
        <v>526</v>
      </c>
      <c r="B91" s="22" t="s">
        <v>411</v>
      </c>
    </row>
    <row r="92" spans="1:2" x14ac:dyDescent="0.25">
      <c r="A92" s="22" t="s">
        <v>527</v>
      </c>
      <c r="B92" s="22" t="s">
        <v>412</v>
      </c>
    </row>
    <row r="93" spans="1:2" x14ac:dyDescent="0.25">
      <c r="A93" s="22" t="s">
        <v>528</v>
      </c>
      <c r="B93" s="22" t="s">
        <v>381</v>
      </c>
    </row>
    <row r="94" spans="1:2" x14ac:dyDescent="0.25">
      <c r="A94" s="22" t="s">
        <v>529</v>
      </c>
      <c r="B94" s="22" t="s">
        <v>380</v>
      </c>
    </row>
    <row r="95" spans="1:2" x14ac:dyDescent="0.25">
      <c r="A95" s="22" t="s">
        <v>530</v>
      </c>
      <c r="B95" s="22" t="s">
        <v>381</v>
      </c>
    </row>
    <row r="96" spans="1:2" x14ac:dyDescent="0.25">
      <c r="A96" s="22" t="s">
        <v>531</v>
      </c>
      <c r="B96" s="22" t="s">
        <v>413</v>
      </c>
    </row>
    <row r="97" spans="1:2" x14ac:dyDescent="0.25">
      <c r="A97" s="22" t="s">
        <v>532</v>
      </c>
      <c r="B97" s="22" t="s">
        <v>414</v>
      </c>
    </row>
    <row r="98" spans="1:2" x14ac:dyDescent="0.25">
      <c r="A98" s="22" t="s">
        <v>533</v>
      </c>
      <c r="B98" s="22" t="s">
        <v>415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171E-956D-4A54-A669-6EFDB86B95E0}">
  <sheetPr codeName="Sheet3"/>
  <dimension ref="A1:B48"/>
  <sheetViews>
    <sheetView workbookViewId="0">
      <selection activeCell="B2" sqref="B2:B48"/>
    </sheetView>
  </sheetViews>
  <sheetFormatPr defaultRowHeight="13.2" x14ac:dyDescent="0.25"/>
  <sheetData>
    <row r="1" spans="1:2" x14ac:dyDescent="0.25">
      <c r="A1" t="s">
        <v>367</v>
      </c>
      <c r="B1" s="1" t="s">
        <v>368</v>
      </c>
    </row>
    <row r="2" spans="1:2" x14ac:dyDescent="0.25">
      <c r="A2">
        <v>10000</v>
      </c>
      <c r="B2" s="1" t="s">
        <v>369</v>
      </c>
    </row>
    <row r="3" spans="1:2" x14ac:dyDescent="0.25">
      <c r="A3">
        <v>100000</v>
      </c>
      <c r="B3" s="1" t="s">
        <v>370</v>
      </c>
    </row>
    <row r="4" spans="1:2" x14ac:dyDescent="0.25">
      <c r="A4">
        <v>185501</v>
      </c>
      <c r="B4" s="1" t="s">
        <v>371</v>
      </c>
    </row>
    <row r="5" spans="1:2" x14ac:dyDescent="0.25">
      <c r="A5">
        <v>200000</v>
      </c>
      <c r="B5" s="1" t="s">
        <v>372</v>
      </c>
    </row>
    <row r="6" spans="1:2" x14ac:dyDescent="0.25">
      <c r="A6">
        <v>1000000</v>
      </c>
      <c r="B6" s="1" t="s">
        <v>373</v>
      </c>
    </row>
    <row r="7" spans="1:2" x14ac:dyDescent="0.25">
      <c r="A7">
        <v>2100000</v>
      </c>
      <c r="B7" s="1" t="s">
        <v>374</v>
      </c>
    </row>
    <row r="8" spans="1:2" x14ac:dyDescent="0.25">
      <c r="A8">
        <v>2600000</v>
      </c>
      <c r="B8" s="1" t="s">
        <v>375</v>
      </c>
    </row>
    <row r="9" spans="1:2" x14ac:dyDescent="0.25">
      <c r="A9">
        <v>3000000</v>
      </c>
      <c r="B9" s="1" t="s">
        <v>376</v>
      </c>
    </row>
    <row r="10" spans="1:2" x14ac:dyDescent="0.25">
      <c r="A10">
        <v>3114411</v>
      </c>
      <c r="B10" s="1" t="s">
        <v>377</v>
      </c>
    </row>
    <row r="11" spans="1:2" x14ac:dyDescent="0.25">
      <c r="A11">
        <v>3300000</v>
      </c>
      <c r="B11" s="1" t="s">
        <v>378</v>
      </c>
    </row>
    <row r="12" spans="1:2" x14ac:dyDescent="0.25">
      <c r="A12">
        <v>3700000</v>
      </c>
      <c r="B12" s="1" t="s">
        <v>379</v>
      </c>
    </row>
    <row r="13" spans="1:2" x14ac:dyDescent="0.25">
      <c r="A13">
        <v>3800801</v>
      </c>
      <c r="B13" s="1" t="s">
        <v>380</v>
      </c>
    </row>
    <row r="14" spans="1:2" x14ac:dyDescent="0.25">
      <c r="A14">
        <v>3892261</v>
      </c>
      <c r="B14" s="1" t="s">
        <v>381</v>
      </c>
    </row>
    <row r="15" spans="1:2" x14ac:dyDescent="0.25">
      <c r="A15">
        <v>4000000</v>
      </c>
      <c r="B15" s="1" t="s">
        <v>382</v>
      </c>
    </row>
    <row r="16" spans="1:2" x14ac:dyDescent="0.25">
      <c r="A16">
        <v>4100000</v>
      </c>
      <c r="B16" s="1" t="s">
        <v>383</v>
      </c>
    </row>
    <row r="17" spans="1:2" x14ac:dyDescent="0.25">
      <c r="A17">
        <v>4314121</v>
      </c>
      <c r="B17" s="1" t="s">
        <v>384</v>
      </c>
    </row>
    <row r="18" spans="1:2" x14ac:dyDescent="0.25">
      <c r="A18">
        <v>4980000</v>
      </c>
      <c r="B18" s="1" t="s">
        <v>385</v>
      </c>
    </row>
    <row r="19" spans="1:2" x14ac:dyDescent="0.25">
      <c r="A19">
        <v>5000000</v>
      </c>
      <c r="B19" s="1" t="s">
        <v>386</v>
      </c>
    </row>
    <row r="20" spans="1:2" x14ac:dyDescent="0.25">
      <c r="A20">
        <v>5200000</v>
      </c>
      <c r="B20" s="1" t="s">
        <v>387</v>
      </c>
    </row>
    <row r="21" spans="1:2" x14ac:dyDescent="0.25">
      <c r="A21">
        <v>5200461</v>
      </c>
      <c r="B21" s="1" t="s">
        <v>388</v>
      </c>
    </row>
    <row r="22" spans="1:2" x14ac:dyDescent="0.25">
      <c r="A22">
        <v>5300000</v>
      </c>
      <c r="B22" s="1" t="s">
        <v>389</v>
      </c>
    </row>
    <row r="23" spans="1:2" x14ac:dyDescent="0.25">
      <c r="A23">
        <v>5630801</v>
      </c>
      <c r="B23" s="1" t="s">
        <v>390</v>
      </c>
    </row>
    <row r="24" spans="1:2" x14ac:dyDescent="0.25">
      <c r="A24">
        <v>6300000</v>
      </c>
      <c r="B24" s="1" t="s">
        <v>391</v>
      </c>
    </row>
    <row r="25" spans="1:2" x14ac:dyDescent="0.25">
      <c r="A25">
        <v>6400000</v>
      </c>
      <c r="B25" s="1" t="s">
        <v>392</v>
      </c>
    </row>
    <row r="26" spans="1:2" x14ac:dyDescent="0.25">
      <c r="A26">
        <v>6800000</v>
      </c>
      <c r="B26" s="1" t="s">
        <v>393</v>
      </c>
    </row>
    <row r="27" spans="1:2" x14ac:dyDescent="0.25">
      <c r="A27">
        <v>6840100</v>
      </c>
      <c r="B27" s="1" t="s">
        <v>394</v>
      </c>
    </row>
    <row r="28" spans="1:2" x14ac:dyDescent="0.25">
      <c r="A28">
        <v>7000000</v>
      </c>
      <c r="B28" s="1" t="s">
        <v>395</v>
      </c>
    </row>
    <row r="29" spans="1:2" x14ac:dyDescent="0.25">
      <c r="A29">
        <v>7200001</v>
      </c>
      <c r="B29" s="1" t="s">
        <v>396</v>
      </c>
    </row>
    <row r="30" spans="1:2" x14ac:dyDescent="0.25">
      <c r="A30">
        <v>7400000</v>
      </c>
      <c r="B30" s="1" t="s">
        <v>397</v>
      </c>
    </row>
    <row r="31" spans="1:2" x14ac:dyDescent="0.25">
      <c r="A31">
        <v>7600000</v>
      </c>
      <c r="B31" s="1" t="s">
        <v>398</v>
      </c>
    </row>
    <row r="32" spans="1:2" x14ac:dyDescent="0.25">
      <c r="A32">
        <v>7700000</v>
      </c>
      <c r="B32" s="1" t="s">
        <v>399</v>
      </c>
    </row>
    <row r="33" spans="1:2" x14ac:dyDescent="0.25">
      <c r="A33">
        <v>7800000</v>
      </c>
      <c r="B33" s="1" t="s">
        <v>400</v>
      </c>
    </row>
    <row r="34" spans="1:2" x14ac:dyDescent="0.25">
      <c r="A34">
        <v>7900001</v>
      </c>
      <c r="B34" s="1" t="s">
        <v>401</v>
      </c>
    </row>
    <row r="35" spans="1:2" x14ac:dyDescent="0.25">
      <c r="A35">
        <v>8000000</v>
      </c>
      <c r="B35" s="1" t="s">
        <v>402</v>
      </c>
    </row>
    <row r="36" spans="1:2" x14ac:dyDescent="0.25">
      <c r="A36">
        <v>8115100</v>
      </c>
      <c r="B36" s="1" t="s">
        <v>403</v>
      </c>
    </row>
    <row r="37" spans="1:2" x14ac:dyDescent="0.25">
      <c r="A37">
        <v>8391421</v>
      </c>
      <c r="B37" s="1" t="s">
        <v>404</v>
      </c>
    </row>
    <row r="38" spans="1:2" x14ac:dyDescent="0.25">
      <c r="A38">
        <v>8400001</v>
      </c>
      <c r="B38" s="1" t="s">
        <v>405</v>
      </c>
    </row>
    <row r="39" spans="1:2" x14ac:dyDescent="0.25">
      <c r="A39">
        <v>8600001</v>
      </c>
      <c r="B39" s="1" t="s">
        <v>406</v>
      </c>
    </row>
    <row r="40" spans="1:2" x14ac:dyDescent="0.25">
      <c r="A40">
        <v>8800000</v>
      </c>
      <c r="B40" s="1" t="s">
        <v>407</v>
      </c>
    </row>
    <row r="41" spans="1:2" x14ac:dyDescent="0.25">
      <c r="A41">
        <v>8900000</v>
      </c>
      <c r="B41" s="1" t="s">
        <v>408</v>
      </c>
    </row>
    <row r="42" spans="1:2" x14ac:dyDescent="0.25">
      <c r="A42">
        <v>9000000</v>
      </c>
      <c r="B42" s="1" t="s">
        <v>409</v>
      </c>
    </row>
    <row r="43" spans="1:2" x14ac:dyDescent="0.25">
      <c r="A43">
        <v>9100001</v>
      </c>
      <c r="B43" s="1" t="s">
        <v>410</v>
      </c>
    </row>
    <row r="44" spans="1:2" x14ac:dyDescent="0.25">
      <c r="A44">
        <v>9200000</v>
      </c>
      <c r="B44" s="1" t="s">
        <v>411</v>
      </c>
    </row>
    <row r="45" spans="1:2" x14ac:dyDescent="0.25">
      <c r="A45">
        <v>9300001</v>
      </c>
      <c r="B45" s="1" t="s">
        <v>412</v>
      </c>
    </row>
    <row r="46" spans="1:2" x14ac:dyDescent="0.25">
      <c r="A46">
        <v>9600000</v>
      </c>
      <c r="B46" s="1" t="s">
        <v>413</v>
      </c>
    </row>
    <row r="47" spans="1:2" x14ac:dyDescent="0.25">
      <c r="A47">
        <v>9800000</v>
      </c>
      <c r="B47" s="1" t="s">
        <v>414</v>
      </c>
    </row>
    <row r="48" spans="1:2" x14ac:dyDescent="0.25">
      <c r="A48">
        <v>9900000</v>
      </c>
      <c r="B48" s="1" t="s">
        <v>415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7338-2178-44FD-A7B4-14E22B49525E}">
  <sheetPr codeName="Sheet5">
    <tabColor theme="0" tint="-0.34998626667073579"/>
  </sheetPr>
  <dimension ref="A1:A346"/>
  <sheetViews>
    <sheetView topLeftCell="A327" workbookViewId="0">
      <selection activeCell="A346" sqref="A1:A346"/>
    </sheetView>
  </sheetViews>
  <sheetFormatPr defaultColWidth="9.33203125" defaultRowHeight="14.4" x14ac:dyDescent="0.25"/>
  <cols>
    <col min="1" max="16384" width="9.33203125" style="2"/>
  </cols>
  <sheetData>
    <row r="1" spans="1:1" x14ac:dyDescent="0.25">
      <c r="A1" s="2" t="s">
        <v>10</v>
      </c>
    </row>
    <row r="2" spans="1:1" x14ac:dyDescent="0.25">
      <c r="A2" s="2" t="s">
        <v>11</v>
      </c>
    </row>
    <row r="3" spans="1:1" x14ac:dyDescent="0.25">
      <c r="A3" s="2" t="s">
        <v>12</v>
      </c>
    </row>
    <row r="4" spans="1:1" x14ac:dyDescent="0.25">
      <c r="A4" s="2" t="s">
        <v>13</v>
      </c>
    </row>
    <row r="5" spans="1:1" x14ac:dyDescent="0.25">
      <c r="A5" s="2" t="s">
        <v>14</v>
      </c>
    </row>
    <row r="6" spans="1:1" x14ac:dyDescent="0.25">
      <c r="A6" s="2" t="s">
        <v>15</v>
      </c>
    </row>
    <row r="7" spans="1:1" x14ac:dyDescent="0.25">
      <c r="A7" s="2" t="s">
        <v>16</v>
      </c>
    </row>
    <row r="8" spans="1:1" x14ac:dyDescent="0.25">
      <c r="A8" s="2" t="s">
        <v>17</v>
      </c>
    </row>
    <row r="9" spans="1:1" x14ac:dyDescent="0.25">
      <c r="A9" s="2" t="s">
        <v>18</v>
      </c>
    </row>
    <row r="10" spans="1:1" x14ac:dyDescent="0.25">
      <c r="A10" s="2" t="s">
        <v>19</v>
      </c>
    </row>
    <row r="11" spans="1:1" x14ac:dyDescent="0.25">
      <c r="A11" s="2" t="s">
        <v>20</v>
      </c>
    </row>
    <row r="12" spans="1:1" x14ac:dyDescent="0.25">
      <c r="A12" s="2" t="s">
        <v>21</v>
      </c>
    </row>
    <row r="13" spans="1:1" x14ac:dyDescent="0.25">
      <c r="A13" s="2" t="s">
        <v>22</v>
      </c>
    </row>
    <row r="14" spans="1:1" x14ac:dyDescent="0.25">
      <c r="A14" s="2" t="s">
        <v>23</v>
      </c>
    </row>
    <row r="15" spans="1:1" x14ac:dyDescent="0.25">
      <c r="A15" s="2" t="s">
        <v>24</v>
      </c>
    </row>
    <row r="16" spans="1:1" x14ac:dyDescent="0.25">
      <c r="A16" s="2" t="s">
        <v>25</v>
      </c>
    </row>
    <row r="17" spans="1:1" x14ac:dyDescent="0.25">
      <c r="A17" s="2" t="s">
        <v>26</v>
      </c>
    </row>
    <row r="18" spans="1:1" x14ac:dyDescent="0.25">
      <c r="A18" s="2" t="s">
        <v>27</v>
      </c>
    </row>
    <row r="19" spans="1:1" x14ac:dyDescent="0.25">
      <c r="A19" s="2" t="s">
        <v>28</v>
      </c>
    </row>
    <row r="20" spans="1:1" x14ac:dyDescent="0.25">
      <c r="A20" s="2" t="s">
        <v>29</v>
      </c>
    </row>
    <row r="21" spans="1:1" x14ac:dyDescent="0.25">
      <c r="A21" s="2" t="s">
        <v>30</v>
      </c>
    </row>
    <row r="22" spans="1:1" x14ac:dyDescent="0.25">
      <c r="A22" s="2" t="s">
        <v>31</v>
      </c>
    </row>
    <row r="23" spans="1:1" x14ac:dyDescent="0.25">
      <c r="A23" s="2" t="s">
        <v>32</v>
      </c>
    </row>
    <row r="24" spans="1:1" x14ac:dyDescent="0.25">
      <c r="A24" s="2" t="s">
        <v>33</v>
      </c>
    </row>
    <row r="25" spans="1:1" x14ac:dyDescent="0.25">
      <c r="A25" s="2" t="s">
        <v>34</v>
      </c>
    </row>
    <row r="26" spans="1:1" x14ac:dyDescent="0.25">
      <c r="A26" s="2" t="s">
        <v>35</v>
      </c>
    </row>
    <row r="27" spans="1:1" x14ac:dyDescent="0.25">
      <c r="A27" s="2" t="s">
        <v>36</v>
      </c>
    </row>
    <row r="28" spans="1:1" x14ac:dyDescent="0.25">
      <c r="A28" s="2" t="s">
        <v>37</v>
      </c>
    </row>
    <row r="29" spans="1:1" x14ac:dyDescent="0.25">
      <c r="A29" s="2" t="s">
        <v>38</v>
      </c>
    </row>
    <row r="30" spans="1:1" x14ac:dyDescent="0.25">
      <c r="A30" s="2" t="s">
        <v>39</v>
      </c>
    </row>
    <row r="31" spans="1:1" x14ac:dyDescent="0.25">
      <c r="A31" s="2" t="s">
        <v>40</v>
      </c>
    </row>
    <row r="32" spans="1:1" x14ac:dyDescent="0.25">
      <c r="A32" s="2" t="s">
        <v>41</v>
      </c>
    </row>
    <row r="33" spans="1:1" x14ac:dyDescent="0.25">
      <c r="A33" s="2" t="s">
        <v>42</v>
      </c>
    </row>
    <row r="34" spans="1:1" x14ac:dyDescent="0.25">
      <c r="A34" s="2" t="s">
        <v>43</v>
      </c>
    </row>
    <row r="35" spans="1:1" x14ac:dyDescent="0.25">
      <c r="A35" s="2" t="s">
        <v>44</v>
      </c>
    </row>
    <row r="36" spans="1:1" x14ac:dyDescent="0.25">
      <c r="A36" s="2" t="s">
        <v>45</v>
      </c>
    </row>
    <row r="37" spans="1:1" x14ac:dyDescent="0.25">
      <c r="A37" s="2" t="s">
        <v>46</v>
      </c>
    </row>
    <row r="38" spans="1:1" x14ac:dyDescent="0.25">
      <c r="A38" s="2" t="s">
        <v>47</v>
      </c>
    </row>
    <row r="39" spans="1:1" x14ac:dyDescent="0.25">
      <c r="A39" s="2" t="s">
        <v>48</v>
      </c>
    </row>
    <row r="40" spans="1:1" x14ac:dyDescent="0.25">
      <c r="A40" s="2" t="s">
        <v>49</v>
      </c>
    </row>
    <row r="41" spans="1:1" x14ac:dyDescent="0.25">
      <c r="A41" s="2" t="s">
        <v>50</v>
      </c>
    </row>
    <row r="42" spans="1:1" x14ac:dyDescent="0.25">
      <c r="A42" s="2" t="s">
        <v>51</v>
      </c>
    </row>
    <row r="43" spans="1:1" x14ac:dyDescent="0.25">
      <c r="A43" s="2" t="s">
        <v>52</v>
      </c>
    </row>
    <row r="44" spans="1:1" x14ac:dyDescent="0.25">
      <c r="A44" s="2" t="s">
        <v>53</v>
      </c>
    </row>
    <row r="45" spans="1:1" x14ac:dyDescent="0.25">
      <c r="A45" s="2" t="s">
        <v>54</v>
      </c>
    </row>
    <row r="46" spans="1:1" x14ac:dyDescent="0.25">
      <c r="A46" s="2" t="s">
        <v>55</v>
      </c>
    </row>
    <row r="47" spans="1:1" x14ac:dyDescent="0.25">
      <c r="A47" s="2" t="s">
        <v>56</v>
      </c>
    </row>
    <row r="48" spans="1:1" x14ac:dyDescent="0.25">
      <c r="A48" s="2" t="s">
        <v>57</v>
      </c>
    </row>
    <row r="49" spans="1:1" x14ac:dyDescent="0.25">
      <c r="A49" s="2" t="s">
        <v>58</v>
      </c>
    </row>
    <row r="50" spans="1:1" x14ac:dyDescent="0.25">
      <c r="A50" s="2" t="s">
        <v>59</v>
      </c>
    </row>
    <row r="51" spans="1:1" x14ac:dyDescent="0.25">
      <c r="A51" s="2" t="s">
        <v>60</v>
      </c>
    </row>
    <row r="52" spans="1:1" x14ac:dyDescent="0.25">
      <c r="A52" s="2" t="s">
        <v>61</v>
      </c>
    </row>
    <row r="53" spans="1:1" x14ac:dyDescent="0.25">
      <c r="A53" s="2" t="s">
        <v>62</v>
      </c>
    </row>
    <row r="54" spans="1:1" x14ac:dyDescent="0.25">
      <c r="A54" s="2" t="s">
        <v>63</v>
      </c>
    </row>
    <row r="55" spans="1:1" x14ac:dyDescent="0.25">
      <c r="A55" s="2" t="s">
        <v>64</v>
      </c>
    </row>
    <row r="56" spans="1:1" x14ac:dyDescent="0.25">
      <c r="A56" s="2" t="s">
        <v>65</v>
      </c>
    </row>
    <row r="57" spans="1:1" x14ac:dyDescent="0.25">
      <c r="A57" s="2" t="s">
        <v>66</v>
      </c>
    </row>
    <row r="58" spans="1:1" x14ac:dyDescent="0.25">
      <c r="A58" s="2" t="s">
        <v>67</v>
      </c>
    </row>
    <row r="59" spans="1:1" x14ac:dyDescent="0.25">
      <c r="A59" s="2" t="s">
        <v>68</v>
      </c>
    </row>
    <row r="60" spans="1:1" x14ac:dyDescent="0.25">
      <c r="A60" s="2" t="s">
        <v>69</v>
      </c>
    </row>
    <row r="61" spans="1:1" x14ac:dyDescent="0.25">
      <c r="A61" s="2" t="s">
        <v>70</v>
      </c>
    </row>
    <row r="62" spans="1:1" x14ac:dyDescent="0.25">
      <c r="A62" s="2" t="s">
        <v>71</v>
      </c>
    </row>
    <row r="63" spans="1:1" x14ac:dyDescent="0.25">
      <c r="A63" s="2" t="s">
        <v>72</v>
      </c>
    </row>
    <row r="64" spans="1:1" x14ac:dyDescent="0.25">
      <c r="A64" s="2" t="s">
        <v>73</v>
      </c>
    </row>
    <row r="65" spans="1:1" x14ac:dyDescent="0.25">
      <c r="A65" s="2" t="s">
        <v>74</v>
      </c>
    </row>
    <row r="66" spans="1:1" x14ac:dyDescent="0.25">
      <c r="A66" s="2" t="s">
        <v>75</v>
      </c>
    </row>
    <row r="67" spans="1:1" x14ac:dyDescent="0.25">
      <c r="A67" s="2" t="s">
        <v>76</v>
      </c>
    </row>
    <row r="68" spans="1:1" x14ac:dyDescent="0.25">
      <c r="A68" s="2" t="s">
        <v>77</v>
      </c>
    </row>
    <row r="69" spans="1:1" x14ac:dyDescent="0.25">
      <c r="A69" s="2" t="s">
        <v>78</v>
      </c>
    </row>
    <row r="70" spans="1:1" x14ac:dyDescent="0.25">
      <c r="A70" s="2" t="s">
        <v>79</v>
      </c>
    </row>
    <row r="71" spans="1:1" x14ac:dyDescent="0.25">
      <c r="A71" s="2" t="s">
        <v>80</v>
      </c>
    </row>
    <row r="72" spans="1:1" x14ac:dyDescent="0.25">
      <c r="A72" s="2" t="s">
        <v>81</v>
      </c>
    </row>
    <row r="73" spans="1:1" x14ac:dyDescent="0.25">
      <c r="A73" s="2" t="s">
        <v>82</v>
      </c>
    </row>
    <row r="74" spans="1:1" x14ac:dyDescent="0.25">
      <c r="A74" s="2" t="s">
        <v>83</v>
      </c>
    </row>
    <row r="75" spans="1:1" x14ac:dyDescent="0.25">
      <c r="A75" s="2" t="s">
        <v>84</v>
      </c>
    </row>
    <row r="76" spans="1:1" x14ac:dyDescent="0.25">
      <c r="A76" s="2" t="s">
        <v>85</v>
      </c>
    </row>
    <row r="77" spans="1:1" x14ac:dyDescent="0.25">
      <c r="A77" s="2" t="s">
        <v>86</v>
      </c>
    </row>
    <row r="78" spans="1:1" x14ac:dyDescent="0.25">
      <c r="A78" s="2" t="s">
        <v>87</v>
      </c>
    </row>
    <row r="79" spans="1:1" x14ac:dyDescent="0.25">
      <c r="A79" s="2" t="s">
        <v>88</v>
      </c>
    </row>
    <row r="80" spans="1:1" x14ac:dyDescent="0.25">
      <c r="A80" s="2" t="s">
        <v>89</v>
      </c>
    </row>
    <row r="81" spans="1:1" x14ac:dyDescent="0.25">
      <c r="A81" s="2" t="s">
        <v>90</v>
      </c>
    </row>
    <row r="82" spans="1:1" x14ac:dyDescent="0.25">
      <c r="A82" s="2" t="s">
        <v>91</v>
      </c>
    </row>
    <row r="83" spans="1:1" x14ac:dyDescent="0.25">
      <c r="A83" s="2" t="s">
        <v>92</v>
      </c>
    </row>
    <row r="84" spans="1:1" x14ac:dyDescent="0.25">
      <c r="A84" s="2" t="s">
        <v>93</v>
      </c>
    </row>
    <row r="85" spans="1:1" x14ac:dyDescent="0.25">
      <c r="A85" s="2" t="s">
        <v>94</v>
      </c>
    </row>
    <row r="86" spans="1:1" x14ac:dyDescent="0.25">
      <c r="A86" s="2" t="s">
        <v>95</v>
      </c>
    </row>
    <row r="87" spans="1:1" x14ac:dyDescent="0.25">
      <c r="A87" s="2" t="s">
        <v>96</v>
      </c>
    </row>
    <row r="88" spans="1:1" x14ac:dyDescent="0.25">
      <c r="A88" s="2" t="s">
        <v>97</v>
      </c>
    </row>
    <row r="89" spans="1:1" x14ac:dyDescent="0.25">
      <c r="A89" s="2" t="s">
        <v>98</v>
      </c>
    </row>
    <row r="90" spans="1:1" x14ac:dyDescent="0.25">
      <c r="A90" s="2" t="s">
        <v>99</v>
      </c>
    </row>
    <row r="91" spans="1:1" x14ac:dyDescent="0.25">
      <c r="A91" s="2" t="s">
        <v>100</v>
      </c>
    </row>
    <row r="92" spans="1:1" x14ac:dyDescent="0.25">
      <c r="A92" s="2" t="s">
        <v>101</v>
      </c>
    </row>
    <row r="93" spans="1:1" x14ac:dyDescent="0.25">
      <c r="A93" s="2" t="s">
        <v>102</v>
      </c>
    </row>
    <row r="94" spans="1:1" x14ac:dyDescent="0.25">
      <c r="A94" s="2" t="s">
        <v>103</v>
      </c>
    </row>
    <row r="95" spans="1:1" x14ac:dyDescent="0.25">
      <c r="A95" s="2" t="s">
        <v>104</v>
      </c>
    </row>
    <row r="96" spans="1:1" x14ac:dyDescent="0.25">
      <c r="A96" s="2" t="s">
        <v>105</v>
      </c>
    </row>
    <row r="97" spans="1:1" x14ac:dyDescent="0.25">
      <c r="A97" s="2" t="s">
        <v>106</v>
      </c>
    </row>
    <row r="98" spans="1:1" x14ac:dyDescent="0.25">
      <c r="A98" s="2" t="s">
        <v>107</v>
      </c>
    </row>
    <row r="99" spans="1:1" x14ac:dyDescent="0.25">
      <c r="A99" s="2" t="s">
        <v>108</v>
      </c>
    </row>
    <row r="100" spans="1:1" x14ac:dyDescent="0.25">
      <c r="A100" s="2" t="s">
        <v>109</v>
      </c>
    </row>
    <row r="101" spans="1:1" x14ac:dyDescent="0.25">
      <c r="A101" s="2" t="s">
        <v>110</v>
      </c>
    </row>
    <row r="102" spans="1:1" x14ac:dyDescent="0.25">
      <c r="A102" s="2" t="s">
        <v>111</v>
      </c>
    </row>
    <row r="103" spans="1:1" x14ac:dyDescent="0.25">
      <c r="A103" s="2" t="s">
        <v>112</v>
      </c>
    </row>
    <row r="104" spans="1:1" x14ac:dyDescent="0.25">
      <c r="A104" s="2" t="s">
        <v>113</v>
      </c>
    </row>
    <row r="105" spans="1:1" x14ac:dyDescent="0.25">
      <c r="A105" s="2" t="s">
        <v>114</v>
      </c>
    </row>
    <row r="106" spans="1:1" x14ac:dyDescent="0.25">
      <c r="A106" s="2" t="s">
        <v>115</v>
      </c>
    </row>
    <row r="107" spans="1:1" x14ac:dyDescent="0.25">
      <c r="A107" s="2" t="s">
        <v>116</v>
      </c>
    </row>
    <row r="108" spans="1:1" x14ac:dyDescent="0.25">
      <c r="A108" s="2" t="s">
        <v>117</v>
      </c>
    </row>
    <row r="109" spans="1:1" x14ac:dyDescent="0.25">
      <c r="A109" s="2" t="s">
        <v>118</v>
      </c>
    </row>
    <row r="110" spans="1:1" x14ac:dyDescent="0.25">
      <c r="A110" s="2" t="s">
        <v>119</v>
      </c>
    </row>
    <row r="111" spans="1:1" x14ac:dyDescent="0.25">
      <c r="A111" s="2" t="s">
        <v>120</v>
      </c>
    </row>
    <row r="112" spans="1:1" x14ac:dyDescent="0.25">
      <c r="A112" s="2" t="s">
        <v>121</v>
      </c>
    </row>
    <row r="113" spans="1:1" x14ac:dyDescent="0.25">
      <c r="A113" s="2" t="s">
        <v>122</v>
      </c>
    </row>
    <row r="114" spans="1:1" x14ac:dyDescent="0.25">
      <c r="A114" s="2" t="s">
        <v>123</v>
      </c>
    </row>
    <row r="115" spans="1:1" x14ac:dyDescent="0.25">
      <c r="A115" s="2" t="s">
        <v>124</v>
      </c>
    </row>
    <row r="116" spans="1:1" x14ac:dyDescent="0.25">
      <c r="A116" s="2" t="s">
        <v>125</v>
      </c>
    </row>
    <row r="117" spans="1:1" x14ac:dyDescent="0.25">
      <c r="A117" s="2" t="s">
        <v>126</v>
      </c>
    </row>
    <row r="118" spans="1:1" x14ac:dyDescent="0.25">
      <c r="A118" s="2" t="s">
        <v>127</v>
      </c>
    </row>
    <row r="119" spans="1:1" x14ac:dyDescent="0.25">
      <c r="A119" s="2" t="s">
        <v>128</v>
      </c>
    </row>
    <row r="120" spans="1:1" x14ac:dyDescent="0.25">
      <c r="A120" s="2" t="s">
        <v>129</v>
      </c>
    </row>
    <row r="121" spans="1:1" x14ac:dyDescent="0.25">
      <c r="A121" s="2" t="s">
        <v>130</v>
      </c>
    </row>
    <row r="122" spans="1:1" x14ac:dyDescent="0.25">
      <c r="A122" s="2" t="s">
        <v>131</v>
      </c>
    </row>
    <row r="123" spans="1:1" x14ac:dyDescent="0.25">
      <c r="A123" s="2" t="s">
        <v>132</v>
      </c>
    </row>
    <row r="124" spans="1:1" x14ac:dyDescent="0.25">
      <c r="A124" s="2" t="s">
        <v>133</v>
      </c>
    </row>
    <row r="125" spans="1:1" x14ac:dyDescent="0.25">
      <c r="A125" s="2" t="s">
        <v>134</v>
      </c>
    </row>
    <row r="126" spans="1:1" x14ac:dyDescent="0.25">
      <c r="A126" s="2" t="s">
        <v>135</v>
      </c>
    </row>
    <row r="127" spans="1:1" x14ac:dyDescent="0.25">
      <c r="A127" s="2" t="s">
        <v>136</v>
      </c>
    </row>
    <row r="128" spans="1:1" x14ac:dyDescent="0.25">
      <c r="A128" s="2" t="s">
        <v>137</v>
      </c>
    </row>
    <row r="129" spans="1:1" x14ac:dyDescent="0.25">
      <c r="A129" s="2" t="s">
        <v>138</v>
      </c>
    </row>
    <row r="130" spans="1:1" x14ac:dyDescent="0.25">
      <c r="A130" s="2" t="s">
        <v>139</v>
      </c>
    </row>
    <row r="131" spans="1:1" x14ac:dyDescent="0.25">
      <c r="A131" s="2" t="s">
        <v>140</v>
      </c>
    </row>
    <row r="132" spans="1:1" x14ac:dyDescent="0.25">
      <c r="A132" s="2" t="s">
        <v>141</v>
      </c>
    </row>
    <row r="133" spans="1:1" x14ac:dyDescent="0.25">
      <c r="A133" s="2" t="s">
        <v>142</v>
      </c>
    </row>
    <row r="134" spans="1:1" x14ac:dyDescent="0.25">
      <c r="A134" s="2" t="s">
        <v>143</v>
      </c>
    </row>
    <row r="135" spans="1:1" x14ac:dyDescent="0.25">
      <c r="A135" s="2" t="s">
        <v>144</v>
      </c>
    </row>
    <row r="136" spans="1:1" x14ac:dyDescent="0.25">
      <c r="A136" s="2" t="s">
        <v>145</v>
      </c>
    </row>
    <row r="137" spans="1:1" x14ac:dyDescent="0.25">
      <c r="A137" s="2" t="s">
        <v>146</v>
      </c>
    </row>
    <row r="138" spans="1:1" x14ac:dyDescent="0.25">
      <c r="A138" s="2" t="s">
        <v>147</v>
      </c>
    </row>
    <row r="139" spans="1:1" x14ac:dyDescent="0.25">
      <c r="A139" s="2" t="s">
        <v>148</v>
      </c>
    </row>
    <row r="140" spans="1:1" x14ac:dyDescent="0.25">
      <c r="A140" s="2" t="s">
        <v>149</v>
      </c>
    </row>
    <row r="141" spans="1:1" x14ac:dyDescent="0.25">
      <c r="A141" s="2" t="s">
        <v>150</v>
      </c>
    </row>
    <row r="142" spans="1:1" x14ac:dyDescent="0.25">
      <c r="A142" s="2" t="s">
        <v>151</v>
      </c>
    </row>
    <row r="143" spans="1:1" x14ac:dyDescent="0.25">
      <c r="A143" s="2" t="s">
        <v>152</v>
      </c>
    </row>
    <row r="144" spans="1:1" x14ac:dyDescent="0.25">
      <c r="A144" s="2" t="s">
        <v>153</v>
      </c>
    </row>
    <row r="145" spans="1:1" x14ac:dyDescent="0.25">
      <c r="A145" s="2" t="s">
        <v>154</v>
      </c>
    </row>
    <row r="146" spans="1:1" x14ac:dyDescent="0.25">
      <c r="A146" s="2" t="s">
        <v>155</v>
      </c>
    </row>
    <row r="147" spans="1:1" x14ac:dyDescent="0.25">
      <c r="A147" s="2" t="s">
        <v>156</v>
      </c>
    </row>
    <row r="148" spans="1:1" x14ac:dyDescent="0.25">
      <c r="A148" s="2" t="s">
        <v>157</v>
      </c>
    </row>
    <row r="149" spans="1:1" x14ac:dyDescent="0.25">
      <c r="A149" s="2" t="s">
        <v>158</v>
      </c>
    </row>
    <row r="150" spans="1:1" x14ac:dyDescent="0.25">
      <c r="A150" s="2" t="s">
        <v>159</v>
      </c>
    </row>
    <row r="151" spans="1:1" x14ac:dyDescent="0.25">
      <c r="A151" s="2" t="s">
        <v>160</v>
      </c>
    </row>
    <row r="152" spans="1:1" x14ac:dyDescent="0.25">
      <c r="A152" s="2" t="s">
        <v>161</v>
      </c>
    </row>
    <row r="153" spans="1:1" x14ac:dyDescent="0.25">
      <c r="A153" s="2" t="s">
        <v>162</v>
      </c>
    </row>
    <row r="154" spans="1:1" x14ac:dyDescent="0.25">
      <c r="A154" s="2" t="s">
        <v>163</v>
      </c>
    </row>
    <row r="155" spans="1:1" x14ac:dyDescent="0.25">
      <c r="A155" s="2" t="s">
        <v>164</v>
      </c>
    </row>
    <row r="156" spans="1:1" x14ac:dyDescent="0.25">
      <c r="A156" s="2" t="s">
        <v>165</v>
      </c>
    </row>
    <row r="157" spans="1:1" x14ac:dyDescent="0.25">
      <c r="A157" s="2" t="s">
        <v>166</v>
      </c>
    </row>
    <row r="158" spans="1:1" x14ac:dyDescent="0.25">
      <c r="A158" s="2" t="s">
        <v>167</v>
      </c>
    </row>
    <row r="159" spans="1:1" x14ac:dyDescent="0.25">
      <c r="A159" s="2" t="s">
        <v>168</v>
      </c>
    </row>
    <row r="160" spans="1:1" x14ac:dyDescent="0.25">
      <c r="A160" s="2" t="s">
        <v>169</v>
      </c>
    </row>
    <row r="161" spans="1:1" x14ac:dyDescent="0.25">
      <c r="A161" s="2" t="s">
        <v>170</v>
      </c>
    </row>
    <row r="162" spans="1:1" x14ac:dyDescent="0.25">
      <c r="A162" s="2" t="s">
        <v>171</v>
      </c>
    </row>
    <row r="163" spans="1:1" x14ac:dyDescent="0.25">
      <c r="A163" s="2" t="s">
        <v>172</v>
      </c>
    </row>
    <row r="164" spans="1:1" x14ac:dyDescent="0.25">
      <c r="A164" s="2" t="s">
        <v>173</v>
      </c>
    </row>
    <row r="165" spans="1:1" x14ac:dyDescent="0.25">
      <c r="A165" s="2" t="s">
        <v>174</v>
      </c>
    </row>
    <row r="166" spans="1:1" x14ac:dyDescent="0.25">
      <c r="A166" s="2" t="s">
        <v>175</v>
      </c>
    </row>
    <row r="167" spans="1:1" x14ac:dyDescent="0.25">
      <c r="A167" s="2" t="s">
        <v>176</v>
      </c>
    </row>
    <row r="168" spans="1:1" x14ac:dyDescent="0.25">
      <c r="A168" s="2" t="s">
        <v>177</v>
      </c>
    </row>
    <row r="169" spans="1:1" x14ac:dyDescent="0.25">
      <c r="A169" s="2" t="s">
        <v>178</v>
      </c>
    </row>
    <row r="170" spans="1:1" x14ac:dyDescent="0.25">
      <c r="A170" s="2" t="s">
        <v>179</v>
      </c>
    </row>
    <row r="171" spans="1:1" x14ac:dyDescent="0.25">
      <c r="A171" s="2" t="s">
        <v>180</v>
      </c>
    </row>
    <row r="172" spans="1:1" x14ac:dyDescent="0.25">
      <c r="A172" s="2" t="s">
        <v>181</v>
      </c>
    </row>
    <row r="173" spans="1:1" x14ac:dyDescent="0.25">
      <c r="A173" s="2" t="s">
        <v>182</v>
      </c>
    </row>
    <row r="174" spans="1:1" x14ac:dyDescent="0.25">
      <c r="A174" s="2" t="s">
        <v>183</v>
      </c>
    </row>
    <row r="175" spans="1:1" x14ac:dyDescent="0.25">
      <c r="A175" s="2" t="s">
        <v>184</v>
      </c>
    </row>
    <row r="176" spans="1:1" x14ac:dyDescent="0.25">
      <c r="A176" s="2" t="s">
        <v>185</v>
      </c>
    </row>
    <row r="177" spans="1:1" x14ac:dyDescent="0.25">
      <c r="A177" s="2" t="s">
        <v>186</v>
      </c>
    </row>
    <row r="178" spans="1:1" x14ac:dyDescent="0.25">
      <c r="A178" s="2" t="s">
        <v>187</v>
      </c>
    </row>
    <row r="179" spans="1:1" x14ac:dyDescent="0.25">
      <c r="A179" s="2" t="s">
        <v>188</v>
      </c>
    </row>
    <row r="180" spans="1:1" x14ac:dyDescent="0.25">
      <c r="A180" s="2" t="s">
        <v>189</v>
      </c>
    </row>
    <row r="181" spans="1:1" x14ac:dyDescent="0.25">
      <c r="A181" s="2" t="s">
        <v>190</v>
      </c>
    </row>
    <row r="182" spans="1:1" x14ac:dyDescent="0.25">
      <c r="A182" s="2" t="s">
        <v>191</v>
      </c>
    </row>
    <row r="183" spans="1:1" x14ac:dyDescent="0.25">
      <c r="A183" s="2" t="s">
        <v>192</v>
      </c>
    </row>
    <row r="184" spans="1:1" x14ac:dyDescent="0.25">
      <c r="A184" s="2" t="s">
        <v>193</v>
      </c>
    </row>
    <row r="185" spans="1:1" x14ac:dyDescent="0.25">
      <c r="A185" s="2" t="s">
        <v>194</v>
      </c>
    </row>
    <row r="186" spans="1:1" x14ac:dyDescent="0.25">
      <c r="A186" s="2" t="s">
        <v>195</v>
      </c>
    </row>
    <row r="187" spans="1:1" x14ac:dyDescent="0.25">
      <c r="A187" s="2" t="s">
        <v>196</v>
      </c>
    </row>
    <row r="188" spans="1:1" x14ac:dyDescent="0.25">
      <c r="A188" s="2" t="s">
        <v>197</v>
      </c>
    </row>
    <row r="189" spans="1:1" x14ac:dyDescent="0.25">
      <c r="A189" s="2" t="s">
        <v>198</v>
      </c>
    </row>
    <row r="190" spans="1:1" x14ac:dyDescent="0.25">
      <c r="A190" s="2" t="s">
        <v>199</v>
      </c>
    </row>
    <row r="191" spans="1:1" x14ac:dyDescent="0.25">
      <c r="A191" s="2" t="s">
        <v>200</v>
      </c>
    </row>
    <row r="192" spans="1:1" x14ac:dyDescent="0.25">
      <c r="A192" s="2" t="s">
        <v>201</v>
      </c>
    </row>
    <row r="193" spans="1:1" x14ac:dyDescent="0.25">
      <c r="A193" s="2" t="s">
        <v>202</v>
      </c>
    </row>
    <row r="194" spans="1:1" x14ac:dyDescent="0.25">
      <c r="A194" s="2" t="s">
        <v>203</v>
      </c>
    </row>
    <row r="195" spans="1:1" x14ac:dyDescent="0.25">
      <c r="A195" s="2" t="s">
        <v>204</v>
      </c>
    </row>
    <row r="196" spans="1:1" x14ac:dyDescent="0.25">
      <c r="A196" s="2" t="s">
        <v>205</v>
      </c>
    </row>
    <row r="197" spans="1:1" x14ac:dyDescent="0.25">
      <c r="A197" s="2" t="s">
        <v>206</v>
      </c>
    </row>
    <row r="198" spans="1:1" x14ac:dyDescent="0.25">
      <c r="A198" s="2" t="s">
        <v>207</v>
      </c>
    </row>
    <row r="199" spans="1:1" x14ac:dyDescent="0.25">
      <c r="A199" s="2" t="s">
        <v>208</v>
      </c>
    </row>
    <row r="200" spans="1:1" x14ac:dyDescent="0.25">
      <c r="A200" s="2" t="s">
        <v>209</v>
      </c>
    </row>
    <row r="201" spans="1:1" x14ac:dyDescent="0.25">
      <c r="A201" s="2" t="s">
        <v>210</v>
      </c>
    </row>
    <row r="202" spans="1:1" x14ac:dyDescent="0.25">
      <c r="A202" s="2" t="s">
        <v>211</v>
      </c>
    </row>
    <row r="203" spans="1:1" x14ac:dyDescent="0.25">
      <c r="A203" s="2" t="s">
        <v>212</v>
      </c>
    </row>
    <row r="204" spans="1:1" x14ac:dyDescent="0.25">
      <c r="A204" s="2" t="s">
        <v>213</v>
      </c>
    </row>
    <row r="205" spans="1:1" x14ac:dyDescent="0.25">
      <c r="A205" s="2" t="s">
        <v>214</v>
      </c>
    </row>
    <row r="206" spans="1:1" x14ac:dyDescent="0.25">
      <c r="A206" s="2" t="s">
        <v>215</v>
      </c>
    </row>
    <row r="207" spans="1:1" x14ac:dyDescent="0.25">
      <c r="A207" s="2" t="s">
        <v>216</v>
      </c>
    </row>
    <row r="208" spans="1:1" x14ac:dyDescent="0.25">
      <c r="A208" s="2" t="s">
        <v>217</v>
      </c>
    </row>
    <row r="209" spans="1:1" x14ac:dyDescent="0.25">
      <c r="A209" s="2" t="s">
        <v>218</v>
      </c>
    </row>
    <row r="210" spans="1:1" x14ac:dyDescent="0.25">
      <c r="A210" s="2" t="s">
        <v>219</v>
      </c>
    </row>
    <row r="211" spans="1:1" x14ac:dyDescent="0.25">
      <c r="A211" s="2" t="s">
        <v>220</v>
      </c>
    </row>
    <row r="212" spans="1:1" x14ac:dyDescent="0.25">
      <c r="A212" s="2" t="s">
        <v>221</v>
      </c>
    </row>
    <row r="213" spans="1:1" x14ac:dyDescent="0.25">
      <c r="A213" s="2" t="s">
        <v>222</v>
      </c>
    </row>
    <row r="214" spans="1:1" x14ac:dyDescent="0.25">
      <c r="A214" s="2" t="s">
        <v>223</v>
      </c>
    </row>
    <row r="215" spans="1:1" x14ac:dyDescent="0.25">
      <c r="A215" s="2" t="s">
        <v>224</v>
      </c>
    </row>
    <row r="216" spans="1:1" x14ac:dyDescent="0.25">
      <c r="A216" s="2" t="s">
        <v>225</v>
      </c>
    </row>
    <row r="217" spans="1:1" x14ac:dyDescent="0.25">
      <c r="A217" s="2" t="s">
        <v>226</v>
      </c>
    </row>
    <row r="218" spans="1:1" x14ac:dyDescent="0.25">
      <c r="A218" s="2" t="s">
        <v>227</v>
      </c>
    </row>
    <row r="219" spans="1:1" x14ac:dyDescent="0.25">
      <c r="A219" s="2" t="s">
        <v>228</v>
      </c>
    </row>
    <row r="220" spans="1:1" x14ac:dyDescent="0.25">
      <c r="A220" s="2" t="s">
        <v>229</v>
      </c>
    </row>
    <row r="221" spans="1:1" x14ac:dyDescent="0.25">
      <c r="A221" s="2" t="s">
        <v>230</v>
      </c>
    </row>
    <row r="222" spans="1:1" x14ac:dyDescent="0.25">
      <c r="A222" s="2" t="s">
        <v>231</v>
      </c>
    </row>
    <row r="223" spans="1:1" x14ac:dyDescent="0.25">
      <c r="A223" s="2" t="s">
        <v>232</v>
      </c>
    </row>
    <row r="224" spans="1:1" x14ac:dyDescent="0.25">
      <c r="A224" s="2" t="s">
        <v>233</v>
      </c>
    </row>
    <row r="225" spans="1:1" x14ac:dyDescent="0.25">
      <c r="A225" s="2" t="s">
        <v>234</v>
      </c>
    </row>
    <row r="226" spans="1:1" x14ac:dyDescent="0.25">
      <c r="A226" s="2" t="s">
        <v>235</v>
      </c>
    </row>
    <row r="227" spans="1:1" x14ac:dyDescent="0.25">
      <c r="A227" s="2" t="s">
        <v>236</v>
      </c>
    </row>
    <row r="228" spans="1:1" x14ac:dyDescent="0.25">
      <c r="A228" s="2" t="s">
        <v>237</v>
      </c>
    </row>
    <row r="229" spans="1:1" x14ac:dyDescent="0.25">
      <c r="A229" s="2" t="s">
        <v>238</v>
      </c>
    </row>
    <row r="230" spans="1:1" x14ac:dyDescent="0.25">
      <c r="A230" s="2" t="s">
        <v>239</v>
      </c>
    </row>
    <row r="231" spans="1:1" x14ac:dyDescent="0.25">
      <c r="A231" s="2" t="s">
        <v>240</v>
      </c>
    </row>
    <row r="232" spans="1:1" x14ac:dyDescent="0.25">
      <c r="A232" s="2" t="s">
        <v>241</v>
      </c>
    </row>
    <row r="233" spans="1:1" x14ac:dyDescent="0.25">
      <c r="A233" s="2" t="s">
        <v>242</v>
      </c>
    </row>
    <row r="234" spans="1:1" x14ac:dyDescent="0.25">
      <c r="A234" s="2" t="s">
        <v>243</v>
      </c>
    </row>
    <row r="235" spans="1:1" x14ac:dyDescent="0.25">
      <c r="A235" s="2" t="s">
        <v>244</v>
      </c>
    </row>
    <row r="236" spans="1:1" x14ac:dyDescent="0.25">
      <c r="A236" s="2" t="s">
        <v>245</v>
      </c>
    </row>
    <row r="237" spans="1:1" x14ac:dyDescent="0.25">
      <c r="A237" s="2" t="s">
        <v>246</v>
      </c>
    </row>
    <row r="238" spans="1:1" x14ac:dyDescent="0.25">
      <c r="A238" s="2" t="s">
        <v>247</v>
      </c>
    </row>
    <row r="239" spans="1:1" x14ac:dyDescent="0.25">
      <c r="A239" s="2" t="s">
        <v>248</v>
      </c>
    </row>
    <row r="240" spans="1:1" x14ac:dyDescent="0.25">
      <c r="A240" s="2" t="s">
        <v>249</v>
      </c>
    </row>
    <row r="241" spans="1:1" x14ac:dyDescent="0.25">
      <c r="A241" s="2" t="s">
        <v>250</v>
      </c>
    </row>
    <row r="242" spans="1:1" x14ac:dyDescent="0.25">
      <c r="A242" s="2" t="s">
        <v>251</v>
      </c>
    </row>
    <row r="243" spans="1:1" x14ac:dyDescent="0.25">
      <c r="A243" s="2" t="s">
        <v>252</v>
      </c>
    </row>
    <row r="244" spans="1:1" x14ac:dyDescent="0.25">
      <c r="A244" s="2" t="s">
        <v>253</v>
      </c>
    </row>
    <row r="245" spans="1:1" x14ac:dyDescent="0.25">
      <c r="A245" s="2" t="s">
        <v>254</v>
      </c>
    </row>
    <row r="246" spans="1:1" x14ac:dyDescent="0.25">
      <c r="A246" s="2" t="s">
        <v>255</v>
      </c>
    </row>
    <row r="247" spans="1:1" x14ac:dyDescent="0.25">
      <c r="A247" s="2" t="s">
        <v>256</v>
      </c>
    </row>
    <row r="248" spans="1:1" x14ac:dyDescent="0.25">
      <c r="A248" s="2" t="s">
        <v>257</v>
      </c>
    </row>
    <row r="249" spans="1:1" x14ac:dyDescent="0.25">
      <c r="A249" s="2" t="s">
        <v>258</v>
      </c>
    </row>
    <row r="250" spans="1:1" x14ac:dyDescent="0.25">
      <c r="A250" s="2" t="s">
        <v>259</v>
      </c>
    </row>
    <row r="251" spans="1:1" x14ac:dyDescent="0.25">
      <c r="A251" s="2" t="s">
        <v>260</v>
      </c>
    </row>
    <row r="252" spans="1:1" x14ac:dyDescent="0.25">
      <c r="A252" s="2" t="s">
        <v>261</v>
      </c>
    </row>
    <row r="253" spans="1:1" x14ac:dyDescent="0.25">
      <c r="A253" s="2" t="s">
        <v>262</v>
      </c>
    </row>
    <row r="254" spans="1:1" x14ac:dyDescent="0.25">
      <c r="A254" s="2" t="s">
        <v>263</v>
      </c>
    </row>
    <row r="255" spans="1:1" x14ac:dyDescent="0.25">
      <c r="A255" s="2" t="s">
        <v>264</v>
      </c>
    </row>
    <row r="256" spans="1:1" x14ac:dyDescent="0.25">
      <c r="A256" s="2" t="s">
        <v>265</v>
      </c>
    </row>
    <row r="257" spans="1:1" x14ac:dyDescent="0.25">
      <c r="A257" s="2" t="s">
        <v>266</v>
      </c>
    </row>
    <row r="258" spans="1:1" x14ac:dyDescent="0.25">
      <c r="A258" s="2" t="s">
        <v>267</v>
      </c>
    </row>
    <row r="259" spans="1:1" x14ac:dyDescent="0.25">
      <c r="A259" s="2" t="s">
        <v>268</v>
      </c>
    </row>
    <row r="260" spans="1:1" x14ac:dyDescent="0.25">
      <c r="A260" s="2" t="s">
        <v>269</v>
      </c>
    </row>
    <row r="261" spans="1:1" x14ac:dyDescent="0.25">
      <c r="A261" s="2" t="s">
        <v>270</v>
      </c>
    </row>
    <row r="262" spans="1:1" x14ac:dyDescent="0.25">
      <c r="A262" s="2" t="s">
        <v>271</v>
      </c>
    </row>
    <row r="263" spans="1:1" x14ac:dyDescent="0.25">
      <c r="A263" s="2" t="s">
        <v>272</v>
      </c>
    </row>
    <row r="264" spans="1:1" x14ac:dyDescent="0.25">
      <c r="A264" s="2" t="s">
        <v>273</v>
      </c>
    </row>
    <row r="265" spans="1:1" x14ac:dyDescent="0.25">
      <c r="A265" s="2" t="s">
        <v>274</v>
      </c>
    </row>
    <row r="266" spans="1:1" x14ac:dyDescent="0.25">
      <c r="A266" s="2" t="s">
        <v>275</v>
      </c>
    </row>
    <row r="267" spans="1:1" x14ac:dyDescent="0.25">
      <c r="A267" s="2" t="s">
        <v>276</v>
      </c>
    </row>
    <row r="268" spans="1:1" x14ac:dyDescent="0.25">
      <c r="A268" s="2" t="s">
        <v>277</v>
      </c>
    </row>
    <row r="269" spans="1:1" x14ac:dyDescent="0.25">
      <c r="A269" s="2" t="s">
        <v>278</v>
      </c>
    </row>
    <row r="270" spans="1:1" x14ac:dyDescent="0.25">
      <c r="A270" s="2" t="s">
        <v>279</v>
      </c>
    </row>
    <row r="271" spans="1:1" x14ac:dyDescent="0.25">
      <c r="A271" s="2" t="s">
        <v>280</v>
      </c>
    </row>
    <row r="272" spans="1:1" x14ac:dyDescent="0.25">
      <c r="A272" s="2" t="s">
        <v>281</v>
      </c>
    </row>
    <row r="273" spans="1:1" x14ac:dyDescent="0.25">
      <c r="A273" s="2" t="s">
        <v>282</v>
      </c>
    </row>
    <row r="274" spans="1:1" x14ac:dyDescent="0.25">
      <c r="A274" s="2" t="s">
        <v>283</v>
      </c>
    </row>
    <row r="275" spans="1:1" x14ac:dyDescent="0.25">
      <c r="A275" s="2" t="s">
        <v>284</v>
      </c>
    </row>
    <row r="276" spans="1:1" x14ac:dyDescent="0.25">
      <c r="A276" s="2" t="s">
        <v>285</v>
      </c>
    </row>
    <row r="277" spans="1:1" x14ac:dyDescent="0.25">
      <c r="A277" s="2" t="s">
        <v>286</v>
      </c>
    </row>
    <row r="278" spans="1:1" x14ac:dyDescent="0.25">
      <c r="A278" s="2" t="s">
        <v>287</v>
      </c>
    </row>
    <row r="279" spans="1:1" x14ac:dyDescent="0.25">
      <c r="A279" s="2" t="s">
        <v>288</v>
      </c>
    </row>
    <row r="280" spans="1:1" x14ac:dyDescent="0.25">
      <c r="A280" s="2" t="s">
        <v>289</v>
      </c>
    </row>
    <row r="281" spans="1:1" x14ac:dyDescent="0.25">
      <c r="A281" s="2" t="s">
        <v>290</v>
      </c>
    </row>
    <row r="282" spans="1:1" x14ac:dyDescent="0.25">
      <c r="A282" s="2" t="s">
        <v>291</v>
      </c>
    </row>
    <row r="283" spans="1:1" x14ac:dyDescent="0.25">
      <c r="A283" s="2" t="s">
        <v>292</v>
      </c>
    </row>
    <row r="284" spans="1:1" x14ac:dyDescent="0.25">
      <c r="A284" s="2" t="s">
        <v>293</v>
      </c>
    </row>
    <row r="285" spans="1:1" x14ac:dyDescent="0.25">
      <c r="A285" s="2" t="s">
        <v>294</v>
      </c>
    </row>
    <row r="286" spans="1:1" x14ac:dyDescent="0.25">
      <c r="A286" s="2" t="s">
        <v>295</v>
      </c>
    </row>
    <row r="287" spans="1:1" x14ac:dyDescent="0.25">
      <c r="A287" s="2" t="s">
        <v>296</v>
      </c>
    </row>
    <row r="288" spans="1:1" x14ac:dyDescent="0.25">
      <c r="A288" s="2" t="s">
        <v>297</v>
      </c>
    </row>
    <row r="289" spans="1:1" x14ac:dyDescent="0.25">
      <c r="A289" s="2" t="s">
        <v>298</v>
      </c>
    </row>
    <row r="290" spans="1:1" x14ac:dyDescent="0.25">
      <c r="A290" s="2" t="s">
        <v>299</v>
      </c>
    </row>
    <row r="291" spans="1:1" x14ac:dyDescent="0.25">
      <c r="A291" s="2" t="s">
        <v>300</v>
      </c>
    </row>
    <row r="292" spans="1:1" x14ac:dyDescent="0.25">
      <c r="A292" s="2" t="s">
        <v>301</v>
      </c>
    </row>
    <row r="293" spans="1:1" x14ac:dyDescent="0.25">
      <c r="A293" s="2" t="s">
        <v>302</v>
      </c>
    </row>
    <row r="294" spans="1:1" x14ac:dyDescent="0.25">
      <c r="A294" s="2" t="s">
        <v>303</v>
      </c>
    </row>
    <row r="295" spans="1:1" x14ac:dyDescent="0.25">
      <c r="A295" s="2" t="s">
        <v>304</v>
      </c>
    </row>
    <row r="296" spans="1:1" x14ac:dyDescent="0.25">
      <c r="A296" s="2" t="s">
        <v>305</v>
      </c>
    </row>
    <row r="297" spans="1:1" x14ac:dyDescent="0.25">
      <c r="A297" s="2" t="s">
        <v>306</v>
      </c>
    </row>
    <row r="298" spans="1:1" x14ac:dyDescent="0.25">
      <c r="A298" s="2" t="s">
        <v>307</v>
      </c>
    </row>
    <row r="299" spans="1:1" x14ac:dyDescent="0.25">
      <c r="A299" s="2" t="s">
        <v>308</v>
      </c>
    </row>
    <row r="300" spans="1:1" x14ac:dyDescent="0.25">
      <c r="A300" s="2" t="s">
        <v>309</v>
      </c>
    </row>
    <row r="301" spans="1:1" x14ac:dyDescent="0.25">
      <c r="A301" s="2" t="s">
        <v>310</v>
      </c>
    </row>
    <row r="302" spans="1:1" x14ac:dyDescent="0.25">
      <c r="A302" s="2" t="s">
        <v>311</v>
      </c>
    </row>
    <row r="303" spans="1:1" x14ac:dyDescent="0.25">
      <c r="A303" s="2" t="s">
        <v>312</v>
      </c>
    </row>
    <row r="304" spans="1:1" x14ac:dyDescent="0.25">
      <c r="A304" s="2" t="s">
        <v>313</v>
      </c>
    </row>
    <row r="305" spans="1:1" x14ac:dyDescent="0.25">
      <c r="A305" s="2" t="s">
        <v>314</v>
      </c>
    </row>
    <row r="306" spans="1:1" x14ac:dyDescent="0.25">
      <c r="A306" s="2" t="s">
        <v>315</v>
      </c>
    </row>
    <row r="307" spans="1:1" x14ac:dyDescent="0.25">
      <c r="A307" s="2" t="s">
        <v>316</v>
      </c>
    </row>
    <row r="308" spans="1:1" x14ac:dyDescent="0.25">
      <c r="A308" s="2" t="s">
        <v>317</v>
      </c>
    </row>
    <row r="309" spans="1:1" x14ac:dyDescent="0.25">
      <c r="A309" s="2" t="s">
        <v>318</v>
      </c>
    </row>
    <row r="310" spans="1:1" x14ac:dyDescent="0.25">
      <c r="A310" s="2" t="s">
        <v>319</v>
      </c>
    </row>
    <row r="311" spans="1:1" x14ac:dyDescent="0.25">
      <c r="A311" s="2" t="s">
        <v>320</v>
      </c>
    </row>
    <row r="312" spans="1:1" x14ac:dyDescent="0.25">
      <c r="A312" s="2" t="s">
        <v>321</v>
      </c>
    </row>
    <row r="313" spans="1:1" x14ac:dyDescent="0.25">
      <c r="A313" s="2" t="s">
        <v>322</v>
      </c>
    </row>
    <row r="314" spans="1:1" x14ac:dyDescent="0.25">
      <c r="A314" s="2" t="s">
        <v>323</v>
      </c>
    </row>
    <row r="315" spans="1:1" x14ac:dyDescent="0.25">
      <c r="A315" s="2" t="s">
        <v>324</v>
      </c>
    </row>
    <row r="316" spans="1:1" x14ac:dyDescent="0.25">
      <c r="A316" s="2" t="s">
        <v>325</v>
      </c>
    </row>
    <row r="317" spans="1:1" x14ac:dyDescent="0.25">
      <c r="A317" s="2" t="s">
        <v>326</v>
      </c>
    </row>
    <row r="318" spans="1:1" x14ac:dyDescent="0.25">
      <c r="A318" s="2" t="s">
        <v>327</v>
      </c>
    </row>
    <row r="319" spans="1:1" x14ac:dyDescent="0.25">
      <c r="A319" s="2" t="s">
        <v>328</v>
      </c>
    </row>
    <row r="320" spans="1:1" x14ac:dyDescent="0.25">
      <c r="A320" s="2" t="s">
        <v>329</v>
      </c>
    </row>
    <row r="321" spans="1:1" x14ac:dyDescent="0.25">
      <c r="A321" s="2" t="s">
        <v>330</v>
      </c>
    </row>
    <row r="322" spans="1:1" x14ac:dyDescent="0.25">
      <c r="A322" s="2" t="s">
        <v>331</v>
      </c>
    </row>
    <row r="323" spans="1:1" x14ac:dyDescent="0.25">
      <c r="A323" s="2" t="s">
        <v>332</v>
      </c>
    </row>
    <row r="324" spans="1:1" x14ac:dyDescent="0.25">
      <c r="A324" s="2" t="s">
        <v>333</v>
      </c>
    </row>
    <row r="325" spans="1:1" x14ac:dyDescent="0.25">
      <c r="A325" s="2" t="s">
        <v>334</v>
      </c>
    </row>
    <row r="326" spans="1:1" x14ac:dyDescent="0.25">
      <c r="A326" s="2" t="s">
        <v>335</v>
      </c>
    </row>
    <row r="327" spans="1:1" x14ac:dyDescent="0.25">
      <c r="A327" s="2" t="s">
        <v>336</v>
      </c>
    </row>
    <row r="328" spans="1:1" x14ac:dyDescent="0.25">
      <c r="A328" s="2" t="s">
        <v>337</v>
      </c>
    </row>
    <row r="329" spans="1:1" x14ac:dyDescent="0.25">
      <c r="A329" s="2" t="s">
        <v>338</v>
      </c>
    </row>
    <row r="330" spans="1:1" x14ac:dyDescent="0.25">
      <c r="A330" s="2" t="s">
        <v>339</v>
      </c>
    </row>
    <row r="331" spans="1:1" x14ac:dyDescent="0.25">
      <c r="A331" s="2" t="s">
        <v>340</v>
      </c>
    </row>
    <row r="332" spans="1:1" x14ac:dyDescent="0.25">
      <c r="A332" s="2" t="s">
        <v>341</v>
      </c>
    </row>
    <row r="333" spans="1:1" x14ac:dyDescent="0.25">
      <c r="A333" s="2" t="s">
        <v>342</v>
      </c>
    </row>
    <row r="334" spans="1:1" x14ac:dyDescent="0.25">
      <c r="A334" s="2" t="s">
        <v>343</v>
      </c>
    </row>
    <row r="335" spans="1:1" x14ac:dyDescent="0.25">
      <c r="A335" s="2" t="s">
        <v>344</v>
      </c>
    </row>
    <row r="336" spans="1:1" x14ac:dyDescent="0.25">
      <c r="A336" s="2" t="s">
        <v>345</v>
      </c>
    </row>
    <row r="337" spans="1:1" x14ac:dyDescent="0.25">
      <c r="A337" s="2" t="s">
        <v>346</v>
      </c>
    </row>
    <row r="338" spans="1:1" x14ac:dyDescent="0.25">
      <c r="A338" s="2" t="s">
        <v>347</v>
      </c>
    </row>
    <row r="339" spans="1:1" x14ac:dyDescent="0.25">
      <c r="A339" s="2" t="s">
        <v>348</v>
      </c>
    </row>
    <row r="340" spans="1:1" x14ac:dyDescent="0.25">
      <c r="A340" s="2" t="s">
        <v>349</v>
      </c>
    </row>
    <row r="341" spans="1:1" x14ac:dyDescent="0.25">
      <c r="A341" s="2" t="s">
        <v>350</v>
      </c>
    </row>
    <row r="342" spans="1:1" x14ac:dyDescent="0.25">
      <c r="A342" s="2" t="s">
        <v>351</v>
      </c>
    </row>
    <row r="343" spans="1:1" x14ac:dyDescent="0.25">
      <c r="A343" s="2" t="s">
        <v>352</v>
      </c>
    </row>
    <row r="344" spans="1:1" x14ac:dyDescent="0.25">
      <c r="A344" s="2" t="s">
        <v>353</v>
      </c>
    </row>
    <row r="345" spans="1:1" x14ac:dyDescent="0.25">
      <c r="A345" s="2" t="s">
        <v>354</v>
      </c>
    </row>
    <row r="346" spans="1:1" x14ac:dyDescent="0.25">
      <c r="A346" s="2" t="s">
        <v>355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入力してください</vt:lpstr>
      <vt:lpstr>介護認定</vt:lpstr>
      <vt:lpstr>印刷してください</vt:lpstr>
      <vt:lpstr>郵便番号</vt:lpstr>
      <vt:lpstr>都道府県</vt:lpstr>
      <vt:lpstr>指定難病一覧</vt:lpstr>
      <vt:lpstr>印刷してください!Print_Area</vt:lpstr>
      <vt:lpstr>入力してください!Print_Area</vt:lpstr>
      <vt:lpstr>医療処置</vt:lpstr>
      <vt:lpstr>介護認定</vt:lpstr>
      <vt:lpstr>指定難病</vt:lpstr>
      <vt:lpstr>都道府県</vt:lpstr>
      <vt:lpstr>郵便番号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笹口　翔</cp:lastModifiedBy>
  <cp:lastPrinted>2025-10-31T00:37:02Z</cp:lastPrinted>
  <dcterms:created xsi:type="dcterms:W3CDTF">2024-02-08T02:28:22Z</dcterms:created>
  <dcterms:modified xsi:type="dcterms:W3CDTF">2025-11-11T02:55:33Z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2024-02-07T00:00:00Z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2024-02-08T00:00:00Z</vt:filetime>
  </property>
  <property fmtid="{D5CDD505-2E9C-101B-9397-08002B2CF9AE}" pid="5" name="Producer">
    <vt:lpwstr>Microsoft® Word 2016</vt:lpwstr>
  </property>
</Properties>
</file>