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codeName="ThisWorkbook" defaultThemeVersion="202300"/>
  <mc:AlternateContent xmlns:mc="http://schemas.openxmlformats.org/markup-compatibility/2006">
    <mc:Choice Requires="x15">
      <x15ac:absPath xmlns:x15ac="http://schemas.microsoft.com/office/spreadsheetml/2010/11/ac" url="C:\Users\T0545198\Downloads\"/>
    </mc:Choice>
  </mc:AlternateContent>
  <xr:revisionPtr revIDLastSave="0" documentId="13_ncr:1_{991587AE-06D0-4F63-A1AE-36688D9D3291}" xr6:coauthVersionLast="47" xr6:coauthVersionMax="47" xr10:uidLastSave="{00000000-0000-0000-0000-000000000000}"/>
  <bookViews>
    <workbookView xWindow="1764" yWindow="576" windowWidth="19404" windowHeight="11664" activeTab="1" xr2:uid="{E5D5DC49-3055-4DBD-82E9-29C8E2956E6C}"/>
  </bookViews>
  <sheets>
    <sheet name="委任状(任意)" sheetId="11" r:id="rId1"/>
    <sheet name="基本情報入力シート" sheetId="10" r:id="rId2"/>
    <sheet name="申請書（別紙様式１）" sheetId="1" r:id="rId3"/>
    <sheet name="申請書別紙一覧" sheetId="12" r:id="rId4"/>
    <sheet name="実績報告書（別紙様式２）" sheetId="6" r:id="rId5"/>
    <sheet name="実績報告書別紙一覧" sheetId="13" r:id="rId6"/>
    <sheet name="精算書（別紙様式３） " sheetId="8" r:id="rId7"/>
    <sheet name="集計（概算払）" sheetId="3" r:id="rId8"/>
  </sheets>
  <definedNames>
    <definedName name="_xlnm.Print_Area" localSheetId="0">'委任状(任意)'!$B$2:$J$38</definedName>
    <definedName name="_xlnm.Print_Area" localSheetId="4">'実績報告書（別紙様式２）'!$A$1:$AZ$41</definedName>
    <definedName name="_xlnm.Print_Area" localSheetId="2">'申請書（別紙様式１）'!$A$1:$AZ$41</definedName>
    <definedName name="_xlnm.Print_Area" localSheetId="6">'精算書（別紙様式３） '!$A$1:$L$36</definedName>
    <definedName name="_xlnm.Print_Area">#REF!</definedName>
    <definedName name="病床確保料">#REF!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8" i="6" l="1"/>
  <c r="D38" i="1"/>
  <c r="D37" i="6"/>
  <c r="D37" i="1"/>
  <c r="BL3" i="3"/>
  <c r="BH3" i="3"/>
  <c r="AR12" i="6"/>
  <c r="AR11" i="6"/>
  <c r="AR23" i="6"/>
  <c r="AR9" i="6"/>
  <c r="AR10" i="6"/>
  <c r="BE3" i="3" l="1"/>
  <c r="F5" i="13"/>
  <c r="D1" i="10"/>
  <c r="AX3" i="3" l="1"/>
  <c r="AZ3" i="3"/>
  <c r="AY3" i="3"/>
  <c r="AV3" i="3"/>
  <c r="AU3" i="3"/>
  <c r="AT3" i="3"/>
  <c r="AS3" i="3"/>
  <c r="AR3" i="3"/>
  <c r="BB3" i="3"/>
  <c r="AQ3" i="3"/>
  <c r="AP3" i="3"/>
  <c r="AK3" i="3"/>
  <c r="AD20" i="1"/>
  <c r="AD20" i="6" s="1"/>
  <c r="AD16" i="1"/>
  <c r="AD16" i="6" s="1"/>
  <c r="D32" i="1"/>
  <c r="D32" i="6" s="1"/>
  <c r="AA3" i="3"/>
  <c r="Z3" i="3"/>
  <c r="Y3" i="3"/>
  <c r="V3" i="3"/>
  <c r="U3" i="3"/>
  <c r="B2" i="12"/>
  <c r="A2" i="12"/>
  <c r="B1" i="12"/>
  <c r="A1" i="12"/>
  <c r="B1" i="13"/>
  <c r="A1" i="13"/>
  <c r="B2" i="13"/>
  <c r="A2" i="13"/>
  <c r="A4" i="13"/>
  <c r="B4" i="13"/>
  <c r="A5" i="13"/>
  <c r="B5" i="13"/>
  <c r="A6" i="13"/>
  <c r="B6" i="13"/>
  <c r="A7" i="13"/>
  <c r="B7" i="13"/>
  <c r="A8" i="13"/>
  <c r="B8" i="13"/>
  <c r="A9" i="13"/>
  <c r="B9" i="13"/>
  <c r="A10" i="13"/>
  <c r="B10" i="13"/>
  <c r="A11" i="13"/>
  <c r="B11" i="13"/>
  <c r="A12" i="13"/>
  <c r="B12" i="13"/>
  <c r="A13" i="13"/>
  <c r="B13" i="13"/>
  <c r="A14" i="13"/>
  <c r="B14" i="13"/>
  <c r="A15" i="13"/>
  <c r="B15" i="13"/>
  <c r="A16" i="13"/>
  <c r="B16" i="13"/>
  <c r="A17" i="13"/>
  <c r="B17" i="13"/>
  <c r="A18" i="13"/>
  <c r="B18" i="13"/>
  <c r="A19" i="13"/>
  <c r="B19" i="13"/>
  <c r="A20" i="13"/>
  <c r="B20" i="13"/>
  <c r="A21" i="13"/>
  <c r="B21" i="13"/>
  <c r="A22" i="13"/>
  <c r="B22" i="13"/>
  <c r="A23" i="13"/>
  <c r="B23" i="13"/>
  <c r="A24" i="13"/>
  <c r="B24" i="13"/>
  <c r="A25" i="13"/>
  <c r="B25" i="13"/>
  <c r="A26" i="13"/>
  <c r="B26" i="13"/>
  <c r="A27" i="13"/>
  <c r="B27" i="13"/>
  <c r="A28" i="13"/>
  <c r="B28" i="13"/>
  <c r="A29" i="13"/>
  <c r="B29" i="13"/>
  <c r="A30" i="13"/>
  <c r="B30" i="13"/>
  <c r="A31" i="13"/>
  <c r="B31" i="13"/>
  <c r="A32" i="13"/>
  <c r="B32" i="13"/>
  <c r="A33" i="13"/>
  <c r="B33" i="13"/>
  <c r="A34" i="13"/>
  <c r="B34" i="13"/>
  <c r="A35" i="13"/>
  <c r="B35" i="13"/>
  <c r="A36" i="13"/>
  <c r="B36" i="13"/>
  <c r="A37" i="13"/>
  <c r="B37" i="13"/>
  <c r="A38" i="13"/>
  <c r="B38" i="13"/>
  <c r="A39" i="13"/>
  <c r="B39" i="13"/>
  <c r="A40" i="13"/>
  <c r="B40" i="13"/>
  <c r="A41" i="13"/>
  <c r="B41" i="13"/>
  <c r="A42" i="13"/>
  <c r="B42" i="13"/>
  <c r="A43" i="13"/>
  <c r="B43" i="13"/>
  <c r="A44" i="13"/>
  <c r="B44" i="13"/>
  <c r="A45" i="13"/>
  <c r="B45" i="13"/>
  <c r="A46" i="13"/>
  <c r="B46" i="13"/>
  <c r="A47" i="13"/>
  <c r="B47" i="13"/>
  <c r="A48" i="13"/>
  <c r="B48" i="13"/>
  <c r="A49" i="13"/>
  <c r="B49" i="13"/>
  <c r="A50" i="13"/>
  <c r="B50" i="13"/>
  <c r="A51" i="13"/>
  <c r="B51" i="13"/>
  <c r="A52" i="13"/>
  <c r="B52" i="13"/>
  <c r="A53" i="13"/>
  <c r="B53" i="13"/>
  <c r="A54" i="13"/>
  <c r="B54" i="13"/>
  <c r="A55" i="13"/>
  <c r="B55" i="13"/>
  <c r="A56" i="13"/>
  <c r="B56" i="13"/>
  <c r="A57" i="13"/>
  <c r="B57" i="13"/>
  <c r="A58" i="13"/>
  <c r="B58" i="13"/>
  <c r="A59" i="13"/>
  <c r="B59" i="13"/>
  <c r="A60" i="13"/>
  <c r="B60" i="13"/>
  <c r="A61" i="13"/>
  <c r="B61" i="13"/>
  <c r="A62" i="13"/>
  <c r="B62" i="13"/>
  <c r="A63" i="13"/>
  <c r="B63" i="13"/>
  <c r="A64" i="13"/>
  <c r="B64" i="13"/>
  <c r="A65" i="13"/>
  <c r="B65" i="13"/>
  <c r="A66" i="13"/>
  <c r="B66" i="13"/>
  <c r="A67" i="13"/>
  <c r="B67" i="13"/>
  <c r="A68" i="13"/>
  <c r="B68" i="13"/>
  <c r="A69" i="13"/>
  <c r="B69" i="13"/>
  <c r="A70" i="13"/>
  <c r="B70" i="13"/>
  <c r="A71" i="13"/>
  <c r="B71" i="13"/>
  <c r="A72" i="13"/>
  <c r="B72" i="13"/>
  <c r="A73" i="13"/>
  <c r="B73" i="13"/>
  <c r="A74" i="13"/>
  <c r="B74" i="13"/>
  <c r="A75" i="13"/>
  <c r="B75" i="13"/>
  <c r="A76" i="13"/>
  <c r="B76" i="13"/>
  <c r="A77" i="13"/>
  <c r="B77" i="13"/>
  <c r="A78" i="13"/>
  <c r="B78" i="13"/>
  <c r="A79" i="13"/>
  <c r="B79" i="13"/>
  <c r="A80" i="13"/>
  <c r="B80" i="13"/>
  <c r="A81" i="13"/>
  <c r="B81" i="13"/>
  <c r="A82" i="13"/>
  <c r="B82" i="13"/>
  <c r="A83" i="13"/>
  <c r="B83" i="13"/>
  <c r="A84" i="13"/>
  <c r="B84" i="13"/>
  <c r="A85" i="13"/>
  <c r="B85" i="13"/>
  <c r="A86" i="13"/>
  <c r="B86" i="13"/>
  <c r="A87" i="13"/>
  <c r="B87" i="13"/>
  <c r="A88" i="13"/>
  <c r="B88" i="13"/>
  <c r="A89" i="13"/>
  <c r="B89" i="13"/>
  <c r="A90" i="13"/>
  <c r="B90" i="13"/>
  <c r="A91" i="13"/>
  <c r="B91" i="13"/>
  <c r="A92" i="13"/>
  <c r="B92" i="13"/>
  <c r="A93" i="13"/>
  <c r="B93" i="13"/>
  <c r="A94" i="13"/>
  <c r="B94" i="13"/>
  <c r="A95" i="13"/>
  <c r="B95" i="13"/>
  <c r="A96" i="13"/>
  <c r="B96" i="13"/>
  <c r="A97" i="13"/>
  <c r="B97" i="13"/>
  <c r="A98" i="13"/>
  <c r="B98" i="13"/>
  <c r="A99" i="13"/>
  <c r="B99" i="13"/>
  <c r="A100" i="13"/>
  <c r="B100" i="13"/>
  <c r="A101" i="13"/>
  <c r="B101" i="13"/>
  <c r="A102" i="13"/>
  <c r="B102" i="13"/>
  <c r="B3" i="13"/>
  <c r="A3" i="13"/>
  <c r="A4" i="12"/>
  <c r="B4" i="12"/>
  <c r="A5" i="12"/>
  <c r="B5" i="12"/>
  <c r="A6" i="12"/>
  <c r="B6" i="12"/>
  <c r="A7" i="12"/>
  <c r="B7" i="12"/>
  <c r="A8" i="12"/>
  <c r="B8" i="12"/>
  <c r="A9" i="12"/>
  <c r="B9" i="12"/>
  <c r="A10" i="12"/>
  <c r="B10" i="12"/>
  <c r="A11" i="12"/>
  <c r="B11" i="12"/>
  <c r="A12" i="12"/>
  <c r="B12" i="12"/>
  <c r="A13" i="12"/>
  <c r="B13" i="12"/>
  <c r="A14" i="12"/>
  <c r="B14" i="12"/>
  <c r="A15" i="12"/>
  <c r="B15" i="12"/>
  <c r="A16" i="12"/>
  <c r="B16" i="12"/>
  <c r="A17" i="12"/>
  <c r="B17" i="12"/>
  <c r="A18" i="12"/>
  <c r="B18" i="12"/>
  <c r="A19" i="12"/>
  <c r="B19" i="12"/>
  <c r="A20" i="12"/>
  <c r="B20" i="12"/>
  <c r="A21" i="12"/>
  <c r="B21" i="12"/>
  <c r="A22" i="12"/>
  <c r="B22" i="12"/>
  <c r="A23" i="12"/>
  <c r="B23" i="12"/>
  <c r="A24" i="12"/>
  <c r="B24" i="12"/>
  <c r="A25" i="12"/>
  <c r="B25" i="12"/>
  <c r="A26" i="12"/>
  <c r="B26" i="12"/>
  <c r="A27" i="12"/>
  <c r="B27" i="12"/>
  <c r="A28" i="12"/>
  <c r="B28" i="12"/>
  <c r="A29" i="12"/>
  <c r="B29" i="12"/>
  <c r="A30" i="12"/>
  <c r="B30" i="12"/>
  <c r="A31" i="12"/>
  <c r="B31" i="12"/>
  <c r="A32" i="12"/>
  <c r="B32" i="12"/>
  <c r="A33" i="12"/>
  <c r="B33" i="12"/>
  <c r="A34" i="12"/>
  <c r="B34" i="12"/>
  <c r="A35" i="12"/>
  <c r="B35" i="12"/>
  <c r="A36" i="12"/>
  <c r="B36" i="12"/>
  <c r="A37" i="12"/>
  <c r="B37" i="12"/>
  <c r="A38" i="12"/>
  <c r="B38" i="12"/>
  <c r="A39" i="12"/>
  <c r="B39" i="12"/>
  <c r="A40" i="12"/>
  <c r="B40" i="12"/>
  <c r="A41" i="12"/>
  <c r="B41" i="12"/>
  <c r="A42" i="12"/>
  <c r="B42" i="12"/>
  <c r="A43" i="12"/>
  <c r="B43" i="12"/>
  <c r="A44" i="12"/>
  <c r="B44" i="12"/>
  <c r="A45" i="12"/>
  <c r="B45" i="12"/>
  <c r="A46" i="12"/>
  <c r="B46" i="12"/>
  <c r="A47" i="12"/>
  <c r="B47" i="12"/>
  <c r="A48" i="12"/>
  <c r="B48" i="12"/>
  <c r="A49" i="12"/>
  <c r="B49" i="12"/>
  <c r="A50" i="12"/>
  <c r="B50" i="12"/>
  <c r="A51" i="12"/>
  <c r="B51" i="12"/>
  <c r="A52" i="12"/>
  <c r="B52" i="12"/>
  <c r="A53" i="12"/>
  <c r="B53" i="12"/>
  <c r="A54" i="12"/>
  <c r="B54" i="12"/>
  <c r="A55" i="12"/>
  <c r="B55" i="12"/>
  <c r="A56" i="12"/>
  <c r="B56" i="12"/>
  <c r="A57" i="12"/>
  <c r="B57" i="12"/>
  <c r="A58" i="12"/>
  <c r="B58" i="12"/>
  <c r="A59" i="12"/>
  <c r="B59" i="12"/>
  <c r="A60" i="12"/>
  <c r="B60" i="12"/>
  <c r="A61" i="12"/>
  <c r="B61" i="12"/>
  <c r="A62" i="12"/>
  <c r="B62" i="12"/>
  <c r="A63" i="12"/>
  <c r="B63" i="12"/>
  <c r="A64" i="12"/>
  <c r="B64" i="12"/>
  <c r="A65" i="12"/>
  <c r="B65" i="12"/>
  <c r="A66" i="12"/>
  <c r="B66" i="12"/>
  <c r="A67" i="12"/>
  <c r="B67" i="12"/>
  <c r="A68" i="12"/>
  <c r="B68" i="12"/>
  <c r="A69" i="12"/>
  <c r="B69" i="12"/>
  <c r="A70" i="12"/>
  <c r="B70" i="12"/>
  <c r="A71" i="12"/>
  <c r="B71" i="12"/>
  <c r="A72" i="12"/>
  <c r="B72" i="12"/>
  <c r="A73" i="12"/>
  <c r="B73" i="12"/>
  <c r="A74" i="12"/>
  <c r="B74" i="12"/>
  <c r="A75" i="12"/>
  <c r="B75" i="12"/>
  <c r="A76" i="12"/>
  <c r="B76" i="12"/>
  <c r="A77" i="12"/>
  <c r="B77" i="12"/>
  <c r="A78" i="12"/>
  <c r="B78" i="12"/>
  <c r="A79" i="12"/>
  <c r="B79" i="12"/>
  <c r="A80" i="12"/>
  <c r="B80" i="12"/>
  <c r="A81" i="12"/>
  <c r="B81" i="12"/>
  <c r="A82" i="12"/>
  <c r="B82" i="12"/>
  <c r="A83" i="12"/>
  <c r="B83" i="12"/>
  <c r="A84" i="12"/>
  <c r="B84" i="12"/>
  <c r="A85" i="12"/>
  <c r="B85" i="12"/>
  <c r="A86" i="12"/>
  <c r="B86" i="12"/>
  <c r="A87" i="12"/>
  <c r="B87" i="12"/>
  <c r="A88" i="12"/>
  <c r="B88" i="12"/>
  <c r="A89" i="12"/>
  <c r="B89" i="12"/>
  <c r="A90" i="12"/>
  <c r="B90" i="12"/>
  <c r="A91" i="12"/>
  <c r="B91" i="12"/>
  <c r="A92" i="12"/>
  <c r="B92" i="12"/>
  <c r="A93" i="12"/>
  <c r="B93" i="12"/>
  <c r="A94" i="12"/>
  <c r="B94" i="12"/>
  <c r="A95" i="12"/>
  <c r="B95" i="12"/>
  <c r="A96" i="12"/>
  <c r="B96" i="12"/>
  <c r="A97" i="12"/>
  <c r="B97" i="12"/>
  <c r="A98" i="12"/>
  <c r="B98" i="12"/>
  <c r="A99" i="12"/>
  <c r="B99" i="12"/>
  <c r="A100" i="12"/>
  <c r="B100" i="12"/>
  <c r="A101" i="12"/>
  <c r="B101" i="12"/>
  <c r="A102" i="12"/>
  <c r="B102" i="12"/>
  <c r="B3" i="12"/>
  <c r="A3" i="12"/>
  <c r="F4" i="13"/>
  <c r="F6" i="13"/>
  <c r="F7" i="13"/>
  <c r="F8" i="13"/>
  <c r="F9" i="13"/>
  <c r="F10" i="13"/>
  <c r="F11" i="13"/>
  <c r="F12" i="13"/>
  <c r="F13" i="13"/>
  <c r="F14" i="13"/>
  <c r="F15" i="13"/>
  <c r="F16" i="13"/>
  <c r="F17" i="13"/>
  <c r="F18" i="13"/>
  <c r="F19" i="13"/>
  <c r="F20" i="13"/>
  <c r="F21" i="13"/>
  <c r="F22" i="13"/>
  <c r="F23" i="13"/>
  <c r="F24" i="13"/>
  <c r="F25" i="13"/>
  <c r="F26" i="13"/>
  <c r="F27" i="13"/>
  <c r="F28" i="13"/>
  <c r="F29" i="13"/>
  <c r="F30" i="13"/>
  <c r="F31" i="13"/>
  <c r="F32" i="13"/>
  <c r="F33" i="13"/>
  <c r="F34" i="13"/>
  <c r="F35" i="13"/>
  <c r="F36" i="13"/>
  <c r="F37" i="13"/>
  <c r="F38" i="13"/>
  <c r="F39" i="13"/>
  <c r="F40" i="13"/>
  <c r="F41" i="13"/>
  <c r="F42" i="13"/>
  <c r="F43" i="13"/>
  <c r="F44" i="13"/>
  <c r="F45" i="13"/>
  <c r="F46" i="13"/>
  <c r="F47" i="13"/>
  <c r="F48" i="13"/>
  <c r="F49" i="13"/>
  <c r="F50" i="13"/>
  <c r="F51" i="13"/>
  <c r="F52" i="13"/>
  <c r="F53" i="13"/>
  <c r="F54" i="13"/>
  <c r="F55" i="13"/>
  <c r="F56" i="13"/>
  <c r="F57" i="13"/>
  <c r="F58" i="13"/>
  <c r="F59" i="13"/>
  <c r="F60" i="13"/>
  <c r="F61" i="13"/>
  <c r="F62" i="13"/>
  <c r="F63" i="13"/>
  <c r="F64" i="13"/>
  <c r="F65" i="13"/>
  <c r="F66" i="13"/>
  <c r="F67" i="13"/>
  <c r="F68" i="13"/>
  <c r="F69" i="13"/>
  <c r="F70" i="13"/>
  <c r="F71" i="13"/>
  <c r="F72" i="13"/>
  <c r="F73" i="13"/>
  <c r="F74" i="13"/>
  <c r="F75" i="13"/>
  <c r="F76" i="13"/>
  <c r="F77" i="13"/>
  <c r="F78" i="13"/>
  <c r="F79" i="13"/>
  <c r="F80" i="13"/>
  <c r="F81" i="13"/>
  <c r="F82" i="13"/>
  <c r="F83" i="13"/>
  <c r="F84" i="13"/>
  <c r="F85" i="13"/>
  <c r="F86" i="13"/>
  <c r="F87" i="13"/>
  <c r="F88" i="13"/>
  <c r="F89" i="13"/>
  <c r="F90" i="13"/>
  <c r="F91" i="13"/>
  <c r="F92" i="13"/>
  <c r="F93" i="13"/>
  <c r="F94" i="13"/>
  <c r="F95" i="13"/>
  <c r="F96" i="13"/>
  <c r="F97" i="13"/>
  <c r="F98" i="13"/>
  <c r="F99" i="13"/>
  <c r="F100" i="13"/>
  <c r="F101" i="13"/>
  <c r="F102" i="13"/>
  <c r="F3" i="13"/>
  <c r="E3" i="13"/>
  <c r="F2" i="12"/>
  <c r="AR13" i="1" s="1"/>
  <c r="H7" i="8"/>
  <c r="H6" i="8"/>
  <c r="H8" i="8"/>
  <c r="AG9" i="6"/>
  <c r="AR18" i="6"/>
  <c r="BD3" i="3" s="1"/>
  <c r="AG12" i="6"/>
  <c r="AG11" i="6"/>
  <c r="AG10" i="6"/>
  <c r="C3" i="6"/>
  <c r="S39" i="6"/>
  <c r="S38" i="6"/>
  <c r="S36" i="6"/>
  <c r="S35" i="6"/>
  <c r="I25" i="6"/>
  <c r="I24" i="6"/>
  <c r="I21" i="6"/>
  <c r="I21" i="1"/>
  <c r="I17" i="6"/>
  <c r="R6" i="6" s="1"/>
  <c r="C3" i="1"/>
  <c r="I25" i="1"/>
  <c r="I24" i="1"/>
  <c r="C3" i="3"/>
  <c r="D28" i="1"/>
  <c r="I29" i="1"/>
  <c r="D29" i="1"/>
  <c r="M28" i="1"/>
  <c r="L29" i="1"/>
  <c r="I28" i="1"/>
  <c r="G28" i="1"/>
  <c r="E36" i="11"/>
  <c r="E35" i="11"/>
  <c r="E34" i="11"/>
  <c r="D24" i="11"/>
  <c r="H14" i="11"/>
  <c r="H13" i="11"/>
  <c r="H12" i="11"/>
  <c r="H7" i="11"/>
  <c r="B2" i="11"/>
  <c r="AL26" i="1"/>
  <c r="AT37" i="1"/>
  <c r="AK39" i="1"/>
  <c r="AH36" i="1"/>
  <c r="AH35" i="1"/>
  <c r="D44" i="10"/>
  <c r="F2" i="13" l="1"/>
  <c r="AR13" i="6" s="1"/>
  <c r="O29" i="1"/>
  <c r="AK38" i="1"/>
  <c r="F41" i="10"/>
  <c r="M41" i="10" s="1"/>
  <c r="AN37" i="1" s="1"/>
  <c r="F40" i="10"/>
  <c r="I40" i="10" s="1"/>
  <c r="AV36" i="1" s="1"/>
  <c r="F38" i="10"/>
  <c r="H38" i="10" s="1"/>
  <c r="AU35" i="1" s="1"/>
  <c r="R4" i="1"/>
  <c r="O30" i="1"/>
  <c r="L41" i="10" l="1"/>
  <c r="AM37" i="1" s="1"/>
  <c r="G41" i="10"/>
  <c r="AH37" i="1" s="1"/>
  <c r="H41" i="10"/>
  <c r="AI37" i="1" s="1"/>
  <c r="I41" i="10"/>
  <c r="AJ37" i="1" s="1"/>
  <c r="J41" i="10"/>
  <c r="AK37" i="1" s="1"/>
  <c r="K41" i="10"/>
  <c r="AL37" i="1" s="1"/>
  <c r="I38" i="10"/>
  <c r="AV35" i="1" s="1"/>
  <c r="J38" i="10"/>
  <c r="AW35" i="1" s="1"/>
  <c r="G38" i="10"/>
  <c r="AT35" i="1" s="1"/>
  <c r="G40" i="10"/>
  <c r="AT36" i="1" s="1"/>
  <c r="H40" i="10"/>
  <c r="AU36" i="1" s="1"/>
  <c r="D28" i="10"/>
  <c r="D27" i="10"/>
  <c r="J22" i="1" s="1"/>
  <c r="D25" i="10"/>
  <c r="I17" i="1"/>
  <c r="R6" i="1" s="1"/>
  <c r="I15" i="6"/>
  <c r="I15" i="1"/>
  <c r="D32" i="10"/>
  <c r="D23" i="10"/>
  <c r="D21" i="10"/>
  <c r="D15" i="10"/>
  <c r="D13" i="10"/>
  <c r="D11" i="10"/>
  <c r="I16" i="6" l="1"/>
  <c r="I20" i="6"/>
  <c r="I23" i="1"/>
  <c r="I23" i="6"/>
  <c r="I19" i="1"/>
  <c r="R7" i="1" s="1"/>
  <c r="I19" i="6"/>
  <c r="R7" i="6" s="1"/>
  <c r="H9" i="8"/>
  <c r="J22" i="6"/>
  <c r="I20" i="1"/>
  <c r="D26" i="10"/>
  <c r="I16" i="1"/>
  <c r="AR14" i="6"/>
  <c r="BC3" i="3" l="1"/>
  <c r="I18" i="1"/>
  <c r="I18" i="6"/>
  <c r="AI3" i="3"/>
  <c r="AH3" i="3"/>
  <c r="AG3" i="3"/>
  <c r="AD3" i="3"/>
  <c r="AB3" i="3"/>
  <c r="S3" i="3"/>
  <c r="R3" i="3"/>
  <c r="P3" i="3"/>
  <c r="O3" i="3"/>
  <c r="N3" i="3"/>
  <c r="AM3" i="3" s="1"/>
  <c r="M3" i="3"/>
  <c r="L3" i="3"/>
  <c r="K3" i="3"/>
  <c r="J3" i="3"/>
  <c r="I3" i="3"/>
  <c r="H3" i="3"/>
  <c r="G3" i="3"/>
  <c r="BA3" i="3" s="1"/>
  <c r="F3" i="3"/>
  <c r="AW3" i="3" s="1"/>
  <c r="E3" i="3"/>
  <c r="AF3" i="3"/>
  <c r="AE3" i="3"/>
  <c r="AC3" i="3"/>
  <c r="AR14" i="1" l="1"/>
  <c r="AR25" i="1" s="1"/>
  <c r="S37" i="6"/>
  <c r="Q3" i="3"/>
  <c r="AR25" i="6" l="1"/>
  <c r="AW24" i="6"/>
  <c r="BF3" i="3" s="1"/>
  <c r="AD5" i="1"/>
  <c r="AD5" i="6" s="1"/>
  <c r="AW24" i="1"/>
  <c r="W3" i="3" s="1"/>
  <c r="T3" i="3"/>
  <c r="AJ3" i="3" s="1"/>
  <c r="AL3" i="3" s="1"/>
  <c r="AN3" i="3" s="1"/>
  <c r="AO3" i="3" s="1"/>
  <c r="BG3" i="3" l="1"/>
  <c r="D29" i="6"/>
  <c r="E25" i="8"/>
  <c r="BJ3" i="3" s="1"/>
  <c r="E23" i="8"/>
  <c r="X3" i="3"/>
  <c r="E27" i="8" l="1"/>
  <c r="BK3" i="3" s="1"/>
  <c r="BI3" i="3"/>
</calcChain>
</file>

<file path=xl/sharedStrings.xml><?xml version="1.0" encoding="utf-8"?>
<sst xmlns="http://schemas.openxmlformats.org/spreadsheetml/2006/main" count="500" uniqueCount="176">
  <si>
    <t>東京都知事　殿</t>
    <rPh sb="0" eb="3">
      <t>トウキョウト</t>
    </rPh>
    <rPh sb="3" eb="5">
      <t>チジ</t>
    </rPh>
    <rPh sb="6" eb="7">
      <t>トノ</t>
    </rPh>
    <phoneticPr fontId="1"/>
  </si>
  <si>
    <t>医療機関名</t>
    <rPh sb="0" eb="2">
      <t>イリョウ</t>
    </rPh>
    <rPh sb="2" eb="4">
      <t>キカン</t>
    </rPh>
    <rPh sb="4" eb="5">
      <t>メイ</t>
    </rPh>
    <phoneticPr fontId="1"/>
  </si>
  <si>
    <t>　生産性向上・職場環境整備等支援事業について、次のとおり申請します。</t>
    <phoneticPr fontId="1"/>
  </si>
  <si>
    <t>１　申請者の情報</t>
    <rPh sb="2" eb="5">
      <t>シンセイシャ</t>
    </rPh>
    <rPh sb="6" eb="8">
      <t>ジョウホウ</t>
    </rPh>
    <phoneticPr fontId="1"/>
  </si>
  <si>
    <t>医療機関コード</t>
    <rPh sb="0" eb="2">
      <t>イリョウ</t>
    </rPh>
    <rPh sb="2" eb="4">
      <t>キカン</t>
    </rPh>
    <phoneticPr fontId="1"/>
  </si>
  <si>
    <t>医療機関名称</t>
    <rPh sb="0" eb="2">
      <t>イリョウ</t>
    </rPh>
    <rPh sb="2" eb="4">
      <t>キカン</t>
    </rPh>
    <rPh sb="4" eb="6">
      <t>メイショウ</t>
    </rPh>
    <phoneticPr fontId="1"/>
  </si>
  <si>
    <t>医療機関代表者</t>
    <rPh sb="0" eb="2">
      <t>イリョウ</t>
    </rPh>
    <rPh sb="2" eb="4">
      <t>キカン</t>
    </rPh>
    <rPh sb="4" eb="7">
      <t>ダイヒョウシャ</t>
    </rPh>
    <phoneticPr fontId="1"/>
  </si>
  <si>
    <t>住所・所在地</t>
    <rPh sb="0" eb="2">
      <t>ジュウショ</t>
    </rPh>
    <rPh sb="3" eb="6">
      <t>ショザイチ</t>
    </rPh>
    <phoneticPr fontId="1"/>
  </si>
  <si>
    <t>フリガナ</t>
    <phoneticPr fontId="1"/>
  </si>
  <si>
    <t>漢字等</t>
    <rPh sb="0" eb="2">
      <t>カンジ</t>
    </rPh>
    <rPh sb="2" eb="3">
      <t>トウ</t>
    </rPh>
    <phoneticPr fontId="1"/>
  </si>
  <si>
    <t>〒</t>
    <phoneticPr fontId="1"/>
  </si>
  <si>
    <t>２　支給申請額</t>
    <rPh sb="2" eb="4">
      <t>シキュウ</t>
    </rPh>
    <rPh sb="4" eb="7">
      <t>シンセイガク</t>
    </rPh>
    <phoneticPr fontId="1"/>
  </si>
  <si>
    <t>病床数</t>
    <rPh sb="0" eb="3">
      <t>ビョウショウスウ</t>
    </rPh>
    <phoneticPr fontId="1"/>
  </si>
  <si>
    <t>申請額</t>
    <rPh sb="0" eb="3">
      <t>シンセイガク</t>
    </rPh>
    <phoneticPr fontId="1"/>
  </si>
  <si>
    <t>円</t>
    <rPh sb="0" eb="1">
      <t>エン</t>
    </rPh>
    <phoneticPr fontId="1"/>
  </si>
  <si>
    <t>３　対象施設であることの申出</t>
    <phoneticPr fontId="1"/>
  </si>
  <si>
    <t>項目</t>
    <rPh sb="0" eb="2">
      <t>コウモク</t>
    </rPh>
    <phoneticPr fontId="1"/>
  </si>
  <si>
    <t>O100 外来・在宅ベースアップ評価料（Ⅰ）</t>
    <phoneticPr fontId="1"/>
  </si>
  <si>
    <t>P100 歯科外来・在宅ベースアップ評価料（Ⅰ）</t>
    <phoneticPr fontId="1"/>
  </si>
  <si>
    <t>O102 入院ベースアップ評価料（医科）</t>
    <phoneticPr fontId="1"/>
  </si>
  <si>
    <t>P102 入院ベースアップ評価料（歯科）</t>
    <phoneticPr fontId="1"/>
  </si>
  <si>
    <t>訪問看護ベースアップ評価料（Ⅰ）</t>
    <phoneticPr fontId="1"/>
  </si>
  <si>
    <t>該当項目に○</t>
    <rPh sb="0" eb="2">
      <t>ガイトウ</t>
    </rPh>
    <rPh sb="2" eb="4">
      <t>コウモク</t>
    </rPh>
    <phoneticPr fontId="1"/>
  </si>
  <si>
    <t>令和７年３月３１日時点において、下記に掲げる診療報酬のいずれかを届け出ている。</t>
    <rPh sb="16" eb="18">
      <t>カキ</t>
    </rPh>
    <phoneticPr fontId="1"/>
  </si>
  <si>
    <t>４　生産性向上・職場環境整備等の実施内容及び申請額</t>
    <rPh sb="2" eb="5">
      <t>セイサンセイ</t>
    </rPh>
    <rPh sb="5" eb="7">
      <t>コウジョウ</t>
    </rPh>
    <rPh sb="8" eb="10">
      <t>ショクバ</t>
    </rPh>
    <rPh sb="10" eb="12">
      <t>カンキョウ</t>
    </rPh>
    <rPh sb="12" eb="14">
      <t>セイビ</t>
    </rPh>
    <rPh sb="14" eb="15">
      <t>トウ</t>
    </rPh>
    <rPh sb="16" eb="18">
      <t>ジッシ</t>
    </rPh>
    <rPh sb="18" eb="20">
      <t>ナイヨウ</t>
    </rPh>
    <rPh sb="20" eb="21">
      <t>オヨ</t>
    </rPh>
    <rPh sb="22" eb="25">
      <t>シンセイガク</t>
    </rPh>
    <phoneticPr fontId="1"/>
  </si>
  <si>
    <t>①タブレット端末、離床センサー、インカム、ＷＥＢ会議設備、床ふきロボット、監視カメラ等の業務効率化に資する設備の導入</t>
    <phoneticPr fontId="1"/>
  </si>
  <si>
    <t>設備名</t>
    <rPh sb="0" eb="2">
      <t>セツビ</t>
    </rPh>
    <rPh sb="2" eb="3">
      <t>メイ</t>
    </rPh>
    <phoneticPr fontId="1"/>
  </si>
  <si>
    <t>①に要する申請額</t>
    <rPh sb="2" eb="3">
      <t>ヨウ</t>
    </rPh>
    <rPh sb="5" eb="8">
      <t>シンセイガク</t>
    </rPh>
    <phoneticPr fontId="1"/>
  </si>
  <si>
    <t>合計</t>
    <rPh sb="0" eb="2">
      <t>ゴウケイ</t>
    </rPh>
    <phoneticPr fontId="1"/>
  </si>
  <si>
    <t>導入設備</t>
    <rPh sb="0" eb="2">
      <t>ドウニュウ</t>
    </rPh>
    <rPh sb="2" eb="4">
      <t>セツビ</t>
    </rPh>
    <phoneticPr fontId="1"/>
  </si>
  <si>
    <t>②医師事務作業補助者、看護補助者等の職員の新たな配置によるタスクシフト／シェア</t>
  </si>
  <si>
    <t>③処遇改善を目的とした、既に雇用している職員の賃金改善</t>
    <phoneticPr fontId="1"/>
  </si>
  <si>
    <t>②に要する申請額</t>
    <rPh sb="2" eb="3">
      <t>ヨウ</t>
    </rPh>
    <rPh sb="5" eb="8">
      <t>シンセイガク</t>
    </rPh>
    <phoneticPr fontId="1"/>
  </si>
  <si>
    <t>③に要する申請額</t>
    <rPh sb="2" eb="3">
      <t>ヨウ</t>
    </rPh>
    <rPh sb="5" eb="8">
      <t>シンセイガク</t>
    </rPh>
    <phoneticPr fontId="1"/>
  </si>
  <si>
    <t>①＋②＋③</t>
    <phoneticPr fontId="1"/>
  </si>
  <si>
    <t>電話番号</t>
    <rPh sb="0" eb="2">
      <t>デンワ</t>
    </rPh>
    <rPh sb="2" eb="4">
      <t>バンゴウ</t>
    </rPh>
    <phoneticPr fontId="1"/>
  </si>
  <si>
    <t>5　支給申請に関する誓約事項</t>
    <phoneticPr fontId="1"/>
  </si>
  <si>
    <t>本給付金等に関する報告や調査について、厚生労働省又は都道府県から求められた場合には、これに応じます。</t>
    <phoneticPr fontId="1"/>
  </si>
  <si>
    <t>本給付金等の給付後、各事業に定めのある返還事由に該当した場合は各事業に係る給付金の全額を返還します。</t>
    <phoneticPr fontId="1"/>
  </si>
  <si>
    <t>６　振込口座</t>
    <rPh sb="2" eb="4">
      <t>フリコミ</t>
    </rPh>
    <rPh sb="4" eb="6">
      <t>コウザ</t>
    </rPh>
    <phoneticPr fontId="1"/>
  </si>
  <si>
    <t>金融機関名</t>
    <rPh sb="0" eb="2">
      <t>キンユウ</t>
    </rPh>
    <rPh sb="2" eb="4">
      <t>キカン</t>
    </rPh>
    <rPh sb="4" eb="5">
      <t>メイ</t>
    </rPh>
    <phoneticPr fontId="1"/>
  </si>
  <si>
    <t>金融機関コード</t>
    <rPh sb="0" eb="2">
      <t>キンユウ</t>
    </rPh>
    <rPh sb="2" eb="4">
      <t>キカン</t>
    </rPh>
    <phoneticPr fontId="1"/>
  </si>
  <si>
    <t>支店名</t>
    <rPh sb="0" eb="3">
      <t>シテンメイ</t>
    </rPh>
    <phoneticPr fontId="1"/>
  </si>
  <si>
    <t>支店コード</t>
    <rPh sb="0" eb="2">
      <t>シテン</t>
    </rPh>
    <phoneticPr fontId="1"/>
  </si>
  <si>
    <t>口座番号</t>
    <rPh sb="0" eb="2">
      <t>コウザ</t>
    </rPh>
    <rPh sb="2" eb="4">
      <t>バンゴウ</t>
    </rPh>
    <phoneticPr fontId="1"/>
  </si>
  <si>
    <t>預金種別</t>
    <rPh sb="0" eb="2">
      <t>ヨキン</t>
    </rPh>
    <rPh sb="2" eb="4">
      <t>シュベツ</t>
    </rPh>
    <phoneticPr fontId="1"/>
  </si>
  <si>
    <t>口座名義人</t>
    <rPh sb="0" eb="2">
      <t>コウザ</t>
    </rPh>
    <rPh sb="2" eb="4">
      <t>メイギ</t>
    </rPh>
    <rPh sb="4" eb="5">
      <t>ニン</t>
    </rPh>
    <phoneticPr fontId="1"/>
  </si>
  <si>
    <t>担当者メールアドレス</t>
    <rPh sb="0" eb="2">
      <t>タントウ</t>
    </rPh>
    <rPh sb="2" eb="3">
      <t>シャ</t>
    </rPh>
    <phoneticPr fontId="1"/>
  </si>
  <si>
    <t>担当者</t>
    <rPh sb="0" eb="2">
      <t>タントウ</t>
    </rPh>
    <rPh sb="2" eb="3">
      <t>シャ</t>
    </rPh>
    <phoneticPr fontId="1"/>
  </si>
  <si>
    <t>※　ゆうちょ銀行の場合は、「振込用の店名・預金種目・口座番号（７桁）」（通帳見開き下部に記載）を記入すること。</t>
    <phoneticPr fontId="1"/>
  </si>
  <si>
    <t>記</t>
    <rPh sb="0" eb="1">
      <t>キ</t>
    </rPh>
    <phoneticPr fontId="1"/>
  </si>
  <si>
    <t>支給要件を満たしていることを誓約します。</t>
    <phoneticPr fontId="1"/>
  </si>
  <si>
    <t>管理番号</t>
    <rPh sb="0" eb="2">
      <t>カンリ</t>
    </rPh>
    <rPh sb="2" eb="4">
      <t>バンゴウ</t>
    </rPh>
    <phoneticPr fontId="1"/>
  </si>
  <si>
    <t>医療機関等種別</t>
    <rPh sb="0" eb="2">
      <t>イリョウ</t>
    </rPh>
    <rPh sb="2" eb="4">
      <t>キカン</t>
    </rPh>
    <rPh sb="4" eb="5">
      <t>トウ</t>
    </rPh>
    <rPh sb="5" eb="7">
      <t>シュベツ</t>
    </rPh>
    <phoneticPr fontId="1"/>
  </si>
  <si>
    <t>申請方法</t>
    <rPh sb="0" eb="2">
      <t>シンセイ</t>
    </rPh>
    <rPh sb="2" eb="4">
      <t>ホウホウ</t>
    </rPh>
    <phoneticPr fontId="1"/>
  </si>
  <si>
    <t>メールアドレス</t>
    <phoneticPr fontId="1"/>
  </si>
  <si>
    <t>支店名　</t>
    <rPh sb="0" eb="3">
      <t>シテンメイ</t>
    </rPh>
    <phoneticPr fontId="1"/>
  </si>
  <si>
    <t>医療機関代表者名</t>
    <rPh sb="0" eb="2">
      <t>イリョウ</t>
    </rPh>
    <rPh sb="2" eb="4">
      <t>キカン</t>
    </rPh>
    <rPh sb="4" eb="7">
      <t>ダイヒョウシャ</t>
    </rPh>
    <rPh sb="7" eb="8">
      <t>メイ</t>
    </rPh>
    <phoneticPr fontId="1"/>
  </si>
  <si>
    <t>事務担当者名</t>
    <rPh sb="0" eb="2">
      <t>ジム</t>
    </rPh>
    <rPh sb="2" eb="5">
      <t>タントウシャ</t>
    </rPh>
    <rPh sb="5" eb="6">
      <t>メイ</t>
    </rPh>
    <phoneticPr fontId="1"/>
  </si>
  <si>
    <t>医療機関所在地（郵便番号）</t>
    <rPh sb="0" eb="2">
      <t>イリョウ</t>
    </rPh>
    <rPh sb="2" eb="4">
      <t>キカン</t>
    </rPh>
    <rPh sb="4" eb="7">
      <t>ショザイチ</t>
    </rPh>
    <rPh sb="8" eb="12">
      <t>ユウビンバンゴウ</t>
    </rPh>
    <phoneticPr fontId="1"/>
  </si>
  <si>
    <t>ベースアップ評価料項目</t>
    <rPh sb="6" eb="8">
      <t>ヒョウカ</t>
    </rPh>
    <rPh sb="8" eb="9">
      <t>リョウ</t>
    </rPh>
    <rPh sb="9" eb="11">
      <t>コウモク</t>
    </rPh>
    <phoneticPr fontId="1"/>
  </si>
  <si>
    <t>口座情報</t>
    <rPh sb="0" eb="2">
      <t>コウザ</t>
    </rPh>
    <rPh sb="2" eb="4">
      <t>ジョウホウ</t>
    </rPh>
    <phoneticPr fontId="1"/>
  </si>
  <si>
    <t>No.</t>
    <phoneticPr fontId="1"/>
  </si>
  <si>
    <t>申請管理用</t>
    <rPh sb="0" eb="2">
      <t>シンセイ</t>
    </rPh>
    <rPh sb="2" eb="5">
      <t>カンリヨウ</t>
    </rPh>
    <phoneticPr fontId="1"/>
  </si>
  <si>
    <t>医療機関基本情報</t>
    <rPh sb="0" eb="2">
      <t>イリョウ</t>
    </rPh>
    <rPh sb="2" eb="4">
      <t>キカン</t>
    </rPh>
    <rPh sb="4" eb="6">
      <t>キホン</t>
    </rPh>
    <rPh sb="6" eb="8">
      <t>ジョウホウ</t>
    </rPh>
    <phoneticPr fontId="1"/>
  </si>
  <si>
    <t>医療機関所在地(住所）</t>
    <rPh sb="0" eb="2">
      <t>イリョウ</t>
    </rPh>
    <rPh sb="2" eb="4">
      <t>キカン</t>
    </rPh>
    <rPh sb="4" eb="7">
      <t>ショザイチ</t>
    </rPh>
    <rPh sb="8" eb="10">
      <t>ジュウショ</t>
    </rPh>
    <phoneticPr fontId="1"/>
  </si>
  <si>
    <t>ふりがな</t>
    <phoneticPr fontId="1"/>
  </si>
  <si>
    <t>４　生産性向上・職場環境整備等の実施内容及び実績額</t>
    <rPh sb="2" eb="5">
      <t>セイサンセイ</t>
    </rPh>
    <rPh sb="5" eb="7">
      <t>コウジョウ</t>
    </rPh>
    <rPh sb="8" eb="10">
      <t>ショクバ</t>
    </rPh>
    <rPh sb="10" eb="12">
      <t>カンキョウ</t>
    </rPh>
    <rPh sb="12" eb="14">
      <t>セイビ</t>
    </rPh>
    <rPh sb="14" eb="15">
      <t>トウ</t>
    </rPh>
    <rPh sb="16" eb="18">
      <t>ジッシ</t>
    </rPh>
    <rPh sb="18" eb="20">
      <t>ナイヨウ</t>
    </rPh>
    <rPh sb="20" eb="21">
      <t>オヨ</t>
    </rPh>
    <rPh sb="22" eb="24">
      <t>ジッセキ</t>
    </rPh>
    <rPh sb="24" eb="25">
      <t>ガク</t>
    </rPh>
    <phoneticPr fontId="1"/>
  </si>
  <si>
    <t>①に要する実績額</t>
    <rPh sb="2" eb="3">
      <t>ヨウ</t>
    </rPh>
    <rPh sb="5" eb="7">
      <t>ジッセキ</t>
    </rPh>
    <rPh sb="7" eb="8">
      <t>ガク</t>
    </rPh>
    <phoneticPr fontId="1"/>
  </si>
  <si>
    <t>　生産性向上・職場環境整備等支援事業について、次のとおり報告します。</t>
    <phoneticPr fontId="1"/>
  </si>
  <si>
    <t>②に要する支出額</t>
    <rPh sb="2" eb="3">
      <t>ヨウ</t>
    </rPh>
    <rPh sb="5" eb="7">
      <t>シシュツ</t>
    </rPh>
    <rPh sb="7" eb="8">
      <t>ガク</t>
    </rPh>
    <phoneticPr fontId="1"/>
  </si>
  <si>
    <t>③に要する支出額</t>
    <rPh sb="2" eb="3">
      <t>ヨウ</t>
    </rPh>
    <rPh sb="5" eb="7">
      <t>シシュツ</t>
    </rPh>
    <rPh sb="7" eb="8">
      <t>ガク</t>
    </rPh>
    <phoneticPr fontId="1"/>
  </si>
  <si>
    <t>２　実績額</t>
    <rPh sb="2" eb="4">
      <t>ジッセキ</t>
    </rPh>
    <rPh sb="4" eb="5">
      <t>ガク</t>
    </rPh>
    <phoneticPr fontId="1"/>
  </si>
  <si>
    <t>実績額</t>
    <rPh sb="0" eb="2">
      <t>ジッセキ</t>
    </rPh>
    <rPh sb="2" eb="3">
      <t>ガク</t>
    </rPh>
    <phoneticPr fontId="1"/>
  </si>
  <si>
    <t>別紙様式３</t>
    <rPh sb="0" eb="2">
      <t>ベッシ</t>
    </rPh>
    <rPh sb="2" eb="4">
      <t>ヨウシキ</t>
    </rPh>
    <phoneticPr fontId="8"/>
  </si>
  <si>
    <t>　東 京 都 知 事　　殿</t>
    <rPh sb="1" eb="2">
      <t>ヒガシ</t>
    </rPh>
    <rPh sb="3" eb="4">
      <t>キョウ</t>
    </rPh>
    <rPh sb="5" eb="6">
      <t>ト</t>
    </rPh>
    <rPh sb="7" eb="8">
      <t>チ</t>
    </rPh>
    <rPh sb="9" eb="10">
      <t>コト</t>
    </rPh>
    <rPh sb="12" eb="13">
      <t>ドノ</t>
    </rPh>
    <phoneticPr fontId="8"/>
  </si>
  <si>
    <t xml:space="preserve">法人所在地 </t>
    <rPh sb="0" eb="2">
      <t>ホウジン</t>
    </rPh>
    <rPh sb="2" eb="3">
      <t>ショ</t>
    </rPh>
    <rPh sb="3" eb="4">
      <t>ザイ</t>
    </rPh>
    <rPh sb="4" eb="5">
      <t>チ</t>
    </rPh>
    <phoneticPr fontId="8"/>
  </si>
  <si>
    <t>：</t>
    <phoneticPr fontId="8"/>
  </si>
  <si>
    <t xml:space="preserve">事業者所在地 </t>
    <rPh sb="0" eb="2">
      <t>ジギョウ</t>
    </rPh>
    <rPh sb="2" eb="3">
      <t>シャ</t>
    </rPh>
    <rPh sb="3" eb="4">
      <t>ショ</t>
    </rPh>
    <rPh sb="4" eb="5">
      <t>ザイ</t>
    </rPh>
    <rPh sb="5" eb="6">
      <t>チ</t>
    </rPh>
    <phoneticPr fontId="8"/>
  </si>
  <si>
    <t>法人名・事業者名</t>
    <phoneticPr fontId="8"/>
  </si>
  <si>
    <t xml:space="preserve">代表者職氏名 </t>
    <rPh sb="0" eb="2">
      <t>ダイヒョウ</t>
    </rPh>
    <rPh sb="2" eb="3">
      <t>シャ</t>
    </rPh>
    <rPh sb="3" eb="4">
      <t>ショク</t>
    </rPh>
    <rPh sb="4" eb="6">
      <t>シメイ</t>
    </rPh>
    <phoneticPr fontId="8"/>
  </si>
  <si>
    <t>　　　　　　　　 東京都生産性向上・職場環境等整備支援事業補助金精算書</t>
    <rPh sb="9" eb="12">
      <t>トウキョウト</t>
    </rPh>
    <rPh sb="32" eb="34">
      <t>セイサン</t>
    </rPh>
    <rPh sb="34" eb="35">
      <t>ショ</t>
    </rPh>
    <phoneticPr fontId="8"/>
  </si>
  <si>
    <t>記</t>
    <rPh sb="0" eb="1">
      <t>キ</t>
    </rPh>
    <phoneticPr fontId="8"/>
  </si>
  <si>
    <t>１　交付決定額</t>
    <rPh sb="2" eb="4">
      <t>コウフ</t>
    </rPh>
    <rPh sb="4" eb="6">
      <t>ケッテイ</t>
    </rPh>
    <rPh sb="6" eb="7">
      <t>ガク</t>
    </rPh>
    <phoneticPr fontId="8"/>
  </si>
  <si>
    <t>金</t>
    <rPh sb="0" eb="1">
      <t>キン</t>
    </rPh>
    <phoneticPr fontId="8"/>
  </si>
  <si>
    <t>円</t>
    <rPh sb="0" eb="1">
      <t>エン</t>
    </rPh>
    <phoneticPr fontId="8"/>
  </si>
  <si>
    <t>２　確定額</t>
    <rPh sb="2" eb="4">
      <t>カクテイ</t>
    </rPh>
    <rPh sb="4" eb="5">
      <t>ガク</t>
    </rPh>
    <phoneticPr fontId="8"/>
  </si>
  <si>
    <t>３　返還額</t>
    <rPh sb="2" eb="4">
      <t>ヘンカン</t>
    </rPh>
    <rPh sb="4" eb="5">
      <t>ガク</t>
    </rPh>
    <phoneticPr fontId="8"/>
  </si>
  <si>
    <t>委任者</t>
    <rPh sb="0" eb="3">
      <t>イニンシャ</t>
    </rPh>
    <phoneticPr fontId="8"/>
  </si>
  <si>
    <t>住所</t>
    <rPh sb="0" eb="2">
      <t>ジュウショ</t>
    </rPh>
    <phoneticPr fontId="8"/>
  </si>
  <si>
    <t>役職・氏名</t>
    <rPh sb="0" eb="2">
      <t>ヤクショク</t>
    </rPh>
    <rPh sb="3" eb="5">
      <t>シメイ</t>
    </rPh>
    <phoneticPr fontId="8"/>
  </si>
  <si>
    <t>　私は下記の者を代理人と定め、令和７年度（令和６年度からの繰越分）医療施設等経営強化緊急支援事業費補助金についての受領、返納及び精算に関する一切の権限を委任します。</t>
    <rPh sb="1" eb="2">
      <t>ワタシ</t>
    </rPh>
    <rPh sb="3" eb="5">
      <t>カキ</t>
    </rPh>
    <rPh sb="6" eb="7">
      <t>モノ</t>
    </rPh>
    <rPh sb="8" eb="11">
      <t>ダイリニン</t>
    </rPh>
    <rPh sb="12" eb="13">
      <t>サダ</t>
    </rPh>
    <rPh sb="46" eb="49">
      <t>ジギョウヒ</t>
    </rPh>
    <rPh sb="49" eb="52">
      <t>ホジョキン</t>
    </rPh>
    <rPh sb="57" eb="59">
      <t>ジュリョウ</t>
    </rPh>
    <rPh sb="60" eb="62">
      <t>ヘンノウ</t>
    </rPh>
    <rPh sb="62" eb="63">
      <t>オヨ</t>
    </rPh>
    <rPh sb="64" eb="66">
      <t>セイサン</t>
    </rPh>
    <rPh sb="67" eb="68">
      <t>カン</t>
    </rPh>
    <rPh sb="70" eb="72">
      <t>イッサイ</t>
    </rPh>
    <rPh sb="73" eb="75">
      <t>ケンゲン</t>
    </rPh>
    <rPh sb="76" eb="78">
      <t>イニン</t>
    </rPh>
    <phoneticPr fontId="8"/>
  </si>
  <si>
    <t>委任期間</t>
    <rPh sb="0" eb="2">
      <t>イニン</t>
    </rPh>
    <rPh sb="2" eb="4">
      <t>キカン</t>
    </rPh>
    <phoneticPr fontId="8"/>
  </si>
  <si>
    <t>から</t>
    <phoneticPr fontId="8"/>
  </si>
  <si>
    <t>まで。</t>
    <phoneticPr fontId="8"/>
  </si>
  <si>
    <t>　ただし、その年度に属する出納整理期間を含む。</t>
    <rPh sb="7" eb="9">
      <t>ネンド</t>
    </rPh>
    <rPh sb="10" eb="11">
      <t>ゾク</t>
    </rPh>
    <rPh sb="13" eb="15">
      <t>スイトウ</t>
    </rPh>
    <rPh sb="15" eb="17">
      <t>セイリ</t>
    </rPh>
    <rPh sb="17" eb="19">
      <t>キカン</t>
    </rPh>
    <rPh sb="20" eb="21">
      <t>フク</t>
    </rPh>
    <phoneticPr fontId="8"/>
  </si>
  <si>
    <t>受任者</t>
    <rPh sb="0" eb="3">
      <t>ジュニンシャ</t>
    </rPh>
    <phoneticPr fontId="8"/>
  </si>
  <si>
    <t>病院等名</t>
    <rPh sb="0" eb="2">
      <t>ビョウイン</t>
    </rPh>
    <rPh sb="2" eb="3">
      <t>トウ</t>
    </rPh>
    <rPh sb="3" eb="4">
      <t>メイ</t>
    </rPh>
    <phoneticPr fontId="8"/>
  </si>
  <si>
    <t>法人名</t>
    <rPh sb="0" eb="2">
      <t>ホウジン</t>
    </rPh>
    <rPh sb="2" eb="3">
      <t>メイ</t>
    </rPh>
    <phoneticPr fontId="1"/>
  </si>
  <si>
    <t>職</t>
    <rPh sb="0" eb="1">
      <t>ショク</t>
    </rPh>
    <phoneticPr fontId="1"/>
  </si>
  <si>
    <t>氏名</t>
  </si>
  <si>
    <t>氏名</t>
    <rPh sb="0" eb="2">
      <t>シメイ</t>
    </rPh>
    <phoneticPr fontId="1"/>
  </si>
  <si>
    <t>開設者</t>
    <rPh sb="0" eb="2">
      <t>カイセツ</t>
    </rPh>
    <rPh sb="2" eb="3">
      <t>シャ</t>
    </rPh>
    <phoneticPr fontId="1"/>
  </si>
  <si>
    <t>管理者</t>
    <rPh sb="0" eb="3">
      <t>カンリシャ</t>
    </rPh>
    <phoneticPr fontId="1"/>
  </si>
  <si>
    <t>職</t>
    <phoneticPr fontId="1"/>
  </si>
  <si>
    <t>←変換がおかしい場合は、手入力でご修正ください</t>
    <rPh sb="1" eb="3">
      <t>ヘンカン</t>
    </rPh>
    <rPh sb="8" eb="10">
      <t>バアイ</t>
    </rPh>
    <rPh sb="12" eb="13">
      <t>テ</t>
    </rPh>
    <rPh sb="13" eb="15">
      <t>ニュウリョク</t>
    </rPh>
    <rPh sb="17" eb="19">
      <t>シュウセイ</t>
    </rPh>
    <phoneticPr fontId="1"/>
  </si>
  <si>
    <t>備考</t>
    <rPh sb="0" eb="2">
      <t>ビコウ</t>
    </rPh>
    <phoneticPr fontId="1"/>
  </si>
  <si>
    <t>東京都知事殿</t>
    <rPh sb="0" eb="3">
      <t>トウキョウト</t>
    </rPh>
    <rPh sb="3" eb="5">
      <t>チジ</t>
    </rPh>
    <rPh sb="5" eb="6">
      <t>ドノ</t>
    </rPh>
    <phoneticPr fontId="8"/>
  </si>
  <si>
    <t>委任の有無</t>
    <rPh sb="0" eb="2">
      <t>イニン</t>
    </rPh>
    <rPh sb="3" eb="5">
      <t>ウム</t>
    </rPh>
    <phoneticPr fontId="1"/>
  </si>
  <si>
    <t>プルダウン選択</t>
    <rPh sb="5" eb="7">
      <t>センタク</t>
    </rPh>
    <phoneticPr fontId="1"/>
  </si>
  <si>
    <t>当該補助金の申請者となります</t>
    <rPh sb="0" eb="2">
      <t>トウガイ</t>
    </rPh>
    <rPh sb="2" eb="5">
      <t>ホジョキン</t>
    </rPh>
    <rPh sb="6" eb="9">
      <t>シンセイシャ</t>
    </rPh>
    <phoneticPr fontId="1"/>
  </si>
  <si>
    <t>入力内容</t>
    <rPh sb="0" eb="2">
      <t>ニュウリョク</t>
    </rPh>
    <rPh sb="2" eb="4">
      <t>ナイヨウ</t>
    </rPh>
    <phoneticPr fontId="1"/>
  </si>
  <si>
    <t>申請事務担当者</t>
    <rPh sb="0" eb="2">
      <t>シンセイ</t>
    </rPh>
    <rPh sb="2" eb="4">
      <t>ジム</t>
    </rPh>
    <rPh sb="4" eb="7">
      <t>タントウシャ</t>
    </rPh>
    <phoneticPr fontId="1"/>
  </si>
  <si>
    <t>郵便番号</t>
    <rPh sb="0" eb="4">
      <t>ユウビンバンゴウ</t>
    </rPh>
    <phoneticPr fontId="1"/>
  </si>
  <si>
    <t>法人所在地</t>
    <rPh sb="0" eb="2">
      <t>ホウジン</t>
    </rPh>
    <rPh sb="2" eb="5">
      <t>ショザイチ</t>
    </rPh>
    <phoneticPr fontId="1"/>
  </si>
  <si>
    <t>住所</t>
    <rPh sb="0" eb="2">
      <t>ジュウショ</t>
    </rPh>
    <phoneticPr fontId="1"/>
  </si>
  <si>
    <t>医療機関所在地</t>
    <rPh sb="0" eb="2">
      <t>イリョウ</t>
    </rPh>
    <rPh sb="2" eb="4">
      <t>キカン</t>
    </rPh>
    <rPh sb="4" eb="7">
      <t>ショザイチ</t>
    </rPh>
    <phoneticPr fontId="1"/>
  </si>
  <si>
    <t>所属</t>
    <rPh sb="0" eb="2">
      <t>ショゾク</t>
    </rPh>
    <phoneticPr fontId="1"/>
  </si>
  <si>
    <t>部署</t>
    <rPh sb="0" eb="2">
      <t>ブショ</t>
    </rPh>
    <phoneticPr fontId="1"/>
  </si>
  <si>
    <t>電話番号</t>
    <rPh sb="0" eb="4">
      <t>デンワバンゴウ</t>
    </rPh>
    <phoneticPr fontId="1"/>
  </si>
  <si>
    <t>1名のみご入力ください</t>
    <rPh sb="1" eb="2">
      <t>メイ</t>
    </rPh>
    <rPh sb="5" eb="7">
      <t>ニュウリョク</t>
    </rPh>
    <phoneticPr fontId="1"/>
  </si>
  <si>
    <t>振込口座</t>
    <rPh sb="0" eb="2">
      <t>フリコミ</t>
    </rPh>
    <rPh sb="2" eb="4">
      <t>コウザ</t>
    </rPh>
    <phoneticPr fontId="1"/>
  </si>
  <si>
    <t>口座名義人漢字等</t>
    <rPh sb="0" eb="2">
      <t>コウザ</t>
    </rPh>
    <rPh sb="2" eb="4">
      <t>メイギ</t>
    </rPh>
    <rPh sb="4" eb="5">
      <t>ニン</t>
    </rPh>
    <rPh sb="5" eb="7">
      <t>カンジ</t>
    </rPh>
    <rPh sb="7" eb="8">
      <t>トウ</t>
    </rPh>
    <phoneticPr fontId="1"/>
  </si>
  <si>
    <t>希望する交付方法</t>
    <rPh sb="0" eb="2">
      <t>キボウ</t>
    </rPh>
    <rPh sb="4" eb="6">
      <t>コウフ</t>
    </rPh>
    <rPh sb="6" eb="8">
      <t>ホウホウ</t>
    </rPh>
    <phoneticPr fontId="1"/>
  </si>
  <si>
    <t>申請経費の支出状況</t>
    <rPh sb="0" eb="2">
      <t>シンセイ</t>
    </rPh>
    <rPh sb="2" eb="4">
      <t>ケイヒ</t>
    </rPh>
    <rPh sb="5" eb="7">
      <t>シシュツ</t>
    </rPh>
    <rPh sb="7" eb="9">
      <t>ジョウキョウ</t>
    </rPh>
    <phoneticPr fontId="1"/>
  </si>
  <si>
    <t>No</t>
    <phoneticPr fontId="1"/>
  </si>
  <si>
    <t>13から始まる10桁の数字を半角数字のみで入力してください</t>
    <phoneticPr fontId="1"/>
  </si>
  <si>
    <t>ハイフンの入力は不要です</t>
    <rPh sb="5" eb="7">
      <t>ニュウリョク</t>
    </rPh>
    <rPh sb="8" eb="10">
      <t>フヨウ</t>
    </rPh>
    <phoneticPr fontId="1"/>
  </si>
  <si>
    <t>交付申請日</t>
    <rPh sb="0" eb="2">
      <t>コウフ</t>
    </rPh>
    <rPh sb="2" eb="4">
      <t>シンセイ</t>
    </rPh>
    <rPh sb="4" eb="5">
      <t>ビ</t>
    </rPh>
    <phoneticPr fontId="1"/>
  </si>
  <si>
    <t>半角数字のみご入力ください</t>
    <rPh sb="0" eb="2">
      <t>ハンカク</t>
    </rPh>
    <rPh sb="2" eb="4">
      <t>スウジ</t>
    </rPh>
    <rPh sb="7" eb="9">
      <t>ニュウリョク</t>
    </rPh>
    <phoneticPr fontId="1"/>
  </si>
  <si>
    <t>直通電話がある場合は直通の番号をご記入ください</t>
    <rPh sb="0" eb="2">
      <t>チョクツウ</t>
    </rPh>
    <rPh sb="2" eb="4">
      <t>デンワ</t>
    </rPh>
    <rPh sb="7" eb="9">
      <t>バアイ</t>
    </rPh>
    <rPh sb="10" eb="12">
      <t>チョクツウ</t>
    </rPh>
    <rPh sb="13" eb="15">
      <t>バンゴウ</t>
    </rPh>
    <rPh sb="17" eb="19">
      <t>キニュウ</t>
    </rPh>
    <phoneticPr fontId="1"/>
  </si>
  <si>
    <t>医療機関区分</t>
    <rPh sb="0" eb="2">
      <t>イリョウ</t>
    </rPh>
    <rPh sb="2" eb="4">
      <t>キカン</t>
    </rPh>
    <rPh sb="4" eb="6">
      <t>クブン</t>
    </rPh>
    <phoneticPr fontId="1"/>
  </si>
  <si>
    <t>無床診療所・訪問看護事業者の場合は入力不要です</t>
    <rPh sb="14" eb="16">
      <t>バアイ</t>
    </rPh>
    <rPh sb="17" eb="19">
      <t>ニュウリョク</t>
    </rPh>
    <rPh sb="19" eb="21">
      <t>フヨウ</t>
    </rPh>
    <phoneticPr fontId="1"/>
  </si>
  <si>
    <t>申請時点の許可病床数</t>
    <rPh sb="0" eb="2">
      <t>シンセイ</t>
    </rPh>
    <rPh sb="2" eb="4">
      <t>ジテン</t>
    </rPh>
    <rPh sb="5" eb="7">
      <t>キョカ</t>
    </rPh>
    <rPh sb="7" eb="10">
      <t>ビョウショウスウ</t>
    </rPh>
    <phoneticPr fontId="1"/>
  </si>
  <si>
    <t>令和　　年　　月　　日</t>
    <rPh sb="0" eb="2">
      <t>レイワ</t>
    </rPh>
    <phoneticPr fontId="8"/>
  </si>
  <si>
    <t>　令和　年　　月　　日付７保医医人第　　　　号で交付決定を受けた東京都生産性向上・職場環境等整備支援事業補助金について、下記のとおり精算します。</t>
    <rPh sb="1" eb="3">
      <t>レイワ</t>
    </rPh>
    <rPh sb="4" eb="5">
      <t>ネン</t>
    </rPh>
    <rPh sb="7" eb="8">
      <t>ガツ</t>
    </rPh>
    <rPh sb="10" eb="11">
      <t>ニチ</t>
    </rPh>
    <rPh sb="11" eb="12">
      <t>ツ</t>
    </rPh>
    <rPh sb="13" eb="14">
      <t>ホ</t>
    </rPh>
    <rPh sb="14" eb="15">
      <t>イ</t>
    </rPh>
    <rPh sb="15" eb="16">
      <t>イ</t>
    </rPh>
    <rPh sb="16" eb="17">
      <t>ジン</t>
    </rPh>
    <rPh sb="17" eb="18">
      <t>ダイ</t>
    </rPh>
    <rPh sb="22" eb="23">
      <t>ゴウ</t>
    </rPh>
    <rPh sb="24" eb="26">
      <t>コウフ</t>
    </rPh>
    <rPh sb="26" eb="28">
      <t>ケッテイカキホウコク</t>
    </rPh>
    <rPh sb="32" eb="34">
      <t>トウキョウ</t>
    </rPh>
    <rPh sb="34" eb="35">
      <t>ト</t>
    </rPh>
    <rPh sb="66" eb="68">
      <t>セイサン</t>
    </rPh>
    <phoneticPr fontId="8"/>
  </si>
  <si>
    <t>Jグランツ</t>
    <phoneticPr fontId="1"/>
  </si>
  <si>
    <t>令和　　年　　月　　日</t>
    <rPh sb="0" eb="2">
      <t>レイワ</t>
    </rPh>
    <rPh sb="4" eb="5">
      <t>ネン</t>
    </rPh>
    <rPh sb="7" eb="8">
      <t>ツキ</t>
    </rPh>
    <rPh sb="10" eb="11">
      <t>ヒ</t>
    </rPh>
    <phoneticPr fontId="1"/>
  </si>
  <si>
    <t>東京都生産性向上・職場環境整備等支援事業　交付申請書</t>
    <rPh sb="0" eb="3">
      <t>トウキョウト</t>
    </rPh>
    <rPh sb="21" eb="23">
      <t>コウフ</t>
    </rPh>
    <phoneticPr fontId="1"/>
  </si>
  <si>
    <t>東京都生産性向上・職場環境整備等支援事業　実績報告書</t>
    <rPh sb="0" eb="3">
      <t>トウキョウト</t>
    </rPh>
    <phoneticPr fontId="1"/>
  </si>
  <si>
    <t>①に要する申請額</t>
    <phoneticPr fontId="1"/>
  </si>
  <si>
    <t>４①</t>
    <phoneticPr fontId="1"/>
  </si>
  <si>
    <t>申請書別紙一覧記載分</t>
    <rPh sb="0" eb="3">
      <t>シンセイショ</t>
    </rPh>
    <rPh sb="3" eb="5">
      <t>ベッシ</t>
    </rPh>
    <rPh sb="5" eb="7">
      <t>イチラン</t>
    </rPh>
    <rPh sb="7" eb="9">
      <t>キサイ</t>
    </rPh>
    <rPh sb="9" eb="10">
      <t>ブン</t>
    </rPh>
    <phoneticPr fontId="1"/>
  </si>
  <si>
    <t>実績報告書別紙一覧記載分</t>
    <rPh sb="0" eb="4">
      <t>ジッセキホウコク</t>
    </rPh>
    <phoneticPr fontId="1"/>
  </si>
  <si>
    <t>総事業費</t>
    <rPh sb="0" eb="4">
      <t>ソウジギョウヒ</t>
    </rPh>
    <phoneticPr fontId="1"/>
  </si>
  <si>
    <t>補正後申請額</t>
    <rPh sb="0" eb="2">
      <t>ホセイ</t>
    </rPh>
    <rPh sb="2" eb="3">
      <t>ゴ</t>
    </rPh>
    <rPh sb="3" eb="5">
      <t>シンセイ</t>
    </rPh>
    <rPh sb="5" eb="6">
      <t>ガク</t>
    </rPh>
    <phoneticPr fontId="1"/>
  </si>
  <si>
    <t>①</t>
    <phoneticPr fontId="1"/>
  </si>
  <si>
    <t>②</t>
    <phoneticPr fontId="1"/>
  </si>
  <si>
    <t>③</t>
    <phoneticPr fontId="1"/>
  </si>
  <si>
    <t>適用</t>
    <rPh sb="0" eb="2">
      <t>テキヨウ</t>
    </rPh>
    <phoneticPr fontId="1"/>
  </si>
  <si>
    <t>実施内容及び申請額</t>
    <rPh sb="0" eb="2">
      <t>ジッシ</t>
    </rPh>
    <rPh sb="2" eb="4">
      <t>ナイヨウ</t>
    </rPh>
    <rPh sb="4" eb="5">
      <t>オヨ</t>
    </rPh>
    <rPh sb="6" eb="8">
      <t>シンセイ</t>
    </rPh>
    <rPh sb="8" eb="9">
      <t>ガク</t>
    </rPh>
    <phoneticPr fontId="1"/>
  </si>
  <si>
    <t>支給要件を満たしていることを誓約します。</t>
  </si>
  <si>
    <t>本給付金等に関する報告や調査について、厚生労働省又は都道府県から求められた場合には、これに応じます。</t>
  </si>
  <si>
    <t>誓約事項</t>
    <rPh sb="0" eb="2">
      <t>セイヤク</t>
    </rPh>
    <rPh sb="2" eb="4">
      <t>ジコウ</t>
    </rPh>
    <phoneticPr fontId="1"/>
  </si>
  <si>
    <t>起案用</t>
    <rPh sb="0" eb="2">
      <t>キアン</t>
    </rPh>
    <rPh sb="2" eb="3">
      <t>ヨウ</t>
    </rPh>
    <phoneticPr fontId="1"/>
  </si>
  <si>
    <t>基準額</t>
    <rPh sb="0" eb="2">
      <t>キジュン</t>
    </rPh>
    <rPh sb="2" eb="3">
      <t>ガク</t>
    </rPh>
    <phoneticPr fontId="1"/>
  </si>
  <si>
    <t>寄付金その他収入額</t>
    <rPh sb="0" eb="3">
      <t>キフキン</t>
    </rPh>
    <rPh sb="5" eb="6">
      <t>タ</t>
    </rPh>
    <rPh sb="6" eb="8">
      <t>シュウニュウ</t>
    </rPh>
    <rPh sb="8" eb="9">
      <t>ガク</t>
    </rPh>
    <phoneticPr fontId="1"/>
  </si>
  <si>
    <t>実支出額</t>
    <rPh sb="0" eb="3">
      <t>ジツシシュツ</t>
    </rPh>
    <rPh sb="3" eb="4">
      <t>ガク</t>
    </rPh>
    <phoneticPr fontId="1"/>
  </si>
  <si>
    <t>選定額</t>
    <rPh sb="0" eb="2">
      <t>センテイ</t>
    </rPh>
    <rPh sb="2" eb="3">
      <t>ガク</t>
    </rPh>
    <phoneticPr fontId="1"/>
  </si>
  <si>
    <t>交付決定額</t>
    <rPh sb="0" eb="2">
      <t>コウフ</t>
    </rPh>
    <rPh sb="2" eb="4">
      <t>ケッテイ</t>
    </rPh>
    <rPh sb="4" eb="5">
      <t>ガク</t>
    </rPh>
    <phoneticPr fontId="1"/>
  </si>
  <si>
    <t>開設者職</t>
    <rPh sb="0" eb="2">
      <t>カイセツ</t>
    </rPh>
    <rPh sb="2" eb="3">
      <t>シャ</t>
    </rPh>
    <rPh sb="3" eb="4">
      <t>ショク</t>
    </rPh>
    <phoneticPr fontId="1"/>
  </si>
  <si>
    <t>開設者氏名</t>
    <rPh sb="0" eb="2">
      <t>カイセツ</t>
    </rPh>
    <rPh sb="2" eb="3">
      <t>シャ</t>
    </rPh>
    <rPh sb="3" eb="5">
      <t>シメイ</t>
    </rPh>
    <phoneticPr fontId="1"/>
  </si>
  <si>
    <t>管理者職</t>
    <rPh sb="0" eb="3">
      <t>カンリシャ</t>
    </rPh>
    <rPh sb="3" eb="4">
      <t>ショク</t>
    </rPh>
    <phoneticPr fontId="1"/>
  </si>
  <si>
    <t>管理者氏名</t>
    <rPh sb="0" eb="3">
      <t>カンリシャ</t>
    </rPh>
    <rPh sb="3" eb="5">
      <t>シメイ</t>
    </rPh>
    <phoneticPr fontId="1"/>
  </si>
  <si>
    <t>申請者</t>
    <rPh sb="0" eb="3">
      <t>シンセイシャ</t>
    </rPh>
    <phoneticPr fontId="1"/>
  </si>
  <si>
    <t>基本情報入力シート（概算払）</t>
    <rPh sb="0" eb="2">
      <t>キホン</t>
    </rPh>
    <rPh sb="2" eb="4">
      <t>ジョウホウ</t>
    </rPh>
    <rPh sb="4" eb="6">
      <t>ニュウリョク</t>
    </rPh>
    <rPh sb="10" eb="13">
      <t>ガイサンバラ</t>
    </rPh>
    <phoneticPr fontId="1"/>
  </si>
  <si>
    <t>色付きセルにご入力ください。（黄色：直接入力必須項目、水色：数式入り、修正が必要な場合のみ上書き）</t>
    <rPh sb="0" eb="2">
      <t>イロツ</t>
    </rPh>
    <rPh sb="7" eb="9">
      <t>ニュウリョク</t>
    </rPh>
    <rPh sb="15" eb="17">
      <t>キイロ</t>
    </rPh>
    <rPh sb="18" eb="20">
      <t>チョクセツ</t>
    </rPh>
    <rPh sb="20" eb="22">
      <t>ニュウリョク</t>
    </rPh>
    <rPh sb="22" eb="24">
      <t>ヒッス</t>
    </rPh>
    <rPh sb="24" eb="26">
      <t>コウモク</t>
    </rPh>
    <rPh sb="27" eb="29">
      <t>ミズイロ</t>
    </rPh>
    <rPh sb="30" eb="32">
      <t>スウシキ</t>
    </rPh>
    <rPh sb="32" eb="33">
      <t>イ</t>
    </rPh>
    <rPh sb="35" eb="37">
      <t>シュウセイ</t>
    </rPh>
    <rPh sb="38" eb="40">
      <t>ヒツヨウ</t>
    </rPh>
    <rPh sb="41" eb="43">
      <t>バアイ</t>
    </rPh>
    <rPh sb="45" eb="47">
      <t>ウワガ</t>
    </rPh>
    <phoneticPr fontId="1"/>
  </si>
  <si>
    <t>（計上した経費にかかるもののみ）ない場合は入力不要です</t>
    <rPh sb="18" eb="20">
      <t>バアイ</t>
    </rPh>
    <rPh sb="21" eb="23">
      <t>ニュウリョク</t>
    </rPh>
    <rPh sb="23" eb="25">
      <t>フヨウ</t>
    </rPh>
    <phoneticPr fontId="1"/>
  </si>
  <si>
    <t>実績報告書</t>
    <rPh sb="0" eb="5">
      <t>ジッセキホウコクショ</t>
    </rPh>
    <phoneticPr fontId="1"/>
  </si>
  <si>
    <t>確定額</t>
    <rPh sb="0" eb="2">
      <t>カクテイ</t>
    </rPh>
    <rPh sb="2" eb="3">
      <t>ガク</t>
    </rPh>
    <phoneticPr fontId="1"/>
  </si>
  <si>
    <t>実績報告日</t>
    <rPh sb="0" eb="2">
      <t>ジッセキ</t>
    </rPh>
    <rPh sb="2" eb="4">
      <t>ホウコク</t>
    </rPh>
    <rPh sb="4" eb="5">
      <t>ビ</t>
    </rPh>
    <phoneticPr fontId="1"/>
  </si>
  <si>
    <t>精算書</t>
    <rPh sb="0" eb="2">
      <t>セイサン</t>
    </rPh>
    <rPh sb="2" eb="3">
      <t>ショ</t>
    </rPh>
    <phoneticPr fontId="1"/>
  </si>
  <si>
    <t>交付決定額</t>
    <rPh sb="0" eb="5">
      <t>コウフケッテイガク</t>
    </rPh>
    <phoneticPr fontId="1"/>
  </si>
  <si>
    <t>返還額</t>
    <rPh sb="0" eb="2">
      <t>ヘンカン</t>
    </rPh>
    <rPh sb="2" eb="3">
      <t>ガク</t>
    </rPh>
    <phoneticPr fontId="1"/>
  </si>
  <si>
    <t>精算日</t>
    <rPh sb="0" eb="2">
      <t>セイサン</t>
    </rPh>
    <rPh sb="2" eb="3">
      <t>ビ</t>
    </rPh>
    <phoneticPr fontId="1"/>
  </si>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</sst>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ggge&quot;年&quot;m&quot;月&quot;d&quot;日&quot;;@" x16r2:formatCode16="[$-ja-JP-x-gannen]ggge&quot;年&quot;m&quot;月&quot;d&quot;日&quot;;@"/>
    <numFmt numFmtId="177" formatCode="#,##0_ "/>
    <numFmt numFmtId="178" formatCode="[$-411]ggge&quot;年&quot;m&quot;月&quot;d&quot;日&quot;;@"/>
  </numFmts>
  <fonts count="19">
    <font>
      <sz val="11"/>
      <color theme="1"/>
      <name val="游ゴシック"/>
      <family val="2"/>
      <charset val="128"/>
      <scheme val="minor"/>
    </font>
    <font>
      <sz val="6"/>
      <name val="游ゴシック"/>
      <family val="2"/>
      <charset val="128"/>
      <scheme val="minor"/>
    </font>
    <font>
      <sz val="11"/>
      <color theme="1"/>
      <name val="游ゴシック"/>
      <family val="3"/>
      <charset val="128"/>
      <scheme val="minor"/>
    </font>
    <font>
      <sz val="8"/>
      <color theme="1"/>
      <name val="游ゴシック"/>
      <family val="3"/>
      <charset val="128"/>
      <scheme val="minor"/>
    </font>
    <font>
      <b/>
      <sz val="11"/>
      <color theme="0"/>
      <name val="游ゴシック"/>
      <family val="3"/>
      <charset val="128"/>
      <scheme val="minor"/>
    </font>
    <font>
      <b/>
      <sz val="8"/>
      <color theme="0"/>
      <name val="游ゴシック"/>
      <family val="3"/>
      <charset val="128"/>
      <scheme val="minor"/>
    </font>
    <font>
      <sz val="11"/>
      <color theme="1"/>
      <name val="游ゴシック"/>
      <family val="2"/>
      <scheme val="minor"/>
    </font>
    <font>
      <sz val="12"/>
      <color theme="1"/>
      <name val="ＭＳ 明朝"/>
      <family val="1"/>
      <charset val="128"/>
    </font>
    <font>
      <sz val="6"/>
      <name val="游ゴシック"/>
      <family val="3"/>
      <charset val="128"/>
      <scheme val="minor"/>
    </font>
    <font>
      <b/>
      <sz val="18"/>
      <color theme="1"/>
      <name val="游ゴシック"/>
      <family val="3"/>
      <charset val="128"/>
      <scheme val="minor"/>
    </font>
    <font>
      <b/>
      <sz val="11"/>
      <color theme="1"/>
      <name val="游ゴシック"/>
      <family val="3"/>
      <charset val="128"/>
      <scheme val="minor"/>
    </font>
    <font>
      <b/>
      <sz val="12"/>
      <color theme="1"/>
      <name val="游ゴシック"/>
      <family val="3"/>
      <charset val="128"/>
      <scheme val="minor"/>
    </font>
    <font>
      <u/>
      <sz val="11"/>
      <color theme="10"/>
      <name val="游ゴシック"/>
      <family val="2"/>
      <charset val="128"/>
      <scheme val="minor"/>
    </font>
    <font>
      <sz val="11"/>
      <color theme="1"/>
      <name val="游ゴシック"/>
      <family val="2"/>
      <charset val="128"/>
      <scheme val="minor"/>
    </font>
    <font>
      <sz val="11"/>
      <color rgb="FFFF0000"/>
      <name val="游ゴシック"/>
      <family val="2"/>
      <charset val="128"/>
      <scheme val="minor"/>
    </font>
    <font>
      <sz val="11"/>
      <color rgb="FFFF0000"/>
      <name val="游ゴシック"/>
      <family val="3"/>
      <charset val="128"/>
      <scheme val="minor"/>
    </font>
    <font>
      <sz val="11"/>
      <name val="游ゴシック"/>
      <family val="3"/>
      <charset val="128"/>
      <scheme val="minor"/>
    </font>
    <font>
      <b/>
      <sz val="14"/>
      <color rgb="FFFF0000"/>
      <name val="游ゴシック"/>
      <family val="3"/>
      <charset val="128"/>
      <scheme val="minor"/>
    </font>
    <font>
      <b/>
      <sz val="16"/>
      <color theme="1"/>
      <name val="游ゴシック"/>
      <family val="3"/>
      <charset val="128"/>
      <scheme val="minor"/>
    </font>
  </fonts>
  <fills count="7">
    <fill>
      <patternFill patternType="none"/>
    </fill>
    <fill>
      <patternFill patternType="gray125"/>
    </fill>
    <fill>
      <patternFill patternType="solid">
        <fgColor rgb="FFFFFFCC"/>
        <bgColor indexed="64"/>
      </patternFill>
    </fill>
    <fill>
      <patternFill patternType="solid">
        <fgColor theme="5"/>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6" tint="0.39997558519241921"/>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auto="1"/>
      </left>
      <right style="hair">
        <color auto="1"/>
      </right>
      <top style="hair">
        <color auto="1"/>
      </top>
      <bottom style="hair">
        <color auto="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s>
  <cellStyleXfs count="5">
    <xf numFmtId="0" fontId="0" fillId="0" borderId="0">
      <alignment vertical="center"/>
    </xf>
    <xf numFmtId="0" fontId="6" fillId="0" borderId="0"/>
    <xf numFmtId="0" fontId="2" fillId="0" borderId="0">
      <alignment vertical="center"/>
    </xf>
    <xf numFmtId="0" fontId="12" fillId="0" borderId="0" applyNumberFormat="0" applyFill="0" applyBorder="0" applyAlignment="0" applyProtection="0">
      <alignment vertical="center"/>
    </xf>
    <xf numFmtId="38" fontId="13" fillId="0" borderId="0" applyFont="0" applyFill="0" applyBorder="0" applyAlignment="0" applyProtection="0">
      <alignment vertical="center"/>
    </xf>
  </cellStyleXfs>
  <cellXfs count="134">
    <xf numFmtId="0" fontId="0" fillId="0" borderId="0" xfId="0">
      <alignment vertical="center"/>
    </xf>
    <xf numFmtId="0" fontId="2" fillId="0" borderId="0" xfId="0" applyFont="1">
      <alignment vertical="center"/>
    </xf>
    <xf numFmtId="0" fontId="2" fillId="0" borderId="0" xfId="0" applyFont="1" applyAlignment="1">
      <alignment horizontal="left" vertical="center"/>
    </xf>
    <xf numFmtId="0" fontId="2" fillId="0" borderId="0" xfId="0" applyFont="1" applyAlignment="1">
      <alignment horizontal="center" vertical="center"/>
    </xf>
    <xf numFmtId="0" fontId="2" fillId="0" borderId="0" xfId="0" applyFont="1" applyAlignment="1">
      <alignment horizontal="left" vertical="top"/>
    </xf>
    <xf numFmtId="0" fontId="2" fillId="0" borderId="0" xfId="0" applyFont="1" applyAlignment="1">
      <alignment vertical="top"/>
    </xf>
    <xf numFmtId="0" fontId="2" fillId="0" borderId="1" xfId="0" applyFont="1" applyBorder="1" applyAlignment="1">
      <alignment horizontal="center" vertical="center"/>
    </xf>
    <xf numFmtId="176" fontId="2" fillId="0" borderId="0" xfId="0" applyNumberFormat="1" applyFont="1" applyAlignment="1">
      <alignment horizontal="right" vertical="center"/>
    </xf>
    <xf numFmtId="0" fontId="2" fillId="0" borderId="1" xfId="0" applyFont="1" applyBorder="1">
      <alignment vertical="center"/>
    </xf>
    <xf numFmtId="0" fontId="0" fillId="0" borderId="1" xfId="0" applyBorder="1">
      <alignment vertical="center"/>
    </xf>
    <xf numFmtId="0" fontId="4" fillId="3" borderId="0" xfId="0" applyFont="1" applyFill="1" applyAlignment="1">
      <alignment horizontal="center" vertical="center"/>
    </xf>
    <xf numFmtId="0" fontId="2" fillId="0" borderId="0" xfId="2">
      <alignment vertical="center"/>
    </xf>
    <xf numFmtId="0" fontId="10" fillId="0" borderId="0" xfId="2" applyFont="1">
      <alignment vertical="center"/>
    </xf>
    <xf numFmtId="0" fontId="11" fillId="0" borderId="0" xfId="2" applyFont="1">
      <alignment vertical="center"/>
    </xf>
    <xf numFmtId="0" fontId="11" fillId="0" borderId="0" xfId="2" applyFont="1" applyAlignment="1">
      <alignment horizontal="center" vertical="center"/>
    </xf>
    <xf numFmtId="0" fontId="0" fillId="0" borderId="11" xfId="0" applyBorder="1">
      <alignment vertical="center"/>
    </xf>
    <xf numFmtId="0" fontId="15" fillId="0" borderId="0" xfId="0" applyFont="1">
      <alignment vertical="center"/>
    </xf>
    <xf numFmtId="0" fontId="14" fillId="0" borderId="11" xfId="0" applyFont="1" applyBorder="1">
      <alignment vertical="center"/>
    </xf>
    <xf numFmtId="0" fontId="15" fillId="0" borderId="11" xfId="0" applyFont="1" applyBorder="1">
      <alignment vertical="center"/>
    </xf>
    <xf numFmtId="0" fontId="0" fillId="5" borderId="11" xfId="0" applyFill="1" applyBorder="1">
      <alignment vertical="center"/>
    </xf>
    <xf numFmtId="0" fontId="2" fillId="2" borderId="0" xfId="0" applyFont="1" applyFill="1" applyAlignment="1" applyProtection="1">
      <alignment horizontal="center" vertical="center"/>
      <protection locked="0"/>
    </xf>
    <xf numFmtId="0" fontId="0" fillId="0" borderId="13" xfId="0" applyBorder="1" applyAlignment="1">
      <alignment horizontal="right" vertical="center"/>
    </xf>
    <xf numFmtId="0" fontId="0" fillId="0" borderId="12" xfId="0" applyBorder="1" applyAlignment="1">
      <alignment horizontal="center" vertical="center"/>
    </xf>
    <xf numFmtId="38" fontId="0" fillId="0" borderId="13" xfId="4" applyFont="1" applyBorder="1">
      <alignment vertical="center"/>
    </xf>
    <xf numFmtId="0" fontId="0" fillId="0" borderId="14" xfId="0" applyBorder="1" applyAlignment="1">
      <alignment horizontal="center" vertical="center"/>
    </xf>
    <xf numFmtId="0" fontId="0" fillId="2" borderId="1" xfId="0" applyFill="1" applyBorder="1" applyProtection="1">
      <alignment vertical="center"/>
      <protection locked="0"/>
    </xf>
    <xf numFmtId="38" fontId="0" fillId="2" borderId="1" xfId="4" applyFont="1" applyFill="1" applyBorder="1" applyProtection="1">
      <alignment vertical="center"/>
      <protection locked="0"/>
    </xf>
    <xf numFmtId="0" fontId="0" fillId="2" borderId="11" xfId="0" applyFill="1" applyBorder="1" applyAlignment="1" applyProtection="1">
      <alignment horizontal="left" vertical="center"/>
      <protection locked="0"/>
    </xf>
    <xf numFmtId="0" fontId="0" fillId="2" borderId="11" xfId="0" applyFill="1" applyBorder="1" applyProtection="1">
      <alignment vertical="center"/>
      <protection locked="0"/>
    </xf>
    <xf numFmtId="0" fontId="0" fillId="4" borderId="11" xfId="0" applyFill="1" applyBorder="1" applyProtection="1">
      <alignment vertical="center"/>
      <protection locked="0"/>
    </xf>
    <xf numFmtId="38" fontId="0" fillId="2" borderId="11" xfId="4" applyFont="1" applyFill="1" applyBorder="1" applyProtection="1">
      <alignment vertical="center"/>
      <protection locked="0"/>
    </xf>
    <xf numFmtId="0" fontId="12" fillId="2" borderId="11" xfId="3" applyFill="1" applyBorder="1" applyProtection="1">
      <alignment vertical="center"/>
      <protection locked="0"/>
    </xf>
    <xf numFmtId="176" fontId="0" fillId="2" borderId="11" xfId="0" applyNumberFormat="1" applyFill="1" applyBorder="1" applyAlignment="1" applyProtection="1">
      <alignment horizontal="left" vertical="center"/>
      <protection locked="0"/>
    </xf>
    <xf numFmtId="0" fontId="0" fillId="0" borderId="11" xfId="0" applyBorder="1" applyAlignment="1">
      <alignment horizontal="left" vertical="center"/>
    </xf>
    <xf numFmtId="0" fontId="15" fillId="0" borderId="0" xfId="0" applyFont="1" applyAlignment="1">
      <alignment horizontal="right" vertical="center"/>
    </xf>
    <xf numFmtId="0" fontId="16" fillId="0" borderId="0" xfId="0" applyFont="1">
      <alignment vertical="center"/>
    </xf>
    <xf numFmtId="38" fontId="0" fillId="2" borderId="11" xfId="4" applyFont="1" applyFill="1" applyBorder="1" applyAlignment="1" applyProtection="1">
      <alignment horizontal="left" vertical="center"/>
      <protection locked="0"/>
    </xf>
    <xf numFmtId="0" fontId="4" fillId="3" borderId="1"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4" fillId="3" borderId="1" xfId="0" applyFont="1" applyFill="1" applyBorder="1" applyAlignment="1">
      <alignment horizontal="left" vertical="center" wrapText="1"/>
    </xf>
    <xf numFmtId="0" fontId="4" fillId="3" borderId="1" xfId="0" applyFont="1" applyFill="1" applyBorder="1" applyAlignment="1">
      <alignment horizontal="center" vertical="center" wrapText="1" shrinkToFit="1"/>
    </xf>
    <xf numFmtId="0" fontId="0" fillId="0" borderId="0" xfId="0" applyAlignment="1">
      <alignment vertical="center" wrapText="1"/>
    </xf>
    <xf numFmtId="0" fontId="0" fillId="0" borderId="1" xfId="0" applyBorder="1" applyAlignment="1">
      <alignment vertical="center" wrapText="1"/>
    </xf>
    <xf numFmtId="0" fontId="2" fillId="0" borderId="1" xfId="0" applyFont="1" applyBorder="1" applyAlignment="1">
      <alignment vertical="center" wrapText="1"/>
    </xf>
    <xf numFmtId="38" fontId="2" fillId="0" borderId="1" xfId="0" applyNumberFormat="1" applyFont="1" applyBorder="1" applyAlignment="1">
      <alignment vertical="center" wrapText="1"/>
    </xf>
    <xf numFmtId="38" fontId="0" fillId="0" borderId="1" xfId="4" applyFont="1" applyBorder="1" applyAlignment="1">
      <alignment vertical="center" wrapText="1"/>
    </xf>
    <xf numFmtId="0" fontId="4" fillId="6" borderId="1" xfId="0" applyFont="1" applyFill="1" applyBorder="1" applyAlignment="1">
      <alignment horizontal="center" vertical="center" wrapText="1"/>
    </xf>
    <xf numFmtId="0" fontId="4" fillId="6" borderId="1" xfId="0" applyFont="1" applyFill="1" applyBorder="1" applyAlignment="1">
      <alignment vertical="center" wrapText="1"/>
    </xf>
    <xf numFmtId="176" fontId="0" fillId="0" borderId="1" xfId="0" applyNumberFormat="1" applyBorder="1" applyAlignment="1">
      <alignment vertical="center" wrapText="1"/>
    </xf>
    <xf numFmtId="0" fontId="18" fillId="0" borderId="0" xfId="0" applyFont="1">
      <alignment vertical="center"/>
    </xf>
    <xf numFmtId="0" fontId="0" fillId="4" borderId="1" xfId="0" applyFill="1" applyBorder="1" applyProtection="1">
      <alignment vertical="center"/>
      <protection locked="0"/>
    </xf>
    <xf numFmtId="0" fontId="7" fillId="0" borderId="0" xfId="1" applyFont="1" applyAlignment="1">
      <alignment vertical="center"/>
    </xf>
    <xf numFmtId="0" fontId="7" fillId="0" borderId="0" xfId="1" applyFont="1" applyAlignment="1">
      <alignment horizontal="right" vertical="center"/>
    </xf>
    <xf numFmtId="0" fontId="7" fillId="0" borderId="0" xfId="1" applyFont="1" applyAlignment="1">
      <alignment horizontal="center" vertical="center"/>
    </xf>
    <xf numFmtId="0" fontId="7" fillId="0" borderId="0" xfId="1" applyFont="1" applyAlignment="1">
      <alignment vertical="center" wrapText="1"/>
    </xf>
    <xf numFmtId="0" fontId="7" fillId="0" borderId="2" xfId="1" applyFont="1" applyBorder="1" applyAlignment="1">
      <alignment horizontal="right" vertical="center"/>
    </xf>
    <xf numFmtId="0" fontId="7" fillId="0" borderId="2" xfId="1" applyFont="1" applyBorder="1" applyAlignment="1">
      <alignment vertical="center"/>
    </xf>
    <xf numFmtId="38" fontId="0" fillId="0" borderId="1" xfId="0" applyNumberFormat="1" applyBorder="1" applyAlignment="1">
      <alignment vertical="center" wrapText="1"/>
    </xf>
    <xf numFmtId="3" fontId="0" fillId="0" borderId="1" xfId="0" applyNumberFormat="1" applyBorder="1" applyAlignment="1">
      <alignment vertical="center" wrapText="1"/>
    </xf>
    <xf numFmtId="0" fontId="10" fillId="4" borderId="1" xfId="0" applyFont="1" applyFill="1" applyBorder="1" applyAlignment="1">
      <alignment vertical="center" wrapText="1"/>
    </xf>
    <xf numFmtId="0" fontId="11" fillId="4" borderId="0" xfId="2" applyFont="1" applyFill="1" applyAlignment="1">
      <alignment horizontal="left" vertical="center"/>
    </xf>
    <xf numFmtId="0" fontId="11" fillId="0" borderId="0" xfId="2" applyFont="1" applyAlignment="1">
      <alignment horizontal="left" vertical="center" wrapText="1"/>
    </xf>
    <xf numFmtId="178" fontId="11" fillId="4" borderId="0" xfId="2" applyNumberFormat="1" applyFont="1" applyFill="1" applyAlignment="1">
      <alignment horizontal="center" vertical="center"/>
    </xf>
    <xf numFmtId="176" fontId="11" fillId="0" borderId="0" xfId="2" applyNumberFormat="1" applyFont="1" applyAlignment="1">
      <alignment horizontal="center" vertical="center"/>
    </xf>
    <xf numFmtId="0" fontId="11" fillId="0" borderId="0" xfId="2" applyFont="1" applyAlignment="1">
      <alignment horizontal="left" vertical="center"/>
    </xf>
    <xf numFmtId="0" fontId="9" fillId="0" borderId="0" xfId="2" applyFont="1" applyAlignment="1">
      <alignment horizontal="center" vertical="center"/>
    </xf>
    <xf numFmtId="176" fontId="11" fillId="4" borderId="0" xfId="2" applyNumberFormat="1" applyFont="1" applyFill="1" applyAlignment="1">
      <alignment horizontal="center" vertical="center"/>
    </xf>
    <xf numFmtId="0" fontId="11" fillId="0" borderId="0" xfId="2" applyFont="1" applyAlignment="1">
      <alignment horizontal="center" vertical="center"/>
    </xf>
    <xf numFmtId="0" fontId="17" fillId="0" borderId="0" xfId="0" applyFont="1" applyAlignment="1">
      <alignment horizontal="left" vertical="center"/>
    </xf>
    <xf numFmtId="0" fontId="2" fillId="0" borderId="0" xfId="0" applyFont="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center" vertical="center" shrinkToFit="1"/>
    </xf>
    <xf numFmtId="0" fontId="2" fillId="0" borderId="1" xfId="0" applyFont="1" applyBorder="1" applyAlignment="1">
      <alignment horizontal="left" vertical="center"/>
    </xf>
    <xf numFmtId="0" fontId="3" fillId="0" borderId="1" xfId="0" applyFont="1" applyBorder="1" applyAlignment="1">
      <alignment horizontal="center" vertical="center"/>
    </xf>
    <xf numFmtId="0" fontId="2" fillId="0" borderId="1" xfId="0" applyFont="1" applyBorder="1" applyAlignment="1">
      <alignment horizontal="left" vertical="center" shrinkToFit="1"/>
    </xf>
    <xf numFmtId="0" fontId="2" fillId="0" borderId="4" xfId="0" applyFont="1" applyBorder="1" applyAlignment="1">
      <alignment horizontal="center" vertical="center" wrapText="1"/>
    </xf>
    <xf numFmtId="0" fontId="2" fillId="0" borderId="3"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2" xfId="0" applyFont="1" applyBorder="1" applyAlignment="1">
      <alignment horizontal="center" vertical="center" wrapText="1"/>
    </xf>
    <xf numFmtId="0" fontId="2" fillId="0" borderId="7" xfId="0" applyFont="1" applyBorder="1" applyAlignment="1">
      <alignment horizontal="center" vertical="center" wrapText="1"/>
    </xf>
    <xf numFmtId="0" fontId="2" fillId="0" borderId="0" xfId="0" applyFont="1" applyAlignment="1">
      <alignment horizontal="left" vertical="center"/>
    </xf>
    <xf numFmtId="0" fontId="2" fillId="0" borderId="0" xfId="0" applyFont="1" applyAlignment="1">
      <alignment horizontal="left" vertical="center" wrapText="1"/>
    </xf>
    <xf numFmtId="0" fontId="2" fillId="2" borderId="0" xfId="0" applyFont="1" applyFill="1" applyAlignment="1" applyProtection="1">
      <alignment horizontal="center" vertical="center"/>
      <protection locked="0"/>
    </xf>
    <xf numFmtId="38" fontId="2" fillId="2" borderId="1" xfId="4" applyFont="1" applyFill="1" applyBorder="1" applyAlignment="1" applyProtection="1">
      <alignment horizontal="center" vertical="center"/>
      <protection locked="0"/>
    </xf>
    <xf numFmtId="0" fontId="2" fillId="0" borderId="1" xfId="0" applyFont="1" applyBorder="1" applyAlignment="1">
      <alignment horizontal="center" vertical="center" wrapText="1"/>
    </xf>
    <xf numFmtId="0" fontId="2" fillId="2" borderId="1" xfId="0" applyFont="1" applyFill="1" applyBorder="1" applyAlignment="1" applyProtection="1">
      <alignment horizontal="center" vertical="center" wrapText="1"/>
      <protection locked="0"/>
    </xf>
    <xf numFmtId="38" fontId="2" fillId="0" borderId="1" xfId="4" applyFont="1" applyBorder="1" applyAlignment="1">
      <alignment horizontal="center" vertical="center"/>
    </xf>
    <xf numFmtId="0" fontId="2" fillId="0" borderId="2" xfId="0" applyFont="1" applyBorder="1" applyAlignment="1">
      <alignment horizontal="center" vertical="center"/>
    </xf>
    <xf numFmtId="38" fontId="2" fillId="0" borderId="1" xfId="4" applyFont="1" applyFill="1" applyBorder="1" applyAlignment="1" applyProtection="1">
      <alignment horizontal="center" vertical="center"/>
    </xf>
    <xf numFmtId="0" fontId="2" fillId="2" borderId="1" xfId="0" applyFont="1" applyFill="1" applyBorder="1" applyAlignment="1" applyProtection="1">
      <alignment horizontal="center" vertical="center" shrinkToFit="1"/>
      <protection locked="0"/>
    </xf>
    <xf numFmtId="0" fontId="2" fillId="0" borderId="0" xfId="0" applyFont="1" applyAlignment="1">
      <alignment horizontal="left" vertical="top" wrapText="1"/>
    </xf>
    <xf numFmtId="38" fontId="2" fillId="0" borderId="1" xfId="4" applyFont="1" applyFill="1" applyBorder="1" applyAlignment="1">
      <alignment horizontal="center" vertical="center"/>
    </xf>
    <xf numFmtId="38" fontId="2" fillId="0" borderId="0" xfId="4" applyFont="1" applyFill="1" applyBorder="1" applyAlignment="1">
      <alignment horizontal="center" vertical="center"/>
    </xf>
    <xf numFmtId="0" fontId="2" fillId="2" borderId="8" xfId="0" applyFont="1" applyFill="1" applyBorder="1" applyAlignment="1" applyProtection="1">
      <alignment horizontal="center" vertical="center" wrapText="1"/>
      <protection locked="0"/>
    </xf>
    <xf numFmtId="0" fontId="2" fillId="2" borderId="9" xfId="0" applyFont="1" applyFill="1" applyBorder="1" applyAlignment="1" applyProtection="1">
      <alignment horizontal="center" vertical="center" wrapText="1"/>
      <protection locked="0"/>
    </xf>
    <xf numFmtId="0" fontId="2" fillId="2" borderId="10" xfId="0" applyFont="1" applyFill="1" applyBorder="1" applyAlignment="1" applyProtection="1">
      <alignment horizontal="center" vertical="center" wrapText="1"/>
      <protection locked="0"/>
    </xf>
    <xf numFmtId="0" fontId="2" fillId="0" borderId="0" xfId="0" applyFont="1">
      <alignment vertical="center"/>
    </xf>
    <xf numFmtId="176" fontId="2" fillId="0" borderId="0" xfId="0" applyNumberFormat="1" applyFont="1" applyAlignment="1">
      <alignment horizontal="center" vertical="center"/>
    </xf>
    <xf numFmtId="0" fontId="2" fillId="0" borderId="0" xfId="0" applyFont="1" applyAlignment="1">
      <alignment horizontal="left" vertical="top"/>
    </xf>
    <xf numFmtId="0" fontId="3" fillId="0" borderId="0" xfId="0" applyFont="1" applyAlignment="1">
      <alignment horizontal="left" vertical="top" wrapText="1"/>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0" fillId="0" borderId="1" xfId="0" applyBorder="1" applyAlignment="1">
      <alignment horizontal="center" vertical="center"/>
    </xf>
    <xf numFmtId="38" fontId="2" fillId="0" borderId="8" xfId="4" applyFont="1" applyFill="1" applyBorder="1" applyAlignment="1">
      <alignment horizontal="center" vertical="center"/>
    </xf>
    <xf numFmtId="38" fontId="2" fillId="0" borderId="9" xfId="4" applyFont="1" applyFill="1" applyBorder="1" applyAlignment="1">
      <alignment horizontal="center" vertical="center"/>
    </xf>
    <xf numFmtId="38" fontId="2" fillId="0" borderId="10" xfId="4" applyFont="1" applyFill="1" applyBorder="1" applyAlignment="1">
      <alignment horizontal="center" vertical="center"/>
    </xf>
    <xf numFmtId="38" fontId="2" fillId="4" borderId="8" xfId="4" applyFont="1" applyFill="1" applyBorder="1" applyAlignment="1" applyProtection="1">
      <alignment horizontal="center" vertical="center"/>
      <protection locked="0"/>
    </xf>
    <xf numFmtId="38" fontId="2" fillId="4" borderId="9" xfId="4" applyFont="1" applyFill="1" applyBorder="1" applyAlignment="1" applyProtection="1">
      <alignment horizontal="center" vertical="center"/>
      <protection locked="0"/>
    </xf>
    <xf numFmtId="38" fontId="2" fillId="4" borderId="10" xfId="4" applyFont="1" applyFill="1" applyBorder="1" applyAlignment="1" applyProtection="1">
      <alignment horizontal="center" vertical="center"/>
      <protection locked="0"/>
    </xf>
    <xf numFmtId="38" fontId="2" fillId="4" borderId="1" xfId="4" applyFont="1" applyFill="1" applyBorder="1" applyAlignment="1" applyProtection="1">
      <alignment horizontal="center" vertical="center"/>
      <protection locked="0"/>
    </xf>
    <xf numFmtId="0" fontId="2" fillId="4" borderId="1" xfId="0" applyFont="1" applyFill="1" applyBorder="1" applyAlignment="1" applyProtection="1">
      <alignment horizontal="center" vertical="center" shrinkToFit="1"/>
      <protection locked="0"/>
    </xf>
    <xf numFmtId="176" fontId="2" fillId="2" borderId="0" xfId="0" applyNumberFormat="1" applyFont="1" applyFill="1" applyAlignment="1" applyProtection="1">
      <alignment horizontal="right" vertical="center"/>
      <protection locked="0"/>
    </xf>
    <xf numFmtId="177" fontId="7" fillId="0" borderId="0" xfId="1" applyNumberFormat="1" applyFont="1" applyAlignment="1">
      <alignment horizontal="center" vertical="center"/>
    </xf>
    <xf numFmtId="0" fontId="7" fillId="0" borderId="0" xfId="1" applyFont="1" applyAlignment="1">
      <alignment vertical="center" wrapText="1"/>
    </xf>
    <xf numFmtId="0" fontId="7" fillId="0" borderId="0" xfId="1" applyFont="1" applyAlignment="1">
      <alignment horizontal="center" vertical="center"/>
    </xf>
    <xf numFmtId="3" fontId="7" fillId="0" borderId="2" xfId="1" applyNumberFormat="1" applyFont="1" applyBorder="1" applyAlignment="1">
      <alignment horizontal="right" vertical="center"/>
    </xf>
    <xf numFmtId="0" fontId="7" fillId="0" borderId="0" xfId="1" applyFont="1" applyAlignment="1">
      <alignment vertical="center"/>
    </xf>
    <xf numFmtId="0" fontId="7" fillId="2" borderId="0" xfId="1" applyFont="1" applyFill="1" applyAlignment="1" applyProtection="1">
      <alignment horizontal="right" vertical="center"/>
      <protection locked="0"/>
    </xf>
    <xf numFmtId="0" fontId="7" fillId="0" borderId="0" xfId="1" applyFont="1" applyAlignment="1">
      <alignment horizontal="distributed" vertical="center"/>
    </xf>
    <xf numFmtId="0" fontId="7" fillId="0" borderId="0" xfId="1" applyFont="1" applyAlignment="1">
      <alignment horizontal="left" vertical="center" shrinkToFit="1"/>
    </xf>
    <xf numFmtId="0" fontId="7" fillId="0" borderId="0" xfId="1" applyFont="1" applyAlignment="1">
      <alignment horizontal="left" vertical="center" wrapText="1" shrinkToFit="1"/>
    </xf>
    <xf numFmtId="0" fontId="10" fillId="4" borderId="8" xfId="0" applyFont="1" applyFill="1" applyBorder="1" applyAlignment="1">
      <alignment horizontal="center" vertical="center"/>
    </xf>
    <xf numFmtId="0" fontId="10" fillId="4" borderId="9" xfId="0" applyFont="1" applyFill="1" applyBorder="1" applyAlignment="1">
      <alignment horizontal="center" vertical="center"/>
    </xf>
    <xf numFmtId="0" fontId="10" fillId="4" borderId="10" xfId="0" applyFont="1" applyFill="1" applyBorder="1" applyAlignment="1">
      <alignment horizontal="center" vertical="center"/>
    </xf>
    <xf numFmtId="0" fontId="4" fillId="6" borderId="1" xfId="0" applyFont="1" applyFill="1" applyBorder="1" applyAlignment="1">
      <alignment horizontal="center" vertical="center"/>
    </xf>
    <xf numFmtId="0" fontId="4" fillId="3" borderId="2" xfId="0" applyFont="1" applyFill="1" applyBorder="1" applyAlignment="1">
      <alignment horizontal="center" vertical="center"/>
    </xf>
    <xf numFmtId="0" fontId="4" fillId="3" borderId="1" xfId="0" applyFont="1" applyFill="1" applyBorder="1" applyAlignment="1">
      <alignment horizontal="center" vertical="center"/>
    </xf>
    <xf numFmtId="0" fontId="4" fillId="3" borderId="6" xfId="0" applyFont="1" applyFill="1" applyBorder="1" applyAlignment="1">
      <alignment horizontal="center" vertical="center"/>
    </xf>
    <xf numFmtId="0" fontId="4" fillId="3" borderId="7" xfId="0" applyFont="1" applyFill="1" applyBorder="1" applyAlignment="1">
      <alignment horizontal="center" vertical="center"/>
    </xf>
  </cellXfs>
  <cellStyles count="5">
    <cellStyle name="ハイパーリンク" xfId="3" builtinId="8"/>
    <cellStyle name="桁区切り" xfId="4" builtinId="6"/>
    <cellStyle name="標準" xfId="0" builtinId="0"/>
    <cellStyle name="標準 2" xfId="1" xr:uid="{E89ADA85-F93E-4B30-A4DF-8834B82223D2}"/>
    <cellStyle name="標準 3" xfId="2" xr:uid="{6F0B485A-D7B2-45C7-9647-ACC4AFA29248}"/>
  </cellStyles>
  <dxfs count="1">
    <dxf>
      <fill>
        <patternFill>
          <bgColor theme="1"/>
        </patternFill>
      </fill>
    </dxf>
  </dxfs>
  <tableStyles count="0" defaultTableStyle="TableStyleMedium2" defaultPivotStyle="PivotStyleLight16"/>
  <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4F9FB4-995C-4524-9D26-FA1B2F720EA6}">
  <sheetPr>
    <pageSetUpPr fitToPage="1"/>
  </sheetPr>
  <dimension ref="B2:J40"/>
  <sheetViews>
    <sheetView view="pageBreakPreview" zoomScale="115" zoomScaleNormal="100" zoomScaleSheetLayoutView="115" workbookViewId="0">
      <selection sqref="A1:XFD1048576"/>
    </sheetView>
  </sheetViews>
  <sheetFormatPr defaultColWidth="9" defaultRowHeight="18"/>
  <cols>
    <col min="1" max="1" width="3" style="11" customWidth="1"/>
    <col min="2" max="2" width="9" style="11"/>
    <col min="3" max="3" width="10.69921875" style="11" customWidth="1"/>
    <col min="4" max="4" width="10.8984375" style="11" customWidth="1"/>
    <col min="5" max="5" width="9" style="11"/>
    <col min="6" max="6" width="6" style="11" customWidth="1"/>
    <col min="7" max="7" width="11.5" style="11" customWidth="1"/>
    <col min="8" max="8" width="9" style="11"/>
    <col min="9" max="9" width="11.5" style="11" customWidth="1"/>
    <col min="10" max="10" width="10.3984375" style="11" customWidth="1"/>
    <col min="11" max="11" width="3.09765625" style="11" customWidth="1"/>
    <col min="12" max="16384" width="9" style="11"/>
  </cols>
  <sheetData>
    <row r="2" spans="2:10">
      <c r="B2" s="65" t="str">
        <f>IF(基本情報入力シート!D24="医療機関に委任する（管理者申請）","委　任　状","参考：委任状ひな形（委任する場合の任意様式です）")</f>
        <v>参考：委任状ひな形（委任する場合の任意様式です）</v>
      </c>
      <c r="C2" s="65"/>
      <c r="D2" s="65"/>
      <c r="E2" s="65"/>
      <c r="F2" s="65"/>
      <c r="G2" s="65"/>
      <c r="H2" s="65"/>
      <c r="I2" s="65"/>
      <c r="J2" s="65"/>
    </row>
    <row r="3" spans="2:10" ht="13.5" customHeight="1">
      <c r="B3" s="65"/>
      <c r="C3" s="65"/>
      <c r="D3" s="65"/>
      <c r="E3" s="65"/>
      <c r="F3" s="65"/>
      <c r="G3" s="65"/>
      <c r="H3" s="65"/>
      <c r="I3" s="65"/>
      <c r="J3" s="65"/>
    </row>
    <row r="4" spans="2:10" ht="13.5" customHeight="1">
      <c r="B4" s="65"/>
      <c r="C4" s="65"/>
      <c r="D4" s="65"/>
      <c r="E4" s="65"/>
      <c r="F4" s="65"/>
      <c r="G4" s="65"/>
      <c r="H4" s="65"/>
      <c r="I4" s="65"/>
      <c r="J4" s="65"/>
    </row>
    <row r="5" spans="2:10">
      <c r="B5" s="12"/>
      <c r="C5" s="12"/>
      <c r="D5" s="12"/>
      <c r="E5" s="12"/>
      <c r="F5" s="12"/>
      <c r="G5" s="12"/>
      <c r="H5" s="12"/>
      <c r="I5" s="12"/>
      <c r="J5" s="12"/>
    </row>
    <row r="6" spans="2:10">
      <c r="B6" s="12"/>
      <c r="C6" s="12"/>
      <c r="D6" s="12"/>
      <c r="E6" s="12"/>
      <c r="F6" s="12"/>
      <c r="G6" s="12"/>
      <c r="H6" s="12"/>
      <c r="I6" s="12"/>
      <c r="J6" s="12"/>
    </row>
    <row r="7" spans="2:10" ht="22.5" customHeight="1">
      <c r="B7" s="13"/>
      <c r="C7" s="13"/>
      <c r="D7" s="13"/>
      <c r="E7" s="13"/>
      <c r="F7" s="13"/>
      <c r="G7" s="13"/>
      <c r="H7" s="66">
        <f>IF(基本情報入力シート!D24="委任しない（開設者申請）","",基本情報入力シート!D35)</f>
        <v>0</v>
      </c>
      <c r="I7" s="66"/>
      <c r="J7" s="66"/>
    </row>
    <row r="8" spans="2:10" ht="19.8">
      <c r="B8" s="13"/>
      <c r="C8" s="13"/>
      <c r="D8" s="13"/>
      <c r="E8" s="13"/>
      <c r="F8" s="13"/>
      <c r="G8" s="13"/>
      <c r="H8" s="13"/>
      <c r="I8" s="13"/>
      <c r="J8" s="13"/>
    </row>
    <row r="9" spans="2:10" ht="19.8">
      <c r="B9" s="13"/>
      <c r="C9" s="13"/>
      <c r="D9" s="13"/>
      <c r="E9" s="13"/>
      <c r="F9" s="13"/>
      <c r="G9" s="13"/>
      <c r="H9" s="13"/>
      <c r="I9" s="13"/>
      <c r="J9" s="13"/>
    </row>
    <row r="10" spans="2:10" ht="27" customHeight="1">
      <c r="B10" s="67" t="s">
        <v>107</v>
      </c>
      <c r="C10" s="67"/>
      <c r="D10" s="67"/>
      <c r="E10" s="13"/>
      <c r="F10" s="13"/>
      <c r="G10" s="13"/>
      <c r="H10" s="13"/>
      <c r="I10" s="13"/>
      <c r="J10" s="13"/>
    </row>
    <row r="11" spans="2:10" ht="19.8">
      <c r="B11" s="13"/>
      <c r="C11" s="13"/>
      <c r="D11" s="13"/>
      <c r="E11" s="13"/>
      <c r="F11" s="13"/>
      <c r="G11" s="13"/>
      <c r="H11" s="13"/>
      <c r="I11" s="13"/>
      <c r="J11" s="13"/>
    </row>
    <row r="12" spans="2:10" ht="19.5" customHeight="1">
      <c r="B12" s="13"/>
      <c r="C12" s="13"/>
      <c r="D12" s="13"/>
      <c r="E12" s="13"/>
      <c r="F12" s="13"/>
      <c r="G12" s="13" t="s">
        <v>88</v>
      </c>
      <c r="H12" s="60">
        <f>IF(基本情報入力シート!D24="委任しない（開設者申請）","",基本情報入力シート!D7)</f>
        <v>0</v>
      </c>
      <c r="I12" s="60"/>
      <c r="J12" s="60"/>
    </row>
    <row r="13" spans="2:10" ht="19.5" customHeight="1">
      <c r="B13" s="13"/>
      <c r="C13" s="13"/>
      <c r="D13" s="13"/>
      <c r="E13" s="13"/>
      <c r="F13" s="13"/>
      <c r="G13" s="13" t="s">
        <v>89</v>
      </c>
      <c r="H13" s="60">
        <f>IF(基本情報入力シート!D24="委任しない（開設者申請）","",基本情報入力シート!D9)</f>
        <v>0</v>
      </c>
      <c r="I13" s="60"/>
      <c r="J13" s="60"/>
    </row>
    <row r="14" spans="2:10" ht="19.5" customHeight="1">
      <c r="B14" s="13"/>
      <c r="C14" s="13"/>
      <c r="D14" s="13"/>
      <c r="E14" s="13"/>
      <c r="F14" s="13"/>
      <c r="G14" s="13" t="s">
        <v>90</v>
      </c>
      <c r="H14" s="60" t="str">
        <f>IF(基本情報入力シート!D24="委任しない（開設者申請）","",基本情報入力シート!D10&amp;"　"&amp;基本情報入力シート!D12)</f>
        <v>　</v>
      </c>
      <c r="I14" s="60"/>
      <c r="J14" s="60"/>
    </row>
    <row r="15" spans="2:10" ht="19.8">
      <c r="B15" s="13"/>
      <c r="C15" s="13"/>
      <c r="D15" s="13"/>
      <c r="E15" s="13"/>
      <c r="F15" s="13"/>
      <c r="G15" s="13"/>
      <c r="H15" s="13"/>
      <c r="I15" s="13"/>
      <c r="J15" s="13"/>
    </row>
    <row r="16" spans="2:10" ht="19.8">
      <c r="B16" s="13"/>
      <c r="C16" s="13"/>
      <c r="D16" s="13"/>
      <c r="E16" s="13"/>
      <c r="F16" s="13"/>
      <c r="G16" s="13"/>
      <c r="H16" s="13"/>
      <c r="I16" s="13"/>
      <c r="J16" s="13"/>
    </row>
    <row r="17" spans="2:10" ht="19.8">
      <c r="B17" s="13"/>
      <c r="C17" s="13"/>
      <c r="D17" s="13"/>
      <c r="E17" s="13"/>
      <c r="F17" s="13"/>
      <c r="G17" s="13"/>
      <c r="H17" s="13"/>
      <c r="I17" s="13"/>
      <c r="J17" s="13"/>
    </row>
    <row r="18" spans="2:10" ht="19.8">
      <c r="B18" s="13"/>
      <c r="C18" s="13"/>
      <c r="D18" s="13"/>
      <c r="E18" s="13"/>
      <c r="F18" s="13"/>
      <c r="G18" s="13"/>
      <c r="H18" s="13"/>
      <c r="I18" s="13"/>
      <c r="J18" s="13"/>
    </row>
    <row r="19" spans="2:10" ht="13.5" customHeight="1">
      <c r="B19" s="61" t="s">
        <v>91</v>
      </c>
      <c r="C19" s="61"/>
      <c r="D19" s="61"/>
      <c r="E19" s="61"/>
      <c r="F19" s="61"/>
      <c r="G19" s="61"/>
      <c r="H19" s="61"/>
      <c r="I19" s="61"/>
      <c r="J19" s="61"/>
    </row>
    <row r="20" spans="2:10">
      <c r="B20" s="61"/>
      <c r="C20" s="61"/>
      <c r="D20" s="61"/>
      <c r="E20" s="61"/>
      <c r="F20" s="61"/>
      <c r="G20" s="61"/>
      <c r="H20" s="61"/>
      <c r="I20" s="61"/>
      <c r="J20" s="61"/>
    </row>
    <row r="21" spans="2:10">
      <c r="B21" s="61"/>
      <c r="C21" s="61"/>
      <c r="D21" s="61"/>
      <c r="E21" s="61"/>
      <c r="F21" s="61"/>
      <c r="G21" s="61"/>
      <c r="H21" s="61"/>
      <c r="I21" s="61"/>
      <c r="J21" s="61"/>
    </row>
    <row r="22" spans="2:10">
      <c r="B22" s="61"/>
      <c r="C22" s="61"/>
      <c r="D22" s="61"/>
      <c r="E22" s="61"/>
      <c r="F22" s="61"/>
      <c r="G22" s="61"/>
      <c r="H22" s="61"/>
      <c r="I22" s="61"/>
      <c r="J22" s="61"/>
    </row>
    <row r="23" spans="2:10" ht="19.8">
      <c r="B23" s="13"/>
      <c r="C23" s="13"/>
      <c r="D23" s="13"/>
      <c r="E23" s="13"/>
      <c r="F23" s="13"/>
      <c r="G23" s="13"/>
      <c r="H23" s="13"/>
      <c r="I23" s="13"/>
      <c r="J23" s="13"/>
    </row>
    <row r="24" spans="2:10" ht="27.75" customHeight="1">
      <c r="B24" s="13"/>
      <c r="C24" s="13" t="s">
        <v>92</v>
      </c>
      <c r="D24" s="62">
        <f>IF(基本情報入力シート!D24="委任しない（開設者申請）","",基本情報入力シート!D35)</f>
        <v>0</v>
      </c>
      <c r="E24" s="62"/>
      <c r="F24" s="14" t="s">
        <v>93</v>
      </c>
      <c r="G24" s="63">
        <v>46112</v>
      </c>
      <c r="H24" s="63"/>
      <c r="I24" s="14" t="s">
        <v>94</v>
      </c>
      <c r="J24" s="13"/>
    </row>
    <row r="25" spans="2:10" ht="19.8">
      <c r="B25" s="13"/>
      <c r="C25" s="13"/>
      <c r="D25" s="64"/>
      <c r="E25" s="64"/>
      <c r="F25" s="64"/>
      <c r="G25" s="64"/>
      <c r="H25" s="64"/>
      <c r="I25" s="64"/>
      <c r="J25" s="13"/>
    </row>
    <row r="26" spans="2:10" ht="33" customHeight="1">
      <c r="B26" s="13"/>
      <c r="C26" s="13"/>
      <c r="D26" s="64" t="s">
        <v>95</v>
      </c>
      <c r="E26" s="64"/>
      <c r="F26" s="64"/>
      <c r="G26" s="64"/>
      <c r="H26" s="64"/>
      <c r="I26" s="64"/>
      <c r="J26" s="13"/>
    </row>
    <row r="27" spans="2:10" ht="19.8">
      <c r="B27" s="13"/>
      <c r="C27" s="13"/>
      <c r="D27" s="13"/>
      <c r="E27" s="13"/>
      <c r="F27" s="13"/>
      <c r="G27" s="13"/>
      <c r="H27" s="13"/>
      <c r="I27" s="13"/>
      <c r="J27" s="13"/>
    </row>
    <row r="28" spans="2:10" ht="19.8">
      <c r="B28" s="13"/>
      <c r="C28" s="13"/>
      <c r="D28" s="13"/>
      <c r="E28" s="13"/>
      <c r="F28" s="13"/>
      <c r="G28" s="13"/>
      <c r="H28" s="13"/>
      <c r="I28" s="13"/>
      <c r="J28" s="13"/>
    </row>
    <row r="29" spans="2:10" ht="19.8">
      <c r="B29" s="13"/>
      <c r="C29" s="13"/>
      <c r="D29" s="13"/>
      <c r="E29" s="13"/>
      <c r="F29" s="13"/>
      <c r="G29" s="13"/>
      <c r="H29" s="13"/>
      <c r="I29" s="13"/>
      <c r="J29" s="13"/>
    </row>
    <row r="30" spans="2:10" ht="19.8">
      <c r="B30" s="13"/>
      <c r="C30" s="13"/>
      <c r="D30" s="13"/>
      <c r="E30" s="13"/>
      <c r="F30" s="13"/>
      <c r="G30" s="13"/>
      <c r="H30" s="13"/>
      <c r="I30" s="13"/>
      <c r="J30" s="13"/>
    </row>
    <row r="31" spans="2:10" ht="19.8">
      <c r="B31" s="13"/>
      <c r="C31" s="13"/>
      <c r="D31" s="13"/>
      <c r="E31" s="13"/>
      <c r="F31" s="13"/>
      <c r="G31" s="13"/>
      <c r="H31" s="13"/>
      <c r="I31" s="13"/>
      <c r="J31" s="13"/>
    </row>
    <row r="32" spans="2:10" ht="19.8">
      <c r="B32" s="13"/>
      <c r="C32" s="13" t="s">
        <v>96</v>
      </c>
      <c r="D32" s="13"/>
      <c r="E32" s="13"/>
      <c r="F32" s="13"/>
      <c r="G32" s="13"/>
      <c r="H32" s="13"/>
      <c r="I32" s="13"/>
      <c r="J32" s="13"/>
    </row>
    <row r="33" spans="2:10" ht="19.8">
      <c r="B33" s="13"/>
      <c r="C33" s="13"/>
      <c r="D33" s="13"/>
      <c r="E33" s="13"/>
      <c r="F33" s="13"/>
      <c r="G33" s="13"/>
      <c r="H33" s="13"/>
      <c r="I33" s="13"/>
      <c r="J33" s="13"/>
    </row>
    <row r="34" spans="2:10" ht="20.25" customHeight="1">
      <c r="B34" s="13"/>
      <c r="C34" s="13"/>
      <c r="D34" s="13" t="s">
        <v>97</v>
      </c>
      <c r="E34" s="60">
        <f>IF(基本情報入力シート!D24="委任しない（開設者申請）","",基本情報入力シート!D14)</f>
        <v>0</v>
      </c>
      <c r="F34" s="60"/>
      <c r="G34" s="60"/>
      <c r="H34" s="60"/>
      <c r="I34" s="13"/>
      <c r="J34" s="13"/>
    </row>
    <row r="35" spans="2:10" ht="20.25" customHeight="1">
      <c r="B35" s="13"/>
      <c r="C35" s="13"/>
      <c r="D35" s="13" t="s">
        <v>89</v>
      </c>
      <c r="E35" s="60">
        <f>IF(基本情報入力シート!D24="委任しない（開設者申請）","",基本情報入力シート!D19)</f>
        <v>0</v>
      </c>
      <c r="F35" s="60"/>
      <c r="G35" s="60"/>
      <c r="H35" s="60"/>
      <c r="I35" s="13"/>
      <c r="J35" s="13"/>
    </row>
    <row r="36" spans="2:10" ht="20.25" customHeight="1">
      <c r="B36" s="13"/>
      <c r="C36" s="13"/>
      <c r="D36" s="13" t="s">
        <v>90</v>
      </c>
      <c r="E36" s="60" t="str">
        <f>IF(基本情報入力シート!D24="委任しない（開設者申請）","",基本情報入力シート!D20&amp;"　"&amp;基本情報入力シート!D22)</f>
        <v>　</v>
      </c>
      <c r="F36" s="60"/>
      <c r="G36" s="60"/>
      <c r="H36" s="60"/>
      <c r="I36" s="13"/>
      <c r="J36" s="13"/>
    </row>
    <row r="37" spans="2:10" ht="19.8">
      <c r="B37" s="13"/>
      <c r="C37" s="13"/>
      <c r="D37" s="13"/>
      <c r="E37" s="13"/>
      <c r="F37" s="13"/>
      <c r="G37" s="13"/>
      <c r="H37" s="13"/>
      <c r="I37" s="13"/>
      <c r="J37" s="13"/>
    </row>
    <row r="38" spans="2:10" ht="19.8">
      <c r="B38" s="13"/>
      <c r="C38" s="13"/>
      <c r="D38" s="13"/>
      <c r="E38" s="13"/>
      <c r="F38" s="13"/>
      <c r="G38" s="13"/>
      <c r="H38" s="13"/>
      <c r="I38" s="13"/>
      <c r="J38" s="13"/>
    </row>
    <row r="39" spans="2:10">
      <c r="B39" s="12"/>
      <c r="C39" s="12"/>
      <c r="D39" s="12"/>
      <c r="E39" s="12"/>
      <c r="F39" s="12"/>
      <c r="G39" s="12"/>
      <c r="H39" s="12"/>
      <c r="I39" s="12"/>
      <c r="J39" s="12"/>
    </row>
    <row r="40" spans="2:10">
      <c r="B40" s="12"/>
      <c r="C40" s="12"/>
      <c r="D40" s="12"/>
      <c r="E40" s="12"/>
      <c r="F40" s="12"/>
      <c r="G40" s="12"/>
      <c r="H40" s="12"/>
      <c r="I40" s="12"/>
      <c r="J40" s="12"/>
    </row>
  </sheetData>
  <sheetProtection algorithmName="SHA-512" hashValue="yzm+0oTnW/AQs+gP/ccht4IHgAMqiNLe1gvCsKKig6KrM2TrCB+behnBHNoU0NQTTmSNjTw8pCBykQ6EMzM95Q==" saltValue="l0x7r0/46V4iwLGIRTFSsg==" spinCount="100000" sheet="1" objects="1" scenarios="1"/>
  <mergeCells count="14">
    <mergeCell ref="H14:J14"/>
    <mergeCell ref="B2:J4"/>
    <mergeCell ref="H7:J7"/>
    <mergeCell ref="B10:D10"/>
    <mergeCell ref="H12:J12"/>
    <mergeCell ref="H13:J13"/>
    <mergeCell ref="E35:H35"/>
    <mergeCell ref="E36:H36"/>
    <mergeCell ref="B19:J22"/>
    <mergeCell ref="D24:E24"/>
    <mergeCell ref="G24:H24"/>
    <mergeCell ref="D25:I25"/>
    <mergeCell ref="D26:I26"/>
    <mergeCell ref="E34:H34"/>
  </mergeCells>
  <phoneticPr fontId="1"/>
  <printOptions horizontalCentered="1" verticalCentered="1"/>
  <pageMargins left="0.70866141732283461" right="0.70866141732283461" top="0.74803149606299213" bottom="0.74803149606299213" header="0.31496062992125984" footer="0.31496062992125984"/>
  <pageSetup paperSize="9" scale="9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74B6F8-2471-4604-9A89-5943A7E74777}">
  <sheetPr>
    <tabColor rgb="FFFF0000"/>
  </sheetPr>
  <dimension ref="A1:M44"/>
  <sheetViews>
    <sheetView tabSelected="1" workbookViewId="0">
      <pane xSplit="3" ySplit="3" topLeftCell="D4" activePane="bottomRight" state="frozen"/>
      <selection pane="topRight" activeCell="D1" sqref="D1"/>
      <selection pane="bottomLeft" activeCell="A4" sqref="A4"/>
      <selection pane="bottomRight" activeCell="D27" sqref="D27"/>
    </sheetView>
  </sheetViews>
  <sheetFormatPr defaultRowHeight="18"/>
  <cols>
    <col min="1" max="1" width="3.59765625" customWidth="1"/>
    <col min="2" max="2" width="19.19921875" bestFit="1" customWidth="1"/>
    <col min="3" max="3" width="21.3984375" bestFit="1" customWidth="1"/>
    <col min="4" max="4" width="55.19921875" customWidth="1"/>
    <col min="5" max="5" width="56.69921875" bestFit="1" customWidth="1"/>
    <col min="7" max="13" width="2.5" bestFit="1" customWidth="1"/>
  </cols>
  <sheetData>
    <row r="1" spans="1:5" ht="26.4">
      <c r="A1" s="49" t="s">
        <v>165</v>
      </c>
      <c r="D1" s="68" t="str">
        <f>IF(D4="確定払い【推奨】","！！この様式は概算払い用ですので、Excelファイルをご確認ください！！",IF(D5="未支出（未確定）：実績報告にて金額確認が必要","既に費用が確定しているものでご申請いただければ、実績報告が簡略化できますのでご検討ください。","確定払いでご対応いただければ、実績報告書・精算書の再入力が不要になりますのでご検討ください。"))</f>
        <v>確定払いでご対応いただければ、実績報告書・精算書の再入力が不要になりますのでご検討ください。</v>
      </c>
      <c r="E1" s="68"/>
    </row>
    <row r="2" spans="1:5">
      <c r="D2" t="s">
        <v>166</v>
      </c>
    </row>
    <row r="3" spans="1:5">
      <c r="A3" s="19" t="s">
        <v>125</v>
      </c>
      <c r="B3" s="19" t="s">
        <v>16</v>
      </c>
      <c r="C3" s="19"/>
      <c r="D3" s="19" t="s">
        <v>111</v>
      </c>
      <c r="E3" s="19" t="s">
        <v>106</v>
      </c>
    </row>
    <row r="4" spans="1:5">
      <c r="A4" s="15">
        <v>1</v>
      </c>
      <c r="B4" s="15" t="s">
        <v>123</v>
      </c>
      <c r="C4" s="15"/>
      <c r="D4" s="28"/>
      <c r="E4" s="15" t="s">
        <v>109</v>
      </c>
    </row>
    <row r="5" spans="1:5">
      <c r="A5" s="15">
        <v>2</v>
      </c>
      <c r="B5" s="15" t="s">
        <v>124</v>
      </c>
      <c r="C5" s="15"/>
      <c r="D5" s="28"/>
      <c r="E5" s="15" t="s">
        <v>109</v>
      </c>
    </row>
    <row r="6" spans="1:5">
      <c r="A6" s="15">
        <v>3</v>
      </c>
      <c r="B6" s="15" t="s">
        <v>4</v>
      </c>
      <c r="C6" s="15"/>
      <c r="D6" s="27"/>
      <c r="E6" s="15" t="s">
        <v>126</v>
      </c>
    </row>
    <row r="7" spans="1:5">
      <c r="A7" s="15">
        <v>4</v>
      </c>
      <c r="B7" s="15" t="s">
        <v>98</v>
      </c>
      <c r="C7" s="15"/>
      <c r="D7" s="28"/>
      <c r="E7" s="15"/>
    </row>
    <row r="8" spans="1:5">
      <c r="A8" s="15">
        <v>5</v>
      </c>
      <c r="B8" s="15" t="s">
        <v>114</v>
      </c>
      <c r="C8" s="15" t="s">
        <v>113</v>
      </c>
      <c r="D8" s="27"/>
      <c r="E8" s="15" t="s">
        <v>127</v>
      </c>
    </row>
    <row r="9" spans="1:5">
      <c r="A9" s="15"/>
      <c r="B9" s="15"/>
      <c r="C9" s="15" t="s">
        <v>115</v>
      </c>
      <c r="D9" s="28"/>
      <c r="E9" s="15"/>
    </row>
    <row r="10" spans="1:5">
      <c r="A10" s="15">
        <v>6</v>
      </c>
      <c r="B10" s="15" t="s">
        <v>102</v>
      </c>
      <c r="C10" s="15" t="s">
        <v>99</v>
      </c>
      <c r="D10" s="28"/>
      <c r="E10" s="15"/>
    </row>
    <row r="11" spans="1:5">
      <c r="A11" s="15"/>
      <c r="B11" s="15"/>
      <c r="C11" s="15" t="s">
        <v>8</v>
      </c>
      <c r="D11" s="29" t="str">
        <f>PHONETIC(D10)</f>
        <v/>
      </c>
      <c r="E11" s="17" t="s">
        <v>105</v>
      </c>
    </row>
    <row r="12" spans="1:5">
      <c r="A12" s="15"/>
      <c r="B12" s="15"/>
      <c r="C12" s="15" t="s">
        <v>101</v>
      </c>
      <c r="D12" s="28"/>
      <c r="E12" s="15"/>
    </row>
    <row r="13" spans="1:5">
      <c r="A13" s="15"/>
      <c r="B13" s="15"/>
      <c r="C13" s="15" t="s">
        <v>8</v>
      </c>
      <c r="D13" s="29" t="str">
        <f>PHONETIC(D12)</f>
        <v/>
      </c>
      <c r="E13" s="18" t="s">
        <v>105</v>
      </c>
    </row>
    <row r="14" spans="1:5">
      <c r="A14" s="15">
        <v>7</v>
      </c>
      <c r="B14" s="15" t="s">
        <v>5</v>
      </c>
      <c r="C14" s="15" t="s">
        <v>9</v>
      </c>
      <c r="D14" s="28"/>
      <c r="E14" s="15"/>
    </row>
    <row r="15" spans="1:5">
      <c r="A15" s="15"/>
      <c r="B15" s="15"/>
      <c r="C15" s="15" t="s">
        <v>8</v>
      </c>
      <c r="D15" s="29" t="str">
        <f>PHONETIC(D14)</f>
        <v/>
      </c>
      <c r="E15" s="18" t="s">
        <v>105</v>
      </c>
    </row>
    <row r="16" spans="1:5">
      <c r="A16" s="15">
        <v>8</v>
      </c>
      <c r="B16" s="15" t="s">
        <v>131</v>
      </c>
      <c r="C16" s="15"/>
      <c r="D16" s="28"/>
      <c r="E16" s="15" t="s">
        <v>109</v>
      </c>
    </row>
    <row r="17" spans="1:5">
      <c r="A17" s="15"/>
      <c r="B17" s="15"/>
      <c r="C17" s="15" t="s">
        <v>133</v>
      </c>
      <c r="D17" s="30"/>
      <c r="E17" s="15" t="s">
        <v>132</v>
      </c>
    </row>
    <row r="18" spans="1:5">
      <c r="A18" s="15">
        <v>9</v>
      </c>
      <c r="B18" s="15" t="s">
        <v>116</v>
      </c>
      <c r="C18" s="15" t="s">
        <v>113</v>
      </c>
      <c r="D18" s="27"/>
      <c r="E18" s="15" t="s">
        <v>127</v>
      </c>
    </row>
    <row r="19" spans="1:5">
      <c r="A19" s="15"/>
      <c r="B19" s="15"/>
      <c r="C19" s="15" t="s">
        <v>115</v>
      </c>
      <c r="D19" s="28"/>
      <c r="E19" s="15"/>
    </row>
    <row r="20" spans="1:5">
      <c r="A20" s="15">
        <v>10</v>
      </c>
      <c r="B20" s="15" t="s">
        <v>103</v>
      </c>
      <c r="C20" s="15" t="s">
        <v>104</v>
      </c>
      <c r="D20" s="28"/>
      <c r="E20" s="15"/>
    </row>
    <row r="21" spans="1:5">
      <c r="A21" s="15"/>
      <c r="B21" s="15"/>
      <c r="C21" s="15" t="s">
        <v>8</v>
      </c>
      <c r="D21" s="29" t="str">
        <f>PHONETIC(D20)</f>
        <v/>
      </c>
      <c r="E21" s="18" t="s">
        <v>105</v>
      </c>
    </row>
    <row r="22" spans="1:5">
      <c r="A22" s="15"/>
      <c r="B22" s="15"/>
      <c r="C22" s="15" t="s">
        <v>100</v>
      </c>
      <c r="D22" s="28"/>
      <c r="E22" s="15"/>
    </row>
    <row r="23" spans="1:5">
      <c r="A23" s="15"/>
      <c r="B23" s="15"/>
      <c r="C23" s="15" t="s">
        <v>8</v>
      </c>
      <c r="D23" s="29" t="str">
        <f>PHONETIC(D22)</f>
        <v/>
      </c>
      <c r="E23" s="18" t="s">
        <v>105</v>
      </c>
    </row>
    <row r="24" spans="1:5">
      <c r="A24" s="15">
        <v>11</v>
      </c>
      <c r="B24" s="15" t="s">
        <v>108</v>
      </c>
      <c r="C24" s="15"/>
      <c r="D24" s="28"/>
      <c r="E24" s="15" t="s">
        <v>109</v>
      </c>
    </row>
    <row r="25" spans="1:5">
      <c r="A25" s="15">
        <v>12</v>
      </c>
      <c r="B25" s="15" t="s">
        <v>6</v>
      </c>
      <c r="C25" s="15" t="s">
        <v>9</v>
      </c>
      <c r="D25" s="15" t="str">
        <f>IF(D24="委任しない（開設者申請）",D10&amp;"　"&amp;D12,D20&amp;"　"&amp;D22)</f>
        <v>　</v>
      </c>
      <c r="E25" s="15" t="s">
        <v>110</v>
      </c>
    </row>
    <row r="26" spans="1:5">
      <c r="A26" s="15"/>
      <c r="B26" s="15"/>
      <c r="C26" s="15" t="s">
        <v>8</v>
      </c>
      <c r="D26" s="15" t="str">
        <f>IF(D24="委任しない（開設者申請）",D11&amp;"　"&amp;D13,D21&amp;"　"&amp;D23)</f>
        <v>　</v>
      </c>
      <c r="E26" s="15"/>
    </row>
    <row r="27" spans="1:5">
      <c r="A27" s="15"/>
      <c r="B27" s="15"/>
      <c r="C27" s="15" t="s">
        <v>113</v>
      </c>
      <c r="D27" s="33">
        <f>IF(D24="委任しない（開設者申請）",D8,D18)</f>
        <v>0</v>
      </c>
      <c r="E27" s="15"/>
    </row>
    <row r="28" spans="1:5">
      <c r="A28" s="15"/>
      <c r="B28" s="15"/>
      <c r="C28" s="15" t="s">
        <v>115</v>
      </c>
      <c r="D28" s="15">
        <f>IF(D24="委任しない（開設者申請）",D9,D19)</f>
        <v>0</v>
      </c>
      <c r="E28" s="15"/>
    </row>
    <row r="29" spans="1:5">
      <c r="A29" s="15">
        <v>13</v>
      </c>
      <c r="B29" s="15" t="s">
        <v>112</v>
      </c>
      <c r="C29" s="15" t="s">
        <v>117</v>
      </c>
      <c r="D29" s="28"/>
      <c r="E29" s="15" t="s">
        <v>109</v>
      </c>
    </row>
    <row r="30" spans="1:5">
      <c r="A30" s="15"/>
      <c r="B30" s="15"/>
      <c r="C30" s="15" t="s">
        <v>118</v>
      </c>
      <c r="D30" s="28"/>
      <c r="E30" s="15"/>
    </row>
    <row r="31" spans="1:5">
      <c r="A31" s="15"/>
      <c r="B31" s="15"/>
      <c r="C31" s="15" t="s">
        <v>101</v>
      </c>
      <c r="D31" s="28"/>
      <c r="E31" s="15"/>
    </row>
    <row r="32" spans="1:5">
      <c r="A32" s="15"/>
      <c r="B32" s="15"/>
      <c r="C32" s="15" t="s">
        <v>8</v>
      </c>
      <c r="D32" s="29" t="str">
        <f>PHONETIC(D31)</f>
        <v/>
      </c>
      <c r="E32" s="18" t="s">
        <v>105</v>
      </c>
    </row>
    <row r="33" spans="1:13">
      <c r="A33" s="15"/>
      <c r="B33" s="15"/>
      <c r="C33" s="15" t="s">
        <v>119</v>
      </c>
      <c r="D33" s="28"/>
      <c r="E33" s="15" t="s">
        <v>130</v>
      </c>
    </row>
    <row r="34" spans="1:13">
      <c r="A34" s="15"/>
      <c r="B34" s="15"/>
      <c r="C34" s="15" t="s">
        <v>55</v>
      </c>
      <c r="D34" s="31"/>
      <c r="E34" s="15" t="s">
        <v>120</v>
      </c>
    </row>
    <row r="35" spans="1:13">
      <c r="A35" s="15">
        <v>14</v>
      </c>
      <c r="B35" s="15" t="s">
        <v>128</v>
      </c>
      <c r="C35" s="15"/>
      <c r="D35" s="32"/>
      <c r="E35" s="15"/>
    </row>
    <row r="36" spans="1:13">
      <c r="A36" s="15">
        <v>15</v>
      </c>
      <c r="B36" s="15" t="s">
        <v>156</v>
      </c>
      <c r="C36" s="15"/>
      <c r="D36" s="36"/>
      <c r="E36" s="15" t="s">
        <v>167</v>
      </c>
    </row>
    <row r="37" spans="1:13">
      <c r="A37" s="15">
        <v>16</v>
      </c>
      <c r="B37" s="15" t="s">
        <v>121</v>
      </c>
      <c r="C37" s="15" t="s">
        <v>40</v>
      </c>
      <c r="D37" s="28"/>
      <c r="E37" s="15"/>
    </row>
    <row r="38" spans="1:13">
      <c r="A38" s="15"/>
      <c r="B38" s="15"/>
      <c r="C38" s="15" t="s">
        <v>41</v>
      </c>
      <c r="D38" s="28"/>
      <c r="E38" s="15" t="s">
        <v>129</v>
      </c>
      <c r="F38" t="str">
        <f>TEXT(D38,"0000")</f>
        <v>0000</v>
      </c>
      <c r="G38" t="str">
        <f>MID($F38,1,1)</f>
        <v>0</v>
      </c>
      <c r="H38" t="str">
        <f>MID($F38,2,1)</f>
        <v>0</v>
      </c>
      <c r="I38" t="str">
        <f>MID($F38,3,1)</f>
        <v>0</v>
      </c>
      <c r="J38" t="str">
        <f>MID($F38,4,1)</f>
        <v>0</v>
      </c>
    </row>
    <row r="39" spans="1:13">
      <c r="A39" s="15"/>
      <c r="B39" s="15"/>
      <c r="C39" s="15" t="s">
        <v>42</v>
      </c>
      <c r="D39" s="28"/>
      <c r="E39" s="15"/>
    </row>
    <row r="40" spans="1:13">
      <c r="A40" s="15"/>
      <c r="B40" s="15"/>
      <c r="C40" s="15" t="s">
        <v>43</v>
      </c>
      <c r="D40" s="28"/>
      <c r="E40" s="15" t="s">
        <v>129</v>
      </c>
      <c r="F40" t="str">
        <f>TEXT(D40,"000")</f>
        <v>000</v>
      </c>
      <c r="G40" t="str">
        <f>MID($F40,1,1)</f>
        <v>0</v>
      </c>
      <c r="H40" t="str">
        <f>MID($F40,2,1)</f>
        <v>0</v>
      </c>
      <c r="I40" t="str">
        <f>MID($F40,3,1)</f>
        <v>0</v>
      </c>
    </row>
    <row r="41" spans="1:13">
      <c r="A41" s="15"/>
      <c r="B41" s="15"/>
      <c r="C41" s="15" t="s">
        <v>44</v>
      </c>
      <c r="D41" s="28"/>
      <c r="E41" s="15" t="s">
        <v>129</v>
      </c>
      <c r="F41" t="str">
        <f>TEXT(D41,"0000000")</f>
        <v>0000000</v>
      </c>
      <c r="G41" t="str">
        <f>MID($F41,1,1)</f>
        <v>0</v>
      </c>
      <c r="H41" t="str">
        <f>MID($F41,2,1)</f>
        <v>0</v>
      </c>
      <c r="I41" t="str">
        <f>MID($F41,3,1)</f>
        <v>0</v>
      </c>
      <c r="J41" t="str">
        <f>MID($F41,4,1)</f>
        <v>0</v>
      </c>
      <c r="K41" t="str">
        <f>MID($F41,5,1)</f>
        <v>0</v>
      </c>
      <c r="L41" t="str">
        <f>MID($F41,6,1)</f>
        <v>0</v>
      </c>
      <c r="M41" t="str">
        <f>MID($F41,7,1)</f>
        <v>0</v>
      </c>
    </row>
    <row r="42" spans="1:13">
      <c r="A42" s="15"/>
      <c r="B42" s="15"/>
      <c r="C42" s="15" t="s">
        <v>45</v>
      </c>
      <c r="D42" s="28"/>
      <c r="E42" s="15" t="s">
        <v>109</v>
      </c>
    </row>
    <row r="43" spans="1:13">
      <c r="A43" s="15"/>
      <c r="B43" s="15"/>
      <c r="C43" s="15" t="s">
        <v>122</v>
      </c>
      <c r="D43" s="28"/>
      <c r="E43" s="15"/>
    </row>
    <row r="44" spans="1:13">
      <c r="A44" s="15"/>
      <c r="B44" s="15"/>
      <c r="C44" s="15" t="s">
        <v>8</v>
      </c>
      <c r="D44" s="29" t="str">
        <f>SUBSTITUTE(SUBSTITUTE(SUBSTITUTE(SUBSTITUTE(SUBSTITUTE(SUBSTITUTE(SUBSTITUTE(SUBSTITUTE(SUBSTITUTE(SUBSTITUTE(ASC(PHONETIC(D43)),"ｧ","ｱ"),"ｨ","ｲ"),"ｩ","ｳ"),"ｪ","ｴ"),"ｫ","ｵ"),"ｫ","ｵ"),"ｬ","ﾔ"),"ｭ","ﾕ"),"ｮ","ﾖ"),"ｯ","ﾂ")</f>
        <v/>
      </c>
      <c r="E44" s="18" t="s">
        <v>105</v>
      </c>
    </row>
  </sheetData>
  <sheetProtection algorithmName="SHA-512" hashValue="Qw2fXP41sSWF1kR8bE84VIivwX5YKAFhxfvkLs+Df+Xs0YlHTSUM9RutYR2HG+Di2wCOq5KDEEeUmR5xJHj2SQ==" saltValue="QUYk4bYGSDNLJnKPVExWBQ==" spinCount="100000" sheet="1" objects="1" scenarios="1"/>
  <mergeCells count="1">
    <mergeCell ref="D1:E1"/>
  </mergeCells>
  <phoneticPr fontId="1"/>
  <conditionalFormatting sqref="D5:D44">
    <cfRule type="expression" dxfId="0" priority="1">
      <formula>$D$4="確定払い【推奨】"</formula>
    </cfRule>
  </conditionalFormatting>
  <dataValidations count="9">
    <dataValidation type="list" allowBlank="1" showInputMessage="1" showErrorMessage="1" sqref="D24" xr:uid="{008B5E68-2A90-47DE-937A-D03799EAF597}">
      <formula1>"委任しない（開設者申請）,医療機関に委任する（管理者申請）"</formula1>
    </dataValidation>
    <dataValidation type="list" allowBlank="1" showInputMessage="1" showErrorMessage="1" sqref="D29" xr:uid="{67A7ECB4-EED6-49E8-A177-86E7BE8E6A2D}">
      <formula1>"法人,医療機関"</formula1>
    </dataValidation>
    <dataValidation type="list" allowBlank="1" showInputMessage="1" showErrorMessage="1" sqref="D4" xr:uid="{02B48402-92D2-4E2B-AA02-D28DF36092A5}">
      <formula1>"確定払い【推奨】,概算払い：実績報告後に精算書の提出が必要"</formula1>
    </dataValidation>
    <dataValidation type="list" allowBlank="1" showInputMessage="1" showErrorMessage="1" sqref="D5" xr:uid="{BEF51F79-7EDF-47D6-8A44-9231301B55E9}">
      <formula1>"支出（確定）済【推奨】,未支出（未確定）：実績報告にて金額確認が必要"</formula1>
    </dataValidation>
    <dataValidation type="whole" allowBlank="1" showInputMessage="1" showErrorMessage="1" sqref="D6" xr:uid="{79CA9500-F267-42C9-88C2-A45734CD4FD3}">
      <formula1>1300000000</formula1>
      <formula2>1399999999</formula2>
    </dataValidation>
    <dataValidation type="list" allowBlank="1" showInputMessage="1" showErrorMessage="1" sqref="D42" xr:uid="{C778B3E4-4040-49B8-BDE9-AEC9B90C9C82}">
      <formula1>"普通,当座"</formula1>
    </dataValidation>
    <dataValidation type="list" allowBlank="1" showInputMessage="1" showErrorMessage="1" sqref="D16" xr:uid="{D9BCAB2F-179F-4C42-BE28-5608BD62126E}">
      <formula1>"病院・有床診療所,無床診療所・訪問看護事業者"</formula1>
    </dataValidation>
    <dataValidation type="whole" allowBlank="1" showInputMessage="1" showErrorMessage="1" sqref="D17" xr:uid="{21E464BA-6D74-40C9-B7D3-205FCDEF2725}">
      <formula1>0</formula1>
      <formula2>1500</formula2>
    </dataValidation>
    <dataValidation type="whole" allowBlank="1" showInputMessage="1" showErrorMessage="1" sqref="D36" xr:uid="{6CFEE579-B92B-4B92-9232-E849220CB927}">
      <formula1>0</formula1>
      <formula2>500000000</formula2>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84B8C5-CF60-42C7-BF5F-C486ABAC2A5D}">
  <sheetPr codeName="Sheet1">
    <tabColor theme="5"/>
    <pageSetUpPr fitToPage="1"/>
  </sheetPr>
  <dimension ref="C3:AW44"/>
  <sheetViews>
    <sheetView view="pageBreakPreview" topLeftCell="A17" zoomScale="82" zoomScaleNormal="100" zoomScaleSheetLayoutView="82" workbookViewId="0">
      <selection activeCell="AL23" sqref="AL23:AQ23"/>
    </sheetView>
  </sheetViews>
  <sheetFormatPr defaultColWidth="8.69921875" defaultRowHeight="18"/>
  <cols>
    <col min="1" max="123" width="3.09765625" style="1" customWidth="1"/>
    <col min="124" max="16384" width="8.69921875" style="1"/>
  </cols>
  <sheetData>
    <row r="3" spans="3:49">
      <c r="C3" s="1" t="str">
        <f>"別紙様式１（"&amp;基本情報入力シート!D16&amp;"）"</f>
        <v>別紙様式１（）</v>
      </c>
      <c r="AC3" s="81" t="s">
        <v>24</v>
      </c>
      <c r="AD3" s="81"/>
      <c r="AE3" s="81"/>
      <c r="AF3" s="81"/>
      <c r="AG3" s="81"/>
      <c r="AH3" s="81"/>
      <c r="AI3" s="81"/>
      <c r="AJ3" s="81"/>
      <c r="AK3" s="81"/>
      <c r="AL3" s="81"/>
      <c r="AM3" s="81"/>
      <c r="AN3" s="81"/>
      <c r="AO3" s="81"/>
      <c r="AP3" s="81"/>
      <c r="AQ3" s="81"/>
      <c r="AR3" s="81"/>
    </row>
    <row r="4" spans="3:49">
      <c r="R4" s="98">
        <f>基本情報入力シート!D35</f>
        <v>0</v>
      </c>
      <c r="S4" s="98"/>
      <c r="T4" s="98"/>
      <c r="U4" s="98"/>
      <c r="V4" s="98"/>
      <c r="W4" s="98"/>
      <c r="X4" s="98"/>
      <c r="Y4" s="7"/>
    </row>
    <row r="5" spans="3:49">
      <c r="C5" s="1" t="s">
        <v>0</v>
      </c>
      <c r="AD5" s="69" t="str">
        <f>IF(AR14&gt;=1,"✅","▢")</f>
        <v>▢</v>
      </c>
      <c r="AE5" s="69"/>
      <c r="AF5" s="91" t="s">
        <v>25</v>
      </c>
      <c r="AG5" s="91"/>
      <c r="AH5" s="91"/>
      <c r="AI5" s="91"/>
      <c r="AJ5" s="91"/>
      <c r="AK5" s="91"/>
      <c r="AL5" s="91"/>
      <c r="AM5" s="91"/>
      <c r="AN5" s="91"/>
      <c r="AO5" s="91"/>
      <c r="AP5" s="91"/>
      <c r="AQ5" s="91"/>
      <c r="AR5" s="91"/>
      <c r="AS5" s="91"/>
      <c r="AT5" s="91"/>
      <c r="AU5" s="91"/>
      <c r="AV5" s="91"/>
      <c r="AW5" s="91"/>
    </row>
    <row r="6" spans="3:49">
      <c r="R6" s="81">
        <f>I17</f>
        <v>0</v>
      </c>
      <c r="S6" s="81"/>
      <c r="T6" s="81"/>
      <c r="U6" s="81"/>
      <c r="V6" s="81"/>
      <c r="W6" s="81"/>
      <c r="X6" s="81"/>
      <c r="Y6" s="2"/>
      <c r="AD6" s="69"/>
      <c r="AE6" s="69"/>
      <c r="AF6" s="91"/>
      <c r="AG6" s="91"/>
      <c r="AH6" s="91"/>
      <c r="AI6" s="91"/>
      <c r="AJ6" s="91"/>
      <c r="AK6" s="91"/>
      <c r="AL6" s="91"/>
      <c r="AM6" s="91"/>
      <c r="AN6" s="91"/>
      <c r="AO6" s="91"/>
      <c r="AP6" s="91"/>
      <c r="AQ6" s="91"/>
      <c r="AR6" s="91"/>
      <c r="AS6" s="91"/>
      <c r="AT6" s="91"/>
      <c r="AU6" s="91"/>
      <c r="AV6" s="91"/>
      <c r="AW6" s="91"/>
    </row>
    <row r="7" spans="3:49">
      <c r="R7" s="81" t="str">
        <f>I19</f>
        <v>　</v>
      </c>
      <c r="S7" s="81"/>
      <c r="T7" s="81"/>
      <c r="U7" s="81"/>
      <c r="V7" s="81"/>
      <c r="W7" s="81"/>
      <c r="X7" s="81"/>
      <c r="Y7" s="2"/>
    </row>
    <row r="8" spans="3:49">
      <c r="AD8" s="70" t="s">
        <v>29</v>
      </c>
      <c r="AE8" s="70"/>
      <c r="AF8" s="70"/>
      <c r="AG8" s="70" t="s">
        <v>26</v>
      </c>
      <c r="AH8" s="70"/>
      <c r="AI8" s="70"/>
      <c r="AJ8" s="70"/>
      <c r="AK8" s="70"/>
      <c r="AL8" s="70"/>
      <c r="AM8" s="70"/>
      <c r="AN8" s="70"/>
      <c r="AO8" s="70"/>
      <c r="AP8" s="70"/>
      <c r="AQ8" s="70"/>
      <c r="AR8" s="70" t="s">
        <v>27</v>
      </c>
      <c r="AS8" s="70"/>
      <c r="AT8" s="70"/>
      <c r="AU8" s="70"/>
      <c r="AV8" s="70"/>
      <c r="AW8" s="70"/>
    </row>
    <row r="9" spans="3:49">
      <c r="F9" s="69" t="s">
        <v>138</v>
      </c>
      <c r="G9" s="69"/>
      <c r="H9" s="69"/>
      <c r="I9" s="69"/>
      <c r="J9" s="69"/>
      <c r="K9" s="69"/>
      <c r="L9" s="69"/>
      <c r="M9" s="69"/>
      <c r="N9" s="69"/>
      <c r="O9" s="69"/>
      <c r="P9" s="69"/>
      <c r="Q9" s="69"/>
      <c r="R9" s="69"/>
      <c r="S9" s="69"/>
      <c r="T9" s="69"/>
      <c r="U9" s="69"/>
      <c r="AD9" s="70"/>
      <c r="AE9" s="70"/>
      <c r="AF9" s="70"/>
      <c r="AG9" s="90"/>
      <c r="AH9" s="90"/>
      <c r="AI9" s="90"/>
      <c r="AJ9" s="90"/>
      <c r="AK9" s="90"/>
      <c r="AL9" s="90"/>
      <c r="AM9" s="90"/>
      <c r="AN9" s="90"/>
      <c r="AO9" s="90"/>
      <c r="AP9" s="90"/>
      <c r="AQ9" s="90"/>
      <c r="AR9" s="84"/>
      <c r="AS9" s="84"/>
      <c r="AT9" s="84"/>
      <c r="AU9" s="84"/>
      <c r="AV9" s="84"/>
      <c r="AW9" s="84"/>
    </row>
    <row r="10" spans="3:49">
      <c r="AD10" s="70"/>
      <c r="AE10" s="70"/>
      <c r="AF10" s="70"/>
      <c r="AG10" s="90"/>
      <c r="AH10" s="90"/>
      <c r="AI10" s="90"/>
      <c r="AJ10" s="90"/>
      <c r="AK10" s="90"/>
      <c r="AL10" s="90"/>
      <c r="AM10" s="90"/>
      <c r="AN10" s="90"/>
      <c r="AO10" s="90"/>
      <c r="AP10" s="90"/>
      <c r="AQ10" s="90"/>
      <c r="AR10" s="84"/>
      <c r="AS10" s="84"/>
      <c r="AT10" s="84"/>
      <c r="AU10" s="84"/>
      <c r="AV10" s="84"/>
      <c r="AW10" s="84"/>
    </row>
    <row r="11" spans="3:49">
      <c r="C11" s="99" t="s">
        <v>2</v>
      </c>
      <c r="D11" s="99"/>
      <c r="E11" s="99"/>
      <c r="F11" s="99"/>
      <c r="G11" s="99"/>
      <c r="H11" s="99"/>
      <c r="I11" s="99"/>
      <c r="J11" s="99"/>
      <c r="K11" s="99"/>
      <c r="L11" s="99"/>
      <c r="M11" s="99"/>
      <c r="N11" s="99"/>
      <c r="O11" s="99"/>
      <c r="P11" s="99"/>
      <c r="Q11" s="99"/>
      <c r="R11" s="99"/>
      <c r="S11" s="99"/>
      <c r="T11" s="99"/>
      <c r="U11" s="99"/>
      <c r="V11" s="99"/>
      <c r="W11" s="99"/>
      <c r="X11" s="99"/>
      <c r="Y11" s="4"/>
      <c r="AD11" s="70"/>
      <c r="AE11" s="70"/>
      <c r="AF11" s="70"/>
      <c r="AG11" s="90"/>
      <c r="AH11" s="90"/>
      <c r="AI11" s="90"/>
      <c r="AJ11" s="90"/>
      <c r="AK11" s="90"/>
      <c r="AL11" s="90"/>
      <c r="AM11" s="90"/>
      <c r="AN11" s="90"/>
      <c r="AO11" s="90"/>
      <c r="AP11" s="90"/>
      <c r="AQ11" s="90"/>
      <c r="AR11" s="84"/>
      <c r="AS11" s="84"/>
      <c r="AT11" s="84"/>
      <c r="AU11" s="84"/>
      <c r="AV11" s="84"/>
      <c r="AW11" s="84"/>
    </row>
    <row r="12" spans="3:49">
      <c r="C12" s="5"/>
      <c r="D12" s="5"/>
      <c r="E12" s="5"/>
      <c r="F12" s="5"/>
      <c r="G12" s="5"/>
      <c r="H12" s="5"/>
      <c r="I12" s="5"/>
      <c r="J12" s="5"/>
      <c r="K12" s="5"/>
      <c r="L12" s="5"/>
      <c r="M12" s="69" t="s">
        <v>50</v>
      </c>
      <c r="N12" s="69"/>
      <c r="O12" s="5"/>
      <c r="P12" s="5"/>
      <c r="Q12" s="5"/>
      <c r="R12" s="5"/>
      <c r="S12" s="5"/>
      <c r="T12" s="5"/>
      <c r="U12" s="5"/>
      <c r="V12" s="5"/>
      <c r="W12" s="5"/>
      <c r="X12" s="5"/>
      <c r="Y12" s="5"/>
      <c r="AD12" s="70"/>
      <c r="AE12" s="70"/>
      <c r="AF12" s="70"/>
      <c r="AG12" s="90"/>
      <c r="AH12" s="90"/>
      <c r="AI12" s="90"/>
      <c r="AJ12" s="90"/>
      <c r="AK12" s="90"/>
      <c r="AL12" s="90"/>
      <c r="AM12" s="90"/>
      <c r="AN12" s="90"/>
      <c r="AO12" s="90"/>
      <c r="AP12" s="90"/>
      <c r="AQ12" s="90"/>
      <c r="AR12" s="84"/>
      <c r="AS12" s="84"/>
      <c r="AT12" s="84"/>
      <c r="AU12" s="84"/>
      <c r="AV12" s="84"/>
      <c r="AW12" s="84"/>
    </row>
    <row r="13" spans="3:49">
      <c r="M13" s="69"/>
      <c r="N13" s="69"/>
      <c r="AD13" s="70"/>
      <c r="AE13" s="70"/>
      <c r="AF13" s="70"/>
      <c r="AG13" s="71" t="s">
        <v>142</v>
      </c>
      <c r="AH13" s="71"/>
      <c r="AI13" s="71"/>
      <c r="AJ13" s="71"/>
      <c r="AK13" s="71"/>
      <c r="AL13" s="71"/>
      <c r="AM13" s="71"/>
      <c r="AN13" s="71"/>
      <c r="AO13" s="71"/>
      <c r="AP13" s="71"/>
      <c r="AQ13" s="71"/>
      <c r="AR13" s="89">
        <f>申請書別紙一覧!F2</f>
        <v>0</v>
      </c>
      <c r="AS13" s="89"/>
      <c r="AT13" s="89"/>
      <c r="AU13" s="89"/>
      <c r="AV13" s="89"/>
      <c r="AW13" s="89"/>
    </row>
    <row r="14" spans="3:49">
      <c r="C14" s="81" t="s">
        <v>3</v>
      </c>
      <c r="D14" s="81"/>
      <c r="E14" s="81"/>
      <c r="F14" s="81"/>
      <c r="G14" s="81"/>
      <c r="H14" s="81"/>
      <c r="AD14" s="70" t="s">
        <v>28</v>
      </c>
      <c r="AE14" s="70"/>
      <c r="AF14" s="70"/>
      <c r="AG14" s="70"/>
      <c r="AH14" s="70"/>
      <c r="AI14" s="70"/>
      <c r="AJ14" s="70"/>
      <c r="AK14" s="70"/>
      <c r="AL14" s="70"/>
      <c r="AM14" s="70"/>
      <c r="AN14" s="70"/>
      <c r="AO14" s="70"/>
      <c r="AP14" s="70"/>
      <c r="AQ14" s="70"/>
      <c r="AR14" s="87">
        <f>SUM(AR9:AW13)</f>
        <v>0</v>
      </c>
      <c r="AS14" s="87"/>
      <c r="AT14" s="87"/>
      <c r="AU14" s="87"/>
      <c r="AV14" s="87"/>
      <c r="AW14" s="87"/>
    </row>
    <row r="15" spans="3:49">
      <c r="D15" s="70" t="s">
        <v>4</v>
      </c>
      <c r="E15" s="70"/>
      <c r="F15" s="70"/>
      <c r="G15" s="70"/>
      <c r="H15" s="70"/>
      <c r="I15" s="72">
        <f>基本情報入力シート!D6</f>
        <v>0</v>
      </c>
      <c r="J15" s="72"/>
      <c r="K15" s="72"/>
      <c r="L15" s="72"/>
      <c r="M15" s="72"/>
      <c r="N15" s="72"/>
      <c r="O15" s="72"/>
      <c r="P15" s="72"/>
      <c r="Q15" s="72"/>
      <c r="R15" s="72"/>
      <c r="S15" s="72"/>
      <c r="T15" s="72"/>
      <c r="U15" s="72"/>
      <c r="V15" s="72"/>
      <c r="W15" s="72"/>
    </row>
    <row r="16" spans="3:49">
      <c r="D16" s="85" t="s">
        <v>5</v>
      </c>
      <c r="E16" s="85"/>
      <c r="F16" s="85"/>
      <c r="G16" s="73" t="s">
        <v>8</v>
      </c>
      <c r="H16" s="73"/>
      <c r="I16" s="74" t="str">
        <f>基本情報入力シート!D15</f>
        <v/>
      </c>
      <c r="J16" s="74"/>
      <c r="K16" s="74"/>
      <c r="L16" s="74"/>
      <c r="M16" s="74"/>
      <c r="N16" s="74"/>
      <c r="O16" s="74"/>
      <c r="P16" s="74"/>
      <c r="Q16" s="74"/>
      <c r="R16" s="74"/>
      <c r="S16" s="74"/>
      <c r="T16" s="74"/>
      <c r="U16" s="74"/>
      <c r="V16" s="74"/>
      <c r="W16" s="74"/>
      <c r="AD16" s="69" t="str">
        <f>IF(AR18&gt;=1,"✅","▢")</f>
        <v>▢</v>
      </c>
      <c r="AE16" s="69"/>
      <c r="AF16" s="82" t="s">
        <v>30</v>
      </c>
      <c r="AG16" s="82"/>
      <c r="AH16" s="82"/>
      <c r="AI16" s="82"/>
      <c r="AJ16" s="82"/>
      <c r="AK16" s="82"/>
      <c r="AL16" s="82"/>
      <c r="AM16" s="82"/>
      <c r="AN16" s="82"/>
      <c r="AO16" s="82"/>
      <c r="AP16" s="82"/>
      <c r="AQ16" s="82"/>
      <c r="AR16" s="82"/>
      <c r="AS16" s="82"/>
      <c r="AT16" s="82"/>
      <c r="AU16" s="82"/>
      <c r="AV16" s="82"/>
      <c r="AW16" s="82"/>
    </row>
    <row r="17" spans="3:49" ht="17.399999999999999" customHeight="1">
      <c r="D17" s="85"/>
      <c r="E17" s="85"/>
      <c r="F17" s="85"/>
      <c r="G17" s="70" t="s">
        <v>9</v>
      </c>
      <c r="H17" s="70"/>
      <c r="I17" s="74">
        <f>基本情報入力シート!D14</f>
        <v>0</v>
      </c>
      <c r="J17" s="74"/>
      <c r="K17" s="74"/>
      <c r="L17" s="74"/>
      <c r="M17" s="74"/>
      <c r="N17" s="74"/>
      <c r="O17" s="74"/>
      <c r="P17" s="74"/>
      <c r="Q17" s="74"/>
      <c r="R17" s="74"/>
      <c r="S17" s="74"/>
      <c r="T17" s="74"/>
      <c r="U17" s="74"/>
      <c r="V17" s="74"/>
      <c r="W17" s="74"/>
      <c r="AD17" s="69"/>
      <c r="AE17" s="69"/>
      <c r="AF17" s="82"/>
      <c r="AG17" s="82"/>
      <c r="AH17" s="82"/>
      <c r="AI17" s="82"/>
      <c r="AJ17" s="82"/>
      <c r="AK17" s="82"/>
      <c r="AL17" s="82"/>
      <c r="AM17" s="82"/>
      <c r="AN17" s="82"/>
      <c r="AO17" s="82"/>
      <c r="AP17" s="82"/>
      <c r="AQ17" s="82"/>
      <c r="AR17" s="82"/>
      <c r="AS17" s="82"/>
      <c r="AT17" s="82"/>
      <c r="AU17" s="82"/>
      <c r="AV17" s="82"/>
      <c r="AW17" s="82"/>
    </row>
    <row r="18" spans="3:49">
      <c r="D18" s="85" t="s">
        <v>6</v>
      </c>
      <c r="E18" s="85"/>
      <c r="F18" s="85"/>
      <c r="G18" s="73" t="s">
        <v>8</v>
      </c>
      <c r="H18" s="73"/>
      <c r="I18" s="74" t="str">
        <f>基本情報入力シート!D26</f>
        <v>　</v>
      </c>
      <c r="J18" s="74"/>
      <c r="K18" s="74"/>
      <c r="L18" s="74"/>
      <c r="M18" s="74"/>
      <c r="N18" s="74"/>
      <c r="O18" s="74"/>
      <c r="P18" s="74"/>
      <c r="Q18" s="74"/>
      <c r="R18" s="74"/>
      <c r="S18" s="74"/>
      <c r="T18" s="74"/>
      <c r="U18" s="74"/>
      <c r="V18" s="74"/>
      <c r="W18" s="74"/>
      <c r="AL18" s="70" t="s">
        <v>32</v>
      </c>
      <c r="AM18" s="70"/>
      <c r="AN18" s="70"/>
      <c r="AO18" s="70"/>
      <c r="AP18" s="70"/>
      <c r="AQ18" s="70"/>
      <c r="AR18" s="84"/>
      <c r="AS18" s="84"/>
      <c r="AT18" s="84"/>
      <c r="AU18" s="84"/>
      <c r="AV18" s="84"/>
      <c r="AW18" s="84"/>
    </row>
    <row r="19" spans="3:49" ht="18" customHeight="1">
      <c r="D19" s="85"/>
      <c r="E19" s="85"/>
      <c r="F19" s="85"/>
      <c r="G19" s="70" t="s">
        <v>9</v>
      </c>
      <c r="H19" s="70"/>
      <c r="I19" s="74" t="str">
        <f>基本情報入力シート!D25</f>
        <v>　</v>
      </c>
      <c r="J19" s="74"/>
      <c r="K19" s="74"/>
      <c r="L19" s="74"/>
      <c r="M19" s="74"/>
      <c r="N19" s="74"/>
      <c r="O19" s="74"/>
      <c r="P19" s="74"/>
      <c r="Q19" s="74"/>
      <c r="R19" s="74"/>
      <c r="S19" s="74"/>
      <c r="T19" s="74"/>
      <c r="U19" s="74"/>
      <c r="V19" s="74"/>
      <c r="W19" s="74"/>
    </row>
    <row r="20" spans="3:49">
      <c r="D20" s="75" t="s">
        <v>48</v>
      </c>
      <c r="E20" s="76"/>
      <c r="F20" s="77"/>
      <c r="G20" s="73" t="s">
        <v>8</v>
      </c>
      <c r="H20" s="73"/>
      <c r="I20" s="74" t="str">
        <f>基本情報入力シート!D32</f>
        <v/>
      </c>
      <c r="J20" s="74"/>
      <c r="K20" s="74"/>
      <c r="L20" s="74"/>
      <c r="M20" s="74"/>
      <c r="N20" s="74"/>
      <c r="O20" s="74"/>
      <c r="P20" s="74"/>
      <c r="Q20" s="74"/>
      <c r="R20" s="74"/>
      <c r="S20" s="74"/>
      <c r="T20" s="74"/>
      <c r="U20" s="74"/>
      <c r="V20" s="74"/>
      <c r="W20" s="74"/>
      <c r="AD20" s="69" t="str">
        <f>IF(AR23&gt;=1,"✅","▢")</f>
        <v>▢</v>
      </c>
      <c r="AE20" s="69"/>
      <c r="AF20" s="81" t="s">
        <v>31</v>
      </c>
      <c r="AG20" s="81"/>
      <c r="AH20" s="81"/>
      <c r="AI20" s="81"/>
      <c r="AJ20" s="81"/>
      <c r="AK20" s="81"/>
      <c r="AL20" s="81"/>
      <c r="AM20" s="81"/>
      <c r="AN20" s="81"/>
      <c r="AO20" s="81"/>
      <c r="AP20" s="81"/>
      <c r="AQ20" s="81"/>
      <c r="AR20" s="81"/>
      <c r="AS20" s="81"/>
      <c r="AT20" s="81"/>
      <c r="AU20" s="81"/>
      <c r="AV20" s="81"/>
      <c r="AW20" s="81"/>
    </row>
    <row r="21" spans="3:49" ht="17.399999999999999" customHeight="1">
      <c r="D21" s="78"/>
      <c r="E21" s="79"/>
      <c r="F21" s="80"/>
      <c r="G21" s="70" t="s">
        <v>9</v>
      </c>
      <c r="H21" s="70"/>
      <c r="I21" s="74" t="str">
        <f>基本情報入力シート!D30&amp;"　"&amp;基本情報入力シート!D31</f>
        <v>　</v>
      </c>
      <c r="J21" s="74"/>
      <c r="K21" s="74"/>
      <c r="L21" s="74"/>
      <c r="M21" s="74"/>
      <c r="N21" s="74"/>
      <c r="O21" s="74"/>
      <c r="P21" s="74"/>
      <c r="Q21" s="74"/>
      <c r="R21" s="74"/>
      <c r="S21" s="74"/>
      <c r="T21" s="74"/>
      <c r="U21" s="74"/>
      <c r="V21" s="74"/>
      <c r="W21" s="74"/>
      <c r="AD21" s="69"/>
      <c r="AE21" s="69"/>
      <c r="AF21" s="81"/>
      <c r="AG21" s="81"/>
      <c r="AH21" s="81"/>
      <c r="AI21" s="81"/>
      <c r="AJ21" s="81"/>
      <c r="AK21" s="81"/>
      <c r="AL21" s="81"/>
      <c r="AM21" s="81"/>
      <c r="AN21" s="81"/>
      <c r="AO21" s="81"/>
      <c r="AP21" s="81"/>
      <c r="AQ21" s="81"/>
      <c r="AR21" s="81"/>
      <c r="AS21" s="81"/>
      <c r="AT21" s="81"/>
      <c r="AU21" s="81"/>
      <c r="AV21" s="81"/>
      <c r="AW21" s="81"/>
    </row>
    <row r="22" spans="3:49" ht="17.399999999999999" customHeight="1">
      <c r="D22" s="70" t="s">
        <v>7</v>
      </c>
      <c r="E22" s="70"/>
      <c r="F22" s="70"/>
      <c r="G22" s="70"/>
      <c r="H22" s="70"/>
      <c r="I22" s="6" t="s">
        <v>10</v>
      </c>
      <c r="J22" s="72" t="str">
        <f>MID(基本情報入力シート!D27,1,3)&amp;"-"&amp;MID(基本情報入力シート!D27,4,4)</f>
        <v>0-</v>
      </c>
      <c r="K22" s="72"/>
      <c r="L22" s="72"/>
      <c r="M22" s="72"/>
      <c r="N22" s="72"/>
      <c r="O22" s="72"/>
      <c r="P22" s="70"/>
      <c r="Q22" s="70"/>
      <c r="R22" s="70"/>
      <c r="S22" s="70"/>
      <c r="T22" s="70"/>
      <c r="U22" s="70"/>
      <c r="V22" s="70"/>
      <c r="W22" s="70"/>
      <c r="AD22" s="3"/>
      <c r="AE22" s="3"/>
      <c r="AF22" s="2"/>
      <c r="AG22" s="2"/>
      <c r="AH22" s="2"/>
      <c r="AI22" s="2"/>
      <c r="AJ22" s="2"/>
      <c r="AK22" s="2"/>
      <c r="AL22" s="2"/>
      <c r="AM22" s="2"/>
      <c r="AN22" s="2"/>
      <c r="AO22" s="2"/>
      <c r="AP22" s="2"/>
      <c r="AQ22" s="2"/>
      <c r="AR22" s="2"/>
      <c r="AS22" s="2"/>
      <c r="AT22" s="2"/>
      <c r="AU22" s="2"/>
      <c r="AV22" s="2"/>
      <c r="AW22" s="2"/>
    </row>
    <row r="23" spans="3:49">
      <c r="D23" s="70"/>
      <c r="E23" s="70"/>
      <c r="F23" s="70"/>
      <c r="G23" s="70"/>
      <c r="H23" s="70"/>
      <c r="I23" s="72">
        <f>基本情報入力シート!D28</f>
        <v>0</v>
      </c>
      <c r="J23" s="72"/>
      <c r="K23" s="72"/>
      <c r="L23" s="72"/>
      <c r="M23" s="72"/>
      <c r="N23" s="72"/>
      <c r="O23" s="72"/>
      <c r="P23" s="72"/>
      <c r="Q23" s="72"/>
      <c r="R23" s="72"/>
      <c r="S23" s="72"/>
      <c r="T23" s="72"/>
      <c r="U23" s="72"/>
      <c r="V23" s="72"/>
      <c r="W23" s="72"/>
      <c r="AL23" s="70" t="s">
        <v>33</v>
      </c>
      <c r="AM23" s="70"/>
      <c r="AN23" s="70"/>
      <c r="AO23" s="70"/>
      <c r="AP23" s="70"/>
      <c r="AQ23" s="70"/>
      <c r="AR23" s="84"/>
      <c r="AS23" s="84"/>
      <c r="AT23" s="84"/>
      <c r="AU23" s="84"/>
      <c r="AV23" s="84"/>
      <c r="AW23" s="84"/>
    </row>
    <row r="24" spans="3:49">
      <c r="D24" s="70" t="s">
        <v>35</v>
      </c>
      <c r="E24" s="70"/>
      <c r="F24" s="70"/>
      <c r="G24" s="70"/>
      <c r="H24" s="70"/>
      <c r="I24" s="72">
        <f>基本情報入力シート!D33</f>
        <v>0</v>
      </c>
      <c r="J24" s="72"/>
      <c r="K24" s="72"/>
      <c r="L24" s="72"/>
      <c r="M24" s="72"/>
      <c r="N24" s="72"/>
      <c r="O24" s="72"/>
      <c r="P24" s="72"/>
      <c r="Q24" s="72"/>
      <c r="R24" s="72"/>
      <c r="S24" s="72"/>
      <c r="T24" s="72"/>
      <c r="U24" s="72"/>
      <c r="V24" s="72"/>
      <c r="W24" s="72"/>
      <c r="AR24" s="35"/>
      <c r="AW24" s="34" t="str">
        <f>IF(AR14+AR18+AR23&gt;O29,"基準額超過につき補正↓",IF(AR14+AR18+AR23&lt;O29,"基準額に達していませんのでご確認ください↓",""))</f>
        <v>基準額に達していませんのでご確認ください↓</v>
      </c>
    </row>
    <row r="25" spans="3:49">
      <c r="D25" s="71" t="s">
        <v>47</v>
      </c>
      <c r="E25" s="71"/>
      <c r="F25" s="71"/>
      <c r="G25" s="71"/>
      <c r="H25" s="71"/>
      <c r="I25" s="72">
        <f>基本情報入力シート!D34</f>
        <v>0</v>
      </c>
      <c r="J25" s="72"/>
      <c r="K25" s="72"/>
      <c r="L25" s="72"/>
      <c r="M25" s="72"/>
      <c r="N25" s="72"/>
      <c r="O25" s="72"/>
      <c r="P25" s="72"/>
      <c r="Q25" s="72"/>
      <c r="R25" s="72"/>
      <c r="S25" s="72"/>
      <c r="T25" s="72"/>
      <c r="U25" s="72"/>
      <c r="V25" s="72"/>
      <c r="W25" s="72"/>
      <c r="AL25" s="70" t="s">
        <v>34</v>
      </c>
      <c r="AM25" s="70"/>
      <c r="AN25" s="70"/>
      <c r="AO25" s="70"/>
      <c r="AP25" s="70"/>
      <c r="AQ25" s="70"/>
      <c r="AR25" s="87">
        <f>ROUNDDOWN(IF(AR14+AR18+AR23&gt;O29,O29,AR14+AR18+AR23),-3)</f>
        <v>0</v>
      </c>
      <c r="AS25" s="87"/>
      <c r="AT25" s="87"/>
      <c r="AU25" s="87"/>
      <c r="AV25" s="87"/>
      <c r="AW25" s="87"/>
    </row>
    <row r="26" spans="3:49">
      <c r="AL26" s="16" t="str">
        <f>IF(基本情報入力シート!D5="未支出（未確定）：実績報告にて金額確認が必要","※未支出（未確定）の費用につき、確定額要確認","")</f>
        <v/>
      </c>
    </row>
    <row r="27" spans="3:49">
      <c r="C27" s="81" t="s">
        <v>11</v>
      </c>
      <c r="D27" s="81"/>
      <c r="E27" s="81"/>
      <c r="F27" s="81"/>
      <c r="G27" s="81"/>
      <c r="AC27" s="81" t="s">
        <v>36</v>
      </c>
      <c r="AD27" s="81"/>
      <c r="AE27" s="81"/>
      <c r="AF27" s="81"/>
      <c r="AG27" s="81"/>
      <c r="AH27" s="81"/>
      <c r="AI27" s="81"/>
      <c r="AJ27" s="81"/>
      <c r="AK27" s="81"/>
    </row>
    <row r="28" spans="3:49">
      <c r="D28" s="69" t="str">
        <f>IF(基本情報入力シート!$D$16="無床診療所・訪問看護事業者","","病床数")</f>
        <v>病床数</v>
      </c>
      <c r="E28" s="69"/>
      <c r="F28" s="69"/>
      <c r="G28" s="69" t="str">
        <f>IF(基本情報入力シート!$D$16="無床診療所・訪問看護事業者","","×")</f>
        <v>×</v>
      </c>
      <c r="H28" s="69"/>
      <c r="I28" s="69" t="str">
        <f>IF(基本情報入力シート!$D$16="無床診療所・訪問看護事業者","","給付額")</f>
        <v>給付額</v>
      </c>
      <c r="J28" s="69"/>
      <c r="K28" s="69"/>
      <c r="L28" s="69"/>
      <c r="M28" s="69" t="str">
        <f>IF(基本情報入力シート!$D$16="無床診療所・訪問看護事業者","","＝")</f>
        <v>＝</v>
      </c>
      <c r="N28" s="69"/>
      <c r="O28" s="70" t="s">
        <v>13</v>
      </c>
      <c r="P28" s="70"/>
      <c r="Q28" s="70"/>
      <c r="R28" s="70"/>
      <c r="S28" s="70"/>
      <c r="T28" s="70"/>
      <c r="U28" s="70"/>
      <c r="V28" s="70"/>
      <c r="AD28" s="20" t="s">
        <v>175</v>
      </c>
      <c r="AE28" s="81" t="s">
        <v>51</v>
      </c>
      <c r="AF28" s="81"/>
      <c r="AG28" s="81"/>
      <c r="AH28" s="81"/>
      <c r="AI28" s="81"/>
      <c r="AJ28" s="81"/>
      <c r="AK28" s="81"/>
      <c r="AL28" s="81"/>
      <c r="AM28" s="81"/>
      <c r="AN28" s="81"/>
      <c r="AO28" s="81"/>
      <c r="AP28" s="81"/>
      <c r="AQ28" s="81"/>
      <c r="AR28" s="81"/>
      <c r="AS28" s="81"/>
      <c r="AT28" s="81"/>
      <c r="AU28" s="81"/>
      <c r="AV28" s="81"/>
      <c r="AW28" s="81"/>
    </row>
    <row r="29" spans="3:49">
      <c r="D29" s="69">
        <f>IF(基本情報入力シート!$D$16="無床診療所・訪問看護事業者","",基本情報入力シート!D17)</f>
        <v>0</v>
      </c>
      <c r="E29" s="69"/>
      <c r="F29" s="69"/>
      <c r="G29" s="69"/>
      <c r="H29" s="69"/>
      <c r="I29" s="93">
        <f>IF(基本情報入力シート!$D$16="無床診療所・訪問看護事業者","",40000)</f>
        <v>40000</v>
      </c>
      <c r="J29" s="93"/>
      <c r="K29" s="93"/>
      <c r="L29" s="3" t="str">
        <f>IF(基本情報入力シート!$D$16="無床診療所・訪問看護事業者","","円")</f>
        <v>円</v>
      </c>
      <c r="M29" s="69"/>
      <c r="N29" s="69"/>
      <c r="O29" s="92">
        <f>IF(基本情報入力シート!$D$16="無床診療所・訪問看護事業者",180000,IF(D29="","",IF(D29&lt;=4,180000,D29*I29)))</f>
        <v>180000</v>
      </c>
      <c r="P29" s="92"/>
      <c r="Q29" s="92"/>
      <c r="R29" s="92"/>
      <c r="S29" s="92"/>
      <c r="T29" s="92"/>
      <c r="U29" s="92"/>
      <c r="V29" s="6" t="s">
        <v>14</v>
      </c>
      <c r="AD29" s="83" t="s">
        <v>175</v>
      </c>
      <c r="AE29" s="82" t="s">
        <v>37</v>
      </c>
      <c r="AF29" s="82"/>
      <c r="AG29" s="82"/>
      <c r="AH29" s="82"/>
      <c r="AI29" s="82"/>
      <c r="AJ29" s="82"/>
      <c r="AK29" s="82"/>
      <c r="AL29" s="82"/>
      <c r="AM29" s="82"/>
      <c r="AN29" s="82"/>
      <c r="AO29" s="82"/>
      <c r="AP29" s="82"/>
      <c r="AQ29" s="82"/>
      <c r="AR29" s="82"/>
      <c r="AS29" s="82"/>
      <c r="AT29" s="82"/>
      <c r="AU29" s="82"/>
      <c r="AV29" s="82"/>
      <c r="AW29" s="82"/>
    </row>
    <row r="30" spans="3:49">
      <c r="O30" s="16" t="str">
        <f>IF(基本情報入力シート!D4="概算払い：実績報告後に精算書の提出が必要","※概算払いでの交付を希望します。","")</f>
        <v/>
      </c>
      <c r="AD30" s="83"/>
      <c r="AE30" s="82"/>
      <c r="AF30" s="82"/>
      <c r="AG30" s="82"/>
      <c r="AH30" s="82"/>
      <c r="AI30" s="82"/>
      <c r="AJ30" s="82"/>
      <c r="AK30" s="82"/>
      <c r="AL30" s="82"/>
      <c r="AM30" s="82"/>
      <c r="AN30" s="82"/>
      <c r="AO30" s="82"/>
      <c r="AP30" s="82"/>
      <c r="AQ30" s="82"/>
      <c r="AR30" s="82"/>
      <c r="AS30" s="82"/>
      <c r="AT30" s="82"/>
      <c r="AU30" s="82"/>
      <c r="AV30" s="82"/>
      <c r="AW30" s="82"/>
    </row>
    <row r="31" spans="3:49">
      <c r="C31" s="97" t="s">
        <v>15</v>
      </c>
      <c r="D31" s="97"/>
      <c r="E31" s="97"/>
      <c r="F31" s="97"/>
      <c r="G31" s="97"/>
      <c r="H31" s="97"/>
      <c r="I31" s="97"/>
      <c r="J31" s="97"/>
      <c r="K31" s="97"/>
      <c r="AD31" s="83" t="s">
        <v>175</v>
      </c>
      <c r="AE31" s="82" t="s">
        <v>38</v>
      </c>
      <c r="AF31" s="82"/>
      <c r="AG31" s="82"/>
      <c r="AH31" s="82"/>
      <c r="AI31" s="82"/>
      <c r="AJ31" s="82"/>
      <c r="AK31" s="82"/>
      <c r="AL31" s="82"/>
      <c r="AM31" s="82"/>
      <c r="AN31" s="82"/>
      <c r="AO31" s="82"/>
      <c r="AP31" s="82"/>
      <c r="AQ31" s="82"/>
      <c r="AR31" s="82"/>
      <c r="AS31" s="82"/>
      <c r="AT31" s="82"/>
      <c r="AU31" s="82"/>
      <c r="AV31" s="82"/>
      <c r="AW31" s="82"/>
    </row>
    <row r="32" spans="3:49" ht="18" customHeight="1">
      <c r="D32" s="69" t="str">
        <f>IF(COUNTIF(S35:V39,"○")&gt;=1,"✅","▢")</f>
        <v>▢</v>
      </c>
      <c r="E32" s="91" t="s">
        <v>23</v>
      </c>
      <c r="F32" s="91"/>
      <c r="G32" s="91"/>
      <c r="H32" s="91"/>
      <c r="I32" s="91"/>
      <c r="J32" s="91"/>
      <c r="K32" s="91"/>
      <c r="L32" s="91"/>
      <c r="M32" s="91"/>
      <c r="N32" s="91"/>
      <c r="O32" s="91"/>
      <c r="P32" s="91"/>
      <c r="Q32" s="91"/>
      <c r="R32" s="91"/>
      <c r="S32" s="91"/>
      <c r="T32" s="91"/>
      <c r="U32" s="91"/>
      <c r="V32" s="91"/>
      <c r="W32" s="91"/>
      <c r="AD32" s="83"/>
      <c r="AE32" s="82"/>
      <c r="AF32" s="82"/>
      <c r="AG32" s="82"/>
      <c r="AH32" s="82"/>
      <c r="AI32" s="82"/>
      <c r="AJ32" s="82"/>
      <c r="AK32" s="82"/>
      <c r="AL32" s="82"/>
      <c r="AM32" s="82"/>
      <c r="AN32" s="82"/>
      <c r="AO32" s="82"/>
      <c r="AP32" s="82"/>
      <c r="AQ32" s="82"/>
      <c r="AR32" s="82"/>
      <c r="AS32" s="82"/>
      <c r="AT32" s="82"/>
      <c r="AU32" s="82"/>
      <c r="AV32" s="82"/>
      <c r="AW32" s="82"/>
    </row>
    <row r="33" spans="4:49" ht="18" customHeight="1">
      <c r="D33" s="88"/>
      <c r="E33" s="91"/>
      <c r="F33" s="91"/>
      <c r="G33" s="91"/>
      <c r="H33" s="91"/>
      <c r="I33" s="91"/>
      <c r="J33" s="91"/>
      <c r="K33" s="91"/>
      <c r="L33" s="91"/>
      <c r="M33" s="91"/>
      <c r="N33" s="91"/>
      <c r="O33" s="91"/>
      <c r="P33" s="91"/>
      <c r="Q33" s="91"/>
      <c r="R33" s="91"/>
      <c r="S33" s="91"/>
      <c r="T33" s="91"/>
      <c r="U33" s="91"/>
      <c r="V33" s="91"/>
      <c r="W33" s="91"/>
    </row>
    <row r="34" spans="4:49" ht="18" customHeight="1">
      <c r="D34" s="70" t="s">
        <v>16</v>
      </c>
      <c r="E34" s="70"/>
      <c r="F34" s="70"/>
      <c r="G34" s="70"/>
      <c r="H34" s="70"/>
      <c r="I34" s="70"/>
      <c r="J34" s="70"/>
      <c r="K34" s="70"/>
      <c r="L34" s="70"/>
      <c r="M34" s="70"/>
      <c r="N34" s="70"/>
      <c r="O34" s="70"/>
      <c r="P34" s="70"/>
      <c r="Q34" s="70"/>
      <c r="R34" s="70"/>
      <c r="S34" s="85" t="s">
        <v>22</v>
      </c>
      <c r="T34" s="85"/>
      <c r="U34" s="85"/>
      <c r="V34" s="85"/>
      <c r="AC34" s="1" t="s">
        <v>39</v>
      </c>
    </row>
    <row r="35" spans="4:49" ht="18" customHeight="1">
      <c r="D35" s="70" t="s">
        <v>17</v>
      </c>
      <c r="E35" s="70"/>
      <c r="F35" s="70"/>
      <c r="G35" s="70"/>
      <c r="H35" s="70"/>
      <c r="I35" s="70"/>
      <c r="J35" s="70"/>
      <c r="K35" s="70"/>
      <c r="L35" s="70"/>
      <c r="M35" s="70"/>
      <c r="N35" s="70"/>
      <c r="O35" s="70"/>
      <c r="P35" s="70"/>
      <c r="Q35" s="70"/>
      <c r="R35" s="70"/>
      <c r="S35" s="86"/>
      <c r="T35" s="86"/>
      <c r="U35" s="86"/>
      <c r="V35" s="86"/>
      <c r="AD35" s="70" t="s">
        <v>40</v>
      </c>
      <c r="AE35" s="70"/>
      <c r="AF35" s="70"/>
      <c r="AG35" s="70"/>
      <c r="AH35" s="70">
        <f>基本情報入力シート!D37</f>
        <v>0</v>
      </c>
      <c r="AI35" s="70"/>
      <c r="AJ35" s="70"/>
      <c r="AK35" s="70"/>
      <c r="AL35" s="70"/>
      <c r="AM35" s="70"/>
      <c r="AN35" s="70"/>
      <c r="AO35" s="70"/>
      <c r="AP35" s="71" t="s">
        <v>41</v>
      </c>
      <c r="AQ35" s="71"/>
      <c r="AR35" s="71"/>
      <c r="AS35" s="71"/>
      <c r="AT35" s="6" t="str">
        <f>基本情報入力シート!G38</f>
        <v>0</v>
      </c>
      <c r="AU35" s="6" t="str">
        <f>基本情報入力シート!H38</f>
        <v>0</v>
      </c>
      <c r="AV35" s="6" t="str">
        <f>基本情報入力シート!I38</f>
        <v>0</v>
      </c>
      <c r="AW35" s="6" t="str">
        <f>基本情報入力シート!J38</f>
        <v>0</v>
      </c>
    </row>
    <row r="36" spans="4:49" ht="18" customHeight="1">
      <c r="D36" s="70" t="s">
        <v>18</v>
      </c>
      <c r="E36" s="70"/>
      <c r="F36" s="70"/>
      <c r="G36" s="70"/>
      <c r="H36" s="70"/>
      <c r="I36" s="70"/>
      <c r="J36" s="70"/>
      <c r="K36" s="70"/>
      <c r="L36" s="70"/>
      <c r="M36" s="70"/>
      <c r="N36" s="70"/>
      <c r="O36" s="70"/>
      <c r="P36" s="70"/>
      <c r="Q36" s="70"/>
      <c r="R36" s="70"/>
      <c r="S36" s="86"/>
      <c r="T36" s="86"/>
      <c r="U36" s="86"/>
      <c r="V36" s="86"/>
      <c r="AD36" s="70" t="s">
        <v>42</v>
      </c>
      <c r="AE36" s="70"/>
      <c r="AF36" s="70"/>
      <c r="AG36" s="70"/>
      <c r="AH36" s="70">
        <f>基本情報入力シート!D39</f>
        <v>0</v>
      </c>
      <c r="AI36" s="70"/>
      <c r="AJ36" s="70"/>
      <c r="AK36" s="70"/>
      <c r="AL36" s="70"/>
      <c r="AM36" s="70"/>
      <c r="AN36" s="70"/>
      <c r="AO36" s="70"/>
      <c r="AP36" s="70" t="s">
        <v>43</v>
      </c>
      <c r="AQ36" s="70"/>
      <c r="AR36" s="70"/>
      <c r="AS36" s="70"/>
      <c r="AT36" s="6" t="str">
        <f>基本情報入力シート!G40</f>
        <v>0</v>
      </c>
      <c r="AU36" s="6" t="str">
        <f>基本情報入力シート!H40</f>
        <v>0</v>
      </c>
      <c r="AV36" s="6" t="str">
        <f>基本情報入力シート!I40</f>
        <v>0</v>
      </c>
      <c r="AW36" s="6"/>
    </row>
    <row r="37" spans="4:49">
      <c r="D37" s="70" t="str">
        <f>IF(基本情報入力シート!$D$16="無床診療所・訪問看護事業者","－","O102 入院ベースアップ評価料（医科）")</f>
        <v>O102 入院ベースアップ評価料（医科）</v>
      </c>
      <c r="E37" s="70"/>
      <c r="F37" s="70"/>
      <c r="G37" s="70"/>
      <c r="H37" s="70"/>
      <c r="I37" s="70"/>
      <c r="J37" s="70"/>
      <c r="K37" s="70"/>
      <c r="L37" s="70"/>
      <c r="M37" s="70"/>
      <c r="N37" s="70"/>
      <c r="O37" s="70"/>
      <c r="P37" s="70"/>
      <c r="Q37" s="70"/>
      <c r="R37" s="70"/>
      <c r="S37" s="94"/>
      <c r="T37" s="95"/>
      <c r="U37" s="95"/>
      <c r="V37" s="96"/>
      <c r="AD37" s="70" t="s">
        <v>44</v>
      </c>
      <c r="AE37" s="70"/>
      <c r="AF37" s="70"/>
      <c r="AG37" s="70"/>
      <c r="AH37" s="6" t="str">
        <f>基本情報入力シート!G41</f>
        <v>0</v>
      </c>
      <c r="AI37" s="6" t="str">
        <f>基本情報入力シート!H41</f>
        <v>0</v>
      </c>
      <c r="AJ37" s="6" t="str">
        <f>基本情報入力シート!I41</f>
        <v>0</v>
      </c>
      <c r="AK37" s="6" t="str">
        <f>基本情報入力シート!J41</f>
        <v>0</v>
      </c>
      <c r="AL37" s="6" t="str">
        <f>基本情報入力シート!K41</f>
        <v>0</v>
      </c>
      <c r="AM37" s="6" t="str">
        <f>基本情報入力シート!L41</f>
        <v>0</v>
      </c>
      <c r="AN37" s="6" t="str">
        <f>基本情報入力シート!M41</f>
        <v>0</v>
      </c>
      <c r="AO37" s="8"/>
      <c r="AP37" s="70" t="s">
        <v>45</v>
      </c>
      <c r="AQ37" s="70"/>
      <c r="AR37" s="70"/>
      <c r="AS37" s="70"/>
      <c r="AT37" s="70">
        <f>基本情報入力シート!D42</f>
        <v>0</v>
      </c>
      <c r="AU37" s="70"/>
      <c r="AV37" s="70"/>
      <c r="AW37" s="70"/>
    </row>
    <row r="38" spans="4:49">
      <c r="D38" s="70" t="str">
        <f>IF(基本情報入力シート!$D$16="無床診療所・訪問看護事業者","－","P102 入院ベースアップ評価料（歯科）")</f>
        <v>P102 入院ベースアップ評価料（歯科）</v>
      </c>
      <c r="E38" s="70"/>
      <c r="F38" s="70"/>
      <c r="G38" s="70"/>
      <c r="H38" s="70"/>
      <c r="I38" s="70"/>
      <c r="J38" s="70"/>
      <c r="K38" s="70"/>
      <c r="L38" s="70"/>
      <c r="M38" s="70"/>
      <c r="N38" s="70"/>
      <c r="O38" s="70"/>
      <c r="P38" s="70"/>
      <c r="Q38" s="70"/>
      <c r="R38" s="70"/>
      <c r="S38" s="86"/>
      <c r="T38" s="86"/>
      <c r="U38" s="86"/>
      <c r="V38" s="86"/>
      <c r="AD38" s="70" t="s">
        <v>46</v>
      </c>
      <c r="AE38" s="70"/>
      <c r="AF38" s="70"/>
      <c r="AG38" s="70"/>
      <c r="AH38" s="101" t="s">
        <v>66</v>
      </c>
      <c r="AI38" s="102"/>
      <c r="AJ38" s="103"/>
      <c r="AK38" s="101" t="str">
        <f>基本情報入力シート!D44</f>
        <v/>
      </c>
      <c r="AL38" s="102"/>
      <c r="AM38" s="102"/>
      <c r="AN38" s="102"/>
      <c r="AO38" s="102"/>
      <c r="AP38" s="102"/>
      <c r="AQ38" s="102"/>
      <c r="AR38" s="102"/>
      <c r="AS38" s="102"/>
      <c r="AT38" s="102"/>
      <c r="AU38" s="102"/>
      <c r="AV38" s="102"/>
      <c r="AW38" s="103"/>
    </row>
    <row r="39" spans="4:49" ht="18" customHeight="1">
      <c r="D39" s="70" t="s">
        <v>21</v>
      </c>
      <c r="E39" s="70"/>
      <c r="F39" s="70"/>
      <c r="G39" s="70"/>
      <c r="H39" s="70"/>
      <c r="I39" s="70"/>
      <c r="J39" s="70"/>
      <c r="K39" s="70"/>
      <c r="L39" s="70"/>
      <c r="M39" s="70"/>
      <c r="N39" s="70"/>
      <c r="O39" s="70"/>
      <c r="P39" s="70"/>
      <c r="Q39" s="70"/>
      <c r="R39" s="70"/>
      <c r="S39" s="86"/>
      <c r="T39" s="86"/>
      <c r="U39" s="86"/>
      <c r="V39" s="86"/>
      <c r="AD39" s="70"/>
      <c r="AE39" s="70"/>
      <c r="AF39" s="70"/>
      <c r="AG39" s="70"/>
      <c r="AH39" s="104" t="s">
        <v>9</v>
      </c>
      <c r="AI39" s="105"/>
      <c r="AJ39" s="106"/>
      <c r="AK39" s="101">
        <f>基本情報入力シート!D43</f>
        <v>0</v>
      </c>
      <c r="AL39" s="102"/>
      <c r="AM39" s="102"/>
      <c r="AN39" s="102"/>
      <c r="AO39" s="102"/>
      <c r="AP39" s="102"/>
      <c r="AQ39" s="102"/>
      <c r="AR39" s="102"/>
      <c r="AS39" s="102"/>
      <c r="AT39" s="102"/>
      <c r="AU39" s="102"/>
      <c r="AV39" s="102"/>
      <c r="AW39" s="103"/>
    </row>
    <row r="40" spans="4:49" ht="27" customHeight="1">
      <c r="AD40" s="100" t="s">
        <v>49</v>
      </c>
      <c r="AE40" s="100"/>
      <c r="AF40" s="100"/>
      <c r="AG40" s="100"/>
      <c r="AH40" s="100"/>
      <c r="AI40" s="100"/>
      <c r="AJ40" s="100"/>
      <c r="AK40" s="100"/>
      <c r="AL40" s="100"/>
      <c r="AM40" s="100"/>
      <c r="AN40" s="100"/>
      <c r="AO40" s="100"/>
      <c r="AP40" s="100"/>
      <c r="AQ40" s="100"/>
      <c r="AR40" s="100"/>
      <c r="AS40" s="100"/>
      <c r="AT40" s="100"/>
      <c r="AU40" s="100"/>
      <c r="AV40" s="100"/>
      <c r="AW40" s="100"/>
    </row>
    <row r="44" spans="4:49" ht="18" customHeight="1"/>
  </sheetData>
  <sheetProtection algorithmName="SHA-512" hashValue="Gt17tsf4Nx2RyVmfOh8Fo0mGs1hIYQZQtO4hzOYsLsRu7NvUTmk+KhuI2Y2Fx/QMdhDVA0s/OSN7sejX1kBA2w==" saltValue="bw2wkadDSIO5Xnu6GJbB+w==" spinCount="100000" sheet="1" objects="1" scenarios="1"/>
  <mergeCells count="105">
    <mergeCell ref="R4:X4"/>
    <mergeCell ref="R6:X6"/>
    <mergeCell ref="R7:X7"/>
    <mergeCell ref="F9:U9"/>
    <mergeCell ref="C14:H14"/>
    <mergeCell ref="C11:X11"/>
    <mergeCell ref="AD40:AW40"/>
    <mergeCell ref="AD38:AG39"/>
    <mergeCell ref="AH38:AJ38"/>
    <mergeCell ref="AH39:AJ39"/>
    <mergeCell ref="AK38:AW38"/>
    <mergeCell ref="AK39:AW39"/>
    <mergeCell ref="D15:H15"/>
    <mergeCell ref="I15:W15"/>
    <mergeCell ref="D18:F19"/>
    <mergeCell ref="G18:H18"/>
    <mergeCell ref="G19:H19"/>
    <mergeCell ref="I18:W18"/>
    <mergeCell ref="I19:W19"/>
    <mergeCell ref="D16:F17"/>
    <mergeCell ref="G16:H16"/>
    <mergeCell ref="G17:H17"/>
    <mergeCell ref="I16:W16"/>
    <mergeCell ref="I17:W17"/>
    <mergeCell ref="AC3:AR3"/>
    <mergeCell ref="AF5:AW6"/>
    <mergeCell ref="AD5:AE6"/>
    <mergeCell ref="AG8:AQ8"/>
    <mergeCell ref="AR8:AW8"/>
    <mergeCell ref="D38:R38"/>
    <mergeCell ref="D39:R39"/>
    <mergeCell ref="C27:G27"/>
    <mergeCell ref="M28:N29"/>
    <mergeCell ref="O28:V28"/>
    <mergeCell ref="O29:U29"/>
    <mergeCell ref="G28:H29"/>
    <mergeCell ref="I28:L28"/>
    <mergeCell ref="I29:K29"/>
    <mergeCell ref="D28:F28"/>
    <mergeCell ref="D29:F29"/>
    <mergeCell ref="S39:V39"/>
    <mergeCell ref="E32:W33"/>
    <mergeCell ref="S37:V37"/>
    <mergeCell ref="S38:V38"/>
    <mergeCell ref="C31:K31"/>
    <mergeCell ref="D22:H23"/>
    <mergeCell ref="I23:W23"/>
    <mergeCell ref="J22:O22"/>
    <mergeCell ref="AG13:AQ13"/>
    <mergeCell ref="AR13:AW13"/>
    <mergeCell ref="AD14:AQ14"/>
    <mergeCell ref="AR14:AW14"/>
    <mergeCell ref="AD8:AF13"/>
    <mergeCell ref="AF16:AW17"/>
    <mergeCell ref="AD16:AE17"/>
    <mergeCell ref="AG10:AQ10"/>
    <mergeCell ref="AR10:AW10"/>
    <mergeCell ref="AG11:AQ11"/>
    <mergeCell ref="AR11:AW11"/>
    <mergeCell ref="AG12:AQ12"/>
    <mergeCell ref="AG9:AQ9"/>
    <mergeCell ref="AR9:AW9"/>
    <mergeCell ref="AR12:AW12"/>
    <mergeCell ref="D35:R35"/>
    <mergeCell ref="D34:R34"/>
    <mergeCell ref="AE28:AW28"/>
    <mergeCell ref="D37:R37"/>
    <mergeCell ref="AL18:AQ18"/>
    <mergeCell ref="AR18:AW18"/>
    <mergeCell ref="AD20:AE21"/>
    <mergeCell ref="S34:V34"/>
    <mergeCell ref="S35:V35"/>
    <mergeCell ref="S36:V36"/>
    <mergeCell ref="AL23:AQ23"/>
    <mergeCell ref="AR23:AW23"/>
    <mergeCell ref="AF20:AW21"/>
    <mergeCell ref="AL25:AQ25"/>
    <mergeCell ref="AR25:AW25"/>
    <mergeCell ref="AP36:AS36"/>
    <mergeCell ref="P22:W22"/>
    <mergeCell ref="D32:D33"/>
    <mergeCell ref="M12:N13"/>
    <mergeCell ref="AT37:AW37"/>
    <mergeCell ref="D25:H25"/>
    <mergeCell ref="I25:W25"/>
    <mergeCell ref="G20:H20"/>
    <mergeCell ref="G21:H21"/>
    <mergeCell ref="I20:W20"/>
    <mergeCell ref="I21:W21"/>
    <mergeCell ref="D20:F21"/>
    <mergeCell ref="AD35:AG35"/>
    <mergeCell ref="AD36:AG36"/>
    <mergeCell ref="AD37:AG37"/>
    <mergeCell ref="AP35:AS35"/>
    <mergeCell ref="AP37:AS37"/>
    <mergeCell ref="AH35:AO35"/>
    <mergeCell ref="AH36:AO36"/>
    <mergeCell ref="D24:H24"/>
    <mergeCell ref="I24:W24"/>
    <mergeCell ref="AC27:AK27"/>
    <mergeCell ref="AE29:AW30"/>
    <mergeCell ref="AD29:AD30"/>
    <mergeCell ref="AE31:AW32"/>
    <mergeCell ref="AD31:AD32"/>
    <mergeCell ref="D36:R36"/>
  </mergeCells>
  <phoneticPr fontId="1"/>
  <dataValidations count="2">
    <dataValidation type="list" allowBlank="1" sqref="S35:V39" xr:uid="{4EE72333-2C88-4BE3-B76B-DA290A59F9DE}">
      <formula1>"○,"</formula1>
    </dataValidation>
    <dataValidation type="list" allowBlank="1" showInputMessage="1" showErrorMessage="1" sqref="AD28:AD31" xr:uid="{CF1B27A1-0F78-4324-97BA-62F5BE13BD2E}">
      <formula1>"▢,✅"</formula1>
    </dataValidation>
  </dataValidations>
  <pageMargins left="0.7" right="0.7" top="0.75" bottom="0.75" header="0.3" footer="0.3"/>
  <pageSetup paperSize="9" scale="95" fitToWidth="0" orientation="portrait" r:id="rId1"/>
  <colBreaks count="2" manualBreakCount="2">
    <brk id="26" max="40" man="1"/>
    <brk id="52" max="37"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97E708-5CDC-4D2C-9797-F3EDB401FB9E}">
  <sheetPr>
    <tabColor theme="5"/>
  </sheetPr>
  <dimension ref="A1:F102"/>
  <sheetViews>
    <sheetView topLeftCell="C1" workbookViewId="0">
      <selection sqref="A1:B1048576"/>
    </sheetView>
  </sheetViews>
  <sheetFormatPr defaultRowHeight="18"/>
  <cols>
    <col min="1" max="1" width="11.59765625" hidden="1" customWidth="1"/>
    <col min="2" max="2" width="17.19921875" hidden="1" customWidth="1"/>
    <col min="3" max="3" width="4.5" bestFit="1" customWidth="1"/>
    <col min="5" max="5" width="38.69921875" customWidth="1"/>
    <col min="6" max="6" width="17.09765625" bestFit="1" customWidth="1"/>
  </cols>
  <sheetData>
    <row r="1" spans="1:6">
      <c r="A1">
        <f>基本情報入力シート!$D$6</f>
        <v>0</v>
      </c>
      <c r="B1">
        <f>基本情報入力シート!$D$14</f>
        <v>0</v>
      </c>
      <c r="C1" s="107" t="s">
        <v>125</v>
      </c>
      <c r="D1" s="107" t="s">
        <v>141</v>
      </c>
      <c r="E1" s="22" t="s">
        <v>26</v>
      </c>
      <c r="F1" s="24" t="s">
        <v>140</v>
      </c>
    </row>
    <row r="2" spans="1:6">
      <c r="A2">
        <f>基本情報入力シート!$D$6</f>
        <v>0</v>
      </c>
      <c r="B2">
        <f>基本情報入力シート!$D$14</f>
        <v>0</v>
      </c>
      <c r="C2" s="107"/>
      <c r="D2" s="107"/>
      <c r="E2" s="21" t="s">
        <v>28</v>
      </c>
      <c r="F2" s="23">
        <f>SUM(F3:F102)</f>
        <v>0</v>
      </c>
    </row>
    <row r="3" spans="1:6">
      <c r="A3">
        <f>基本情報入力シート!$D$6</f>
        <v>0</v>
      </c>
      <c r="B3">
        <f>基本情報入力シート!$D$14</f>
        <v>0</v>
      </c>
      <c r="C3" s="9">
        <v>1</v>
      </c>
      <c r="D3" s="9" t="s">
        <v>29</v>
      </c>
      <c r="E3" s="25"/>
      <c r="F3" s="26"/>
    </row>
    <row r="4" spans="1:6">
      <c r="A4">
        <f>基本情報入力シート!$D$6</f>
        <v>0</v>
      </c>
      <c r="B4">
        <f>基本情報入力シート!$D$14</f>
        <v>0</v>
      </c>
      <c r="C4" s="9">
        <v>2</v>
      </c>
      <c r="D4" s="9" t="s">
        <v>29</v>
      </c>
      <c r="E4" s="25"/>
      <c r="F4" s="26"/>
    </row>
    <row r="5" spans="1:6">
      <c r="A5">
        <f>基本情報入力シート!$D$6</f>
        <v>0</v>
      </c>
      <c r="B5">
        <f>基本情報入力シート!$D$14</f>
        <v>0</v>
      </c>
      <c r="C5" s="9">
        <v>3</v>
      </c>
      <c r="D5" s="9" t="s">
        <v>29</v>
      </c>
      <c r="E5" s="25"/>
      <c r="F5" s="26"/>
    </row>
    <row r="6" spans="1:6">
      <c r="A6">
        <f>基本情報入力シート!$D$6</f>
        <v>0</v>
      </c>
      <c r="B6">
        <f>基本情報入力シート!$D$14</f>
        <v>0</v>
      </c>
      <c r="C6" s="9">
        <v>4</v>
      </c>
      <c r="D6" s="9" t="s">
        <v>29</v>
      </c>
      <c r="E6" s="25"/>
      <c r="F6" s="26"/>
    </row>
    <row r="7" spans="1:6">
      <c r="A7">
        <f>基本情報入力シート!$D$6</f>
        <v>0</v>
      </c>
      <c r="B7">
        <f>基本情報入力シート!$D$14</f>
        <v>0</v>
      </c>
      <c r="C7" s="9">
        <v>5</v>
      </c>
      <c r="D7" s="9" t="s">
        <v>29</v>
      </c>
      <c r="E7" s="25"/>
      <c r="F7" s="26"/>
    </row>
    <row r="8" spans="1:6">
      <c r="A8">
        <f>基本情報入力シート!$D$6</f>
        <v>0</v>
      </c>
      <c r="B8">
        <f>基本情報入力シート!$D$14</f>
        <v>0</v>
      </c>
      <c r="C8" s="9">
        <v>6</v>
      </c>
      <c r="D8" s="9" t="s">
        <v>29</v>
      </c>
      <c r="E8" s="25"/>
      <c r="F8" s="26"/>
    </row>
    <row r="9" spans="1:6">
      <c r="A9">
        <f>基本情報入力シート!$D$6</f>
        <v>0</v>
      </c>
      <c r="B9">
        <f>基本情報入力シート!$D$14</f>
        <v>0</v>
      </c>
      <c r="C9" s="9">
        <v>7</v>
      </c>
      <c r="D9" s="9" t="s">
        <v>29</v>
      </c>
      <c r="E9" s="25"/>
      <c r="F9" s="26"/>
    </row>
    <row r="10" spans="1:6">
      <c r="A10">
        <f>基本情報入力シート!$D$6</f>
        <v>0</v>
      </c>
      <c r="B10">
        <f>基本情報入力シート!$D$14</f>
        <v>0</v>
      </c>
      <c r="C10" s="9">
        <v>8</v>
      </c>
      <c r="D10" s="9" t="s">
        <v>29</v>
      </c>
      <c r="E10" s="25"/>
      <c r="F10" s="26"/>
    </row>
    <row r="11" spans="1:6">
      <c r="A11">
        <f>基本情報入力シート!$D$6</f>
        <v>0</v>
      </c>
      <c r="B11">
        <f>基本情報入力シート!$D$14</f>
        <v>0</v>
      </c>
      <c r="C11" s="9">
        <v>9</v>
      </c>
      <c r="D11" s="9" t="s">
        <v>29</v>
      </c>
      <c r="E11" s="25"/>
      <c r="F11" s="26"/>
    </row>
    <row r="12" spans="1:6">
      <c r="A12">
        <f>基本情報入力シート!$D$6</f>
        <v>0</v>
      </c>
      <c r="B12">
        <f>基本情報入力シート!$D$14</f>
        <v>0</v>
      </c>
      <c r="C12" s="9">
        <v>10</v>
      </c>
      <c r="D12" s="9" t="s">
        <v>29</v>
      </c>
      <c r="E12" s="25"/>
      <c r="F12" s="26"/>
    </row>
    <row r="13" spans="1:6">
      <c r="A13">
        <f>基本情報入力シート!$D$6</f>
        <v>0</v>
      </c>
      <c r="B13">
        <f>基本情報入力シート!$D$14</f>
        <v>0</v>
      </c>
      <c r="C13" s="9">
        <v>11</v>
      </c>
      <c r="D13" s="9" t="s">
        <v>29</v>
      </c>
      <c r="E13" s="25"/>
      <c r="F13" s="26"/>
    </row>
    <row r="14" spans="1:6">
      <c r="A14">
        <f>基本情報入力シート!$D$6</f>
        <v>0</v>
      </c>
      <c r="B14">
        <f>基本情報入力シート!$D$14</f>
        <v>0</v>
      </c>
      <c r="C14" s="9">
        <v>12</v>
      </c>
      <c r="D14" s="9" t="s">
        <v>29</v>
      </c>
      <c r="E14" s="25"/>
      <c r="F14" s="26"/>
    </row>
    <row r="15" spans="1:6">
      <c r="A15">
        <f>基本情報入力シート!$D$6</f>
        <v>0</v>
      </c>
      <c r="B15">
        <f>基本情報入力シート!$D$14</f>
        <v>0</v>
      </c>
      <c r="C15" s="9">
        <v>13</v>
      </c>
      <c r="D15" s="9" t="s">
        <v>29</v>
      </c>
      <c r="E15" s="25"/>
      <c r="F15" s="26"/>
    </row>
    <row r="16" spans="1:6">
      <c r="A16">
        <f>基本情報入力シート!$D$6</f>
        <v>0</v>
      </c>
      <c r="B16">
        <f>基本情報入力シート!$D$14</f>
        <v>0</v>
      </c>
      <c r="C16" s="9">
        <v>14</v>
      </c>
      <c r="D16" s="9" t="s">
        <v>29</v>
      </c>
      <c r="E16" s="25"/>
      <c r="F16" s="26"/>
    </row>
    <row r="17" spans="1:6">
      <c r="A17">
        <f>基本情報入力シート!$D$6</f>
        <v>0</v>
      </c>
      <c r="B17">
        <f>基本情報入力シート!$D$14</f>
        <v>0</v>
      </c>
      <c r="C17" s="9">
        <v>15</v>
      </c>
      <c r="D17" s="9" t="s">
        <v>29</v>
      </c>
      <c r="E17" s="25"/>
      <c r="F17" s="26"/>
    </row>
    <row r="18" spans="1:6">
      <c r="A18">
        <f>基本情報入力シート!$D$6</f>
        <v>0</v>
      </c>
      <c r="B18">
        <f>基本情報入力シート!$D$14</f>
        <v>0</v>
      </c>
      <c r="C18" s="9">
        <v>16</v>
      </c>
      <c r="D18" s="9" t="s">
        <v>29</v>
      </c>
      <c r="E18" s="25"/>
      <c r="F18" s="26"/>
    </row>
    <row r="19" spans="1:6">
      <c r="A19">
        <f>基本情報入力シート!$D$6</f>
        <v>0</v>
      </c>
      <c r="B19">
        <f>基本情報入力シート!$D$14</f>
        <v>0</v>
      </c>
      <c r="C19" s="9">
        <v>17</v>
      </c>
      <c r="D19" s="9" t="s">
        <v>29</v>
      </c>
      <c r="E19" s="25"/>
      <c r="F19" s="26"/>
    </row>
    <row r="20" spans="1:6">
      <c r="A20">
        <f>基本情報入力シート!$D$6</f>
        <v>0</v>
      </c>
      <c r="B20">
        <f>基本情報入力シート!$D$14</f>
        <v>0</v>
      </c>
      <c r="C20" s="9">
        <v>18</v>
      </c>
      <c r="D20" s="9" t="s">
        <v>29</v>
      </c>
      <c r="E20" s="25"/>
      <c r="F20" s="26"/>
    </row>
    <row r="21" spans="1:6">
      <c r="A21">
        <f>基本情報入力シート!$D$6</f>
        <v>0</v>
      </c>
      <c r="B21">
        <f>基本情報入力シート!$D$14</f>
        <v>0</v>
      </c>
      <c r="C21" s="9">
        <v>19</v>
      </c>
      <c r="D21" s="9" t="s">
        <v>29</v>
      </c>
      <c r="E21" s="25"/>
      <c r="F21" s="26"/>
    </row>
    <row r="22" spans="1:6">
      <c r="A22">
        <f>基本情報入力シート!$D$6</f>
        <v>0</v>
      </c>
      <c r="B22">
        <f>基本情報入力シート!$D$14</f>
        <v>0</v>
      </c>
      <c r="C22" s="9">
        <v>20</v>
      </c>
      <c r="D22" s="9" t="s">
        <v>29</v>
      </c>
      <c r="E22" s="25"/>
      <c r="F22" s="26"/>
    </row>
    <row r="23" spans="1:6">
      <c r="A23">
        <f>基本情報入力シート!$D$6</f>
        <v>0</v>
      </c>
      <c r="B23">
        <f>基本情報入力シート!$D$14</f>
        <v>0</v>
      </c>
      <c r="C23" s="9">
        <v>21</v>
      </c>
      <c r="D23" s="9" t="s">
        <v>29</v>
      </c>
      <c r="E23" s="25"/>
      <c r="F23" s="26"/>
    </row>
    <row r="24" spans="1:6">
      <c r="A24">
        <f>基本情報入力シート!$D$6</f>
        <v>0</v>
      </c>
      <c r="B24">
        <f>基本情報入力シート!$D$14</f>
        <v>0</v>
      </c>
      <c r="C24" s="9">
        <v>22</v>
      </c>
      <c r="D24" s="9" t="s">
        <v>29</v>
      </c>
      <c r="E24" s="25"/>
      <c r="F24" s="26"/>
    </row>
    <row r="25" spans="1:6">
      <c r="A25">
        <f>基本情報入力シート!$D$6</f>
        <v>0</v>
      </c>
      <c r="B25">
        <f>基本情報入力シート!$D$14</f>
        <v>0</v>
      </c>
      <c r="C25" s="9">
        <v>23</v>
      </c>
      <c r="D25" s="9" t="s">
        <v>29</v>
      </c>
      <c r="E25" s="25"/>
      <c r="F25" s="26"/>
    </row>
    <row r="26" spans="1:6">
      <c r="A26">
        <f>基本情報入力シート!$D$6</f>
        <v>0</v>
      </c>
      <c r="B26">
        <f>基本情報入力シート!$D$14</f>
        <v>0</v>
      </c>
      <c r="C26" s="9">
        <v>24</v>
      </c>
      <c r="D26" s="9" t="s">
        <v>29</v>
      </c>
      <c r="E26" s="25"/>
      <c r="F26" s="26"/>
    </row>
    <row r="27" spans="1:6">
      <c r="A27">
        <f>基本情報入力シート!$D$6</f>
        <v>0</v>
      </c>
      <c r="B27">
        <f>基本情報入力シート!$D$14</f>
        <v>0</v>
      </c>
      <c r="C27" s="9">
        <v>25</v>
      </c>
      <c r="D27" s="9" t="s">
        <v>29</v>
      </c>
      <c r="E27" s="25"/>
      <c r="F27" s="26"/>
    </row>
    <row r="28" spans="1:6">
      <c r="A28">
        <f>基本情報入力シート!$D$6</f>
        <v>0</v>
      </c>
      <c r="B28">
        <f>基本情報入力シート!$D$14</f>
        <v>0</v>
      </c>
      <c r="C28" s="9">
        <v>26</v>
      </c>
      <c r="D28" s="9" t="s">
        <v>29</v>
      </c>
      <c r="E28" s="25"/>
      <c r="F28" s="26"/>
    </row>
    <row r="29" spans="1:6">
      <c r="A29">
        <f>基本情報入力シート!$D$6</f>
        <v>0</v>
      </c>
      <c r="B29">
        <f>基本情報入力シート!$D$14</f>
        <v>0</v>
      </c>
      <c r="C29" s="9">
        <v>27</v>
      </c>
      <c r="D29" s="9" t="s">
        <v>29</v>
      </c>
      <c r="E29" s="25"/>
      <c r="F29" s="26"/>
    </row>
    <row r="30" spans="1:6">
      <c r="A30">
        <f>基本情報入力シート!$D$6</f>
        <v>0</v>
      </c>
      <c r="B30">
        <f>基本情報入力シート!$D$14</f>
        <v>0</v>
      </c>
      <c r="C30" s="9">
        <v>28</v>
      </c>
      <c r="D30" s="9" t="s">
        <v>29</v>
      </c>
      <c r="E30" s="25"/>
      <c r="F30" s="26"/>
    </row>
    <row r="31" spans="1:6">
      <c r="A31">
        <f>基本情報入力シート!$D$6</f>
        <v>0</v>
      </c>
      <c r="B31">
        <f>基本情報入力シート!$D$14</f>
        <v>0</v>
      </c>
      <c r="C31" s="9">
        <v>29</v>
      </c>
      <c r="D31" s="9" t="s">
        <v>29</v>
      </c>
      <c r="E31" s="25"/>
      <c r="F31" s="26"/>
    </row>
    <row r="32" spans="1:6">
      <c r="A32">
        <f>基本情報入力シート!$D$6</f>
        <v>0</v>
      </c>
      <c r="B32">
        <f>基本情報入力シート!$D$14</f>
        <v>0</v>
      </c>
      <c r="C32" s="9">
        <v>30</v>
      </c>
      <c r="D32" s="9" t="s">
        <v>29</v>
      </c>
      <c r="E32" s="25"/>
      <c r="F32" s="26"/>
    </row>
    <row r="33" spans="1:6">
      <c r="A33">
        <f>基本情報入力シート!$D$6</f>
        <v>0</v>
      </c>
      <c r="B33">
        <f>基本情報入力シート!$D$14</f>
        <v>0</v>
      </c>
      <c r="C33" s="9">
        <v>31</v>
      </c>
      <c r="D33" s="9" t="s">
        <v>29</v>
      </c>
      <c r="E33" s="25"/>
      <c r="F33" s="26"/>
    </row>
    <row r="34" spans="1:6">
      <c r="A34">
        <f>基本情報入力シート!$D$6</f>
        <v>0</v>
      </c>
      <c r="B34">
        <f>基本情報入力シート!$D$14</f>
        <v>0</v>
      </c>
      <c r="C34" s="9">
        <v>32</v>
      </c>
      <c r="D34" s="9" t="s">
        <v>29</v>
      </c>
      <c r="E34" s="25"/>
      <c r="F34" s="26"/>
    </row>
    <row r="35" spans="1:6">
      <c r="A35">
        <f>基本情報入力シート!$D$6</f>
        <v>0</v>
      </c>
      <c r="B35">
        <f>基本情報入力シート!$D$14</f>
        <v>0</v>
      </c>
      <c r="C35" s="9">
        <v>33</v>
      </c>
      <c r="D35" s="9" t="s">
        <v>29</v>
      </c>
      <c r="E35" s="25"/>
      <c r="F35" s="26"/>
    </row>
    <row r="36" spans="1:6">
      <c r="A36">
        <f>基本情報入力シート!$D$6</f>
        <v>0</v>
      </c>
      <c r="B36">
        <f>基本情報入力シート!$D$14</f>
        <v>0</v>
      </c>
      <c r="C36" s="9">
        <v>34</v>
      </c>
      <c r="D36" s="9" t="s">
        <v>29</v>
      </c>
      <c r="E36" s="25"/>
      <c r="F36" s="26"/>
    </row>
    <row r="37" spans="1:6">
      <c r="A37">
        <f>基本情報入力シート!$D$6</f>
        <v>0</v>
      </c>
      <c r="B37">
        <f>基本情報入力シート!$D$14</f>
        <v>0</v>
      </c>
      <c r="C37" s="9">
        <v>35</v>
      </c>
      <c r="D37" s="9" t="s">
        <v>29</v>
      </c>
      <c r="E37" s="25"/>
      <c r="F37" s="26"/>
    </row>
    <row r="38" spans="1:6">
      <c r="A38">
        <f>基本情報入力シート!$D$6</f>
        <v>0</v>
      </c>
      <c r="B38">
        <f>基本情報入力シート!$D$14</f>
        <v>0</v>
      </c>
      <c r="C38" s="9">
        <v>36</v>
      </c>
      <c r="D38" s="9" t="s">
        <v>29</v>
      </c>
      <c r="E38" s="25"/>
      <c r="F38" s="26"/>
    </row>
    <row r="39" spans="1:6">
      <c r="A39">
        <f>基本情報入力シート!$D$6</f>
        <v>0</v>
      </c>
      <c r="B39">
        <f>基本情報入力シート!$D$14</f>
        <v>0</v>
      </c>
      <c r="C39" s="9">
        <v>37</v>
      </c>
      <c r="D39" s="9" t="s">
        <v>29</v>
      </c>
      <c r="E39" s="25"/>
      <c r="F39" s="26"/>
    </row>
    <row r="40" spans="1:6">
      <c r="A40">
        <f>基本情報入力シート!$D$6</f>
        <v>0</v>
      </c>
      <c r="B40">
        <f>基本情報入力シート!$D$14</f>
        <v>0</v>
      </c>
      <c r="C40" s="9">
        <v>38</v>
      </c>
      <c r="D40" s="9" t="s">
        <v>29</v>
      </c>
      <c r="E40" s="25"/>
      <c r="F40" s="26"/>
    </row>
    <row r="41" spans="1:6">
      <c r="A41">
        <f>基本情報入力シート!$D$6</f>
        <v>0</v>
      </c>
      <c r="B41">
        <f>基本情報入力シート!$D$14</f>
        <v>0</v>
      </c>
      <c r="C41" s="9">
        <v>39</v>
      </c>
      <c r="D41" s="9" t="s">
        <v>29</v>
      </c>
      <c r="E41" s="25"/>
      <c r="F41" s="26"/>
    </row>
    <row r="42" spans="1:6">
      <c r="A42">
        <f>基本情報入力シート!$D$6</f>
        <v>0</v>
      </c>
      <c r="B42">
        <f>基本情報入力シート!$D$14</f>
        <v>0</v>
      </c>
      <c r="C42" s="9">
        <v>40</v>
      </c>
      <c r="D42" s="9" t="s">
        <v>29</v>
      </c>
      <c r="E42" s="25"/>
      <c r="F42" s="26"/>
    </row>
    <row r="43" spans="1:6">
      <c r="A43">
        <f>基本情報入力シート!$D$6</f>
        <v>0</v>
      </c>
      <c r="B43">
        <f>基本情報入力シート!$D$14</f>
        <v>0</v>
      </c>
      <c r="C43" s="9">
        <v>41</v>
      </c>
      <c r="D43" s="9" t="s">
        <v>29</v>
      </c>
      <c r="E43" s="25"/>
      <c r="F43" s="26"/>
    </row>
    <row r="44" spans="1:6">
      <c r="A44">
        <f>基本情報入力シート!$D$6</f>
        <v>0</v>
      </c>
      <c r="B44">
        <f>基本情報入力シート!$D$14</f>
        <v>0</v>
      </c>
      <c r="C44" s="9">
        <v>42</v>
      </c>
      <c r="D44" s="9" t="s">
        <v>29</v>
      </c>
      <c r="E44" s="25"/>
      <c r="F44" s="26"/>
    </row>
    <row r="45" spans="1:6">
      <c r="A45">
        <f>基本情報入力シート!$D$6</f>
        <v>0</v>
      </c>
      <c r="B45">
        <f>基本情報入力シート!$D$14</f>
        <v>0</v>
      </c>
      <c r="C45" s="9">
        <v>43</v>
      </c>
      <c r="D45" s="9" t="s">
        <v>29</v>
      </c>
      <c r="E45" s="25"/>
      <c r="F45" s="26"/>
    </row>
    <row r="46" spans="1:6">
      <c r="A46">
        <f>基本情報入力シート!$D$6</f>
        <v>0</v>
      </c>
      <c r="B46">
        <f>基本情報入力シート!$D$14</f>
        <v>0</v>
      </c>
      <c r="C46" s="9">
        <v>44</v>
      </c>
      <c r="D46" s="9" t="s">
        <v>29</v>
      </c>
      <c r="E46" s="25"/>
      <c r="F46" s="26"/>
    </row>
    <row r="47" spans="1:6">
      <c r="A47">
        <f>基本情報入力シート!$D$6</f>
        <v>0</v>
      </c>
      <c r="B47">
        <f>基本情報入力シート!$D$14</f>
        <v>0</v>
      </c>
      <c r="C47" s="9">
        <v>45</v>
      </c>
      <c r="D47" s="9" t="s">
        <v>29</v>
      </c>
      <c r="E47" s="25"/>
      <c r="F47" s="26"/>
    </row>
    <row r="48" spans="1:6">
      <c r="A48">
        <f>基本情報入力シート!$D$6</f>
        <v>0</v>
      </c>
      <c r="B48">
        <f>基本情報入力シート!$D$14</f>
        <v>0</v>
      </c>
      <c r="C48" s="9">
        <v>46</v>
      </c>
      <c r="D48" s="9" t="s">
        <v>29</v>
      </c>
      <c r="E48" s="25"/>
      <c r="F48" s="26"/>
    </row>
    <row r="49" spans="1:6">
      <c r="A49">
        <f>基本情報入力シート!$D$6</f>
        <v>0</v>
      </c>
      <c r="B49">
        <f>基本情報入力シート!$D$14</f>
        <v>0</v>
      </c>
      <c r="C49" s="9">
        <v>47</v>
      </c>
      <c r="D49" s="9" t="s">
        <v>29</v>
      </c>
      <c r="E49" s="25"/>
      <c r="F49" s="26"/>
    </row>
    <row r="50" spans="1:6">
      <c r="A50">
        <f>基本情報入力シート!$D$6</f>
        <v>0</v>
      </c>
      <c r="B50">
        <f>基本情報入力シート!$D$14</f>
        <v>0</v>
      </c>
      <c r="C50" s="9">
        <v>48</v>
      </c>
      <c r="D50" s="9" t="s">
        <v>29</v>
      </c>
      <c r="E50" s="25"/>
      <c r="F50" s="26"/>
    </row>
    <row r="51" spans="1:6">
      <c r="A51">
        <f>基本情報入力シート!$D$6</f>
        <v>0</v>
      </c>
      <c r="B51">
        <f>基本情報入力シート!$D$14</f>
        <v>0</v>
      </c>
      <c r="C51" s="9">
        <v>49</v>
      </c>
      <c r="D51" s="9" t="s">
        <v>29</v>
      </c>
      <c r="E51" s="25"/>
      <c r="F51" s="26"/>
    </row>
    <row r="52" spans="1:6">
      <c r="A52">
        <f>基本情報入力シート!$D$6</f>
        <v>0</v>
      </c>
      <c r="B52">
        <f>基本情報入力シート!$D$14</f>
        <v>0</v>
      </c>
      <c r="C52" s="9">
        <v>50</v>
      </c>
      <c r="D52" s="9" t="s">
        <v>29</v>
      </c>
      <c r="E52" s="25"/>
      <c r="F52" s="26"/>
    </row>
    <row r="53" spans="1:6">
      <c r="A53">
        <f>基本情報入力シート!$D$6</f>
        <v>0</v>
      </c>
      <c r="B53">
        <f>基本情報入力シート!$D$14</f>
        <v>0</v>
      </c>
      <c r="C53" s="9">
        <v>51</v>
      </c>
      <c r="D53" s="9" t="s">
        <v>29</v>
      </c>
      <c r="E53" s="25"/>
      <c r="F53" s="26"/>
    </row>
    <row r="54" spans="1:6">
      <c r="A54">
        <f>基本情報入力シート!$D$6</f>
        <v>0</v>
      </c>
      <c r="B54">
        <f>基本情報入力シート!$D$14</f>
        <v>0</v>
      </c>
      <c r="C54" s="9">
        <v>52</v>
      </c>
      <c r="D54" s="9" t="s">
        <v>29</v>
      </c>
      <c r="E54" s="25"/>
      <c r="F54" s="26"/>
    </row>
    <row r="55" spans="1:6">
      <c r="A55">
        <f>基本情報入力シート!$D$6</f>
        <v>0</v>
      </c>
      <c r="B55">
        <f>基本情報入力シート!$D$14</f>
        <v>0</v>
      </c>
      <c r="C55" s="9">
        <v>53</v>
      </c>
      <c r="D55" s="9" t="s">
        <v>29</v>
      </c>
      <c r="E55" s="25"/>
      <c r="F55" s="26"/>
    </row>
    <row r="56" spans="1:6">
      <c r="A56">
        <f>基本情報入力シート!$D$6</f>
        <v>0</v>
      </c>
      <c r="B56">
        <f>基本情報入力シート!$D$14</f>
        <v>0</v>
      </c>
      <c r="C56" s="9">
        <v>54</v>
      </c>
      <c r="D56" s="9" t="s">
        <v>29</v>
      </c>
      <c r="E56" s="25"/>
      <c r="F56" s="26"/>
    </row>
    <row r="57" spans="1:6">
      <c r="A57">
        <f>基本情報入力シート!$D$6</f>
        <v>0</v>
      </c>
      <c r="B57">
        <f>基本情報入力シート!$D$14</f>
        <v>0</v>
      </c>
      <c r="C57" s="9">
        <v>55</v>
      </c>
      <c r="D57" s="9" t="s">
        <v>29</v>
      </c>
      <c r="E57" s="25"/>
      <c r="F57" s="26"/>
    </row>
    <row r="58" spans="1:6">
      <c r="A58">
        <f>基本情報入力シート!$D$6</f>
        <v>0</v>
      </c>
      <c r="B58">
        <f>基本情報入力シート!$D$14</f>
        <v>0</v>
      </c>
      <c r="C58" s="9">
        <v>56</v>
      </c>
      <c r="D58" s="9" t="s">
        <v>29</v>
      </c>
      <c r="E58" s="25"/>
      <c r="F58" s="26"/>
    </row>
    <row r="59" spans="1:6">
      <c r="A59">
        <f>基本情報入力シート!$D$6</f>
        <v>0</v>
      </c>
      <c r="B59">
        <f>基本情報入力シート!$D$14</f>
        <v>0</v>
      </c>
      <c r="C59" s="9">
        <v>57</v>
      </c>
      <c r="D59" s="9" t="s">
        <v>29</v>
      </c>
      <c r="E59" s="25"/>
      <c r="F59" s="26"/>
    </row>
    <row r="60" spans="1:6">
      <c r="A60">
        <f>基本情報入力シート!$D$6</f>
        <v>0</v>
      </c>
      <c r="B60">
        <f>基本情報入力シート!$D$14</f>
        <v>0</v>
      </c>
      <c r="C60" s="9">
        <v>58</v>
      </c>
      <c r="D60" s="9" t="s">
        <v>29</v>
      </c>
      <c r="E60" s="25"/>
      <c r="F60" s="26"/>
    </row>
    <row r="61" spans="1:6">
      <c r="A61">
        <f>基本情報入力シート!$D$6</f>
        <v>0</v>
      </c>
      <c r="B61">
        <f>基本情報入力シート!$D$14</f>
        <v>0</v>
      </c>
      <c r="C61" s="9">
        <v>59</v>
      </c>
      <c r="D61" s="9" t="s">
        <v>29</v>
      </c>
      <c r="E61" s="25"/>
      <c r="F61" s="26"/>
    </row>
    <row r="62" spans="1:6">
      <c r="A62">
        <f>基本情報入力シート!$D$6</f>
        <v>0</v>
      </c>
      <c r="B62">
        <f>基本情報入力シート!$D$14</f>
        <v>0</v>
      </c>
      <c r="C62" s="9">
        <v>60</v>
      </c>
      <c r="D62" s="9" t="s">
        <v>29</v>
      </c>
      <c r="E62" s="25"/>
      <c r="F62" s="26"/>
    </row>
    <row r="63" spans="1:6">
      <c r="A63">
        <f>基本情報入力シート!$D$6</f>
        <v>0</v>
      </c>
      <c r="B63">
        <f>基本情報入力シート!$D$14</f>
        <v>0</v>
      </c>
      <c r="C63" s="9">
        <v>61</v>
      </c>
      <c r="D63" s="9" t="s">
        <v>29</v>
      </c>
      <c r="E63" s="25"/>
      <c r="F63" s="26"/>
    </row>
    <row r="64" spans="1:6">
      <c r="A64">
        <f>基本情報入力シート!$D$6</f>
        <v>0</v>
      </c>
      <c r="B64">
        <f>基本情報入力シート!$D$14</f>
        <v>0</v>
      </c>
      <c r="C64" s="9">
        <v>62</v>
      </c>
      <c r="D64" s="9" t="s">
        <v>29</v>
      </c>
      <c r="E64" s="25"/>
      <c r="F64" s="26"/>
    </row>
    <row r="65" spans="1:6">
      <c r="A65">
        <f>基本情報入力シート!$D$6</f>
        <v>0</v>
      </c>
      <c r="B65">
        <f>基本情報入力シート!$D$14</f>
        <v>0</v>
      </c>
      <c r="C65" s="9">
        <v>63</v>
      </c>
      <c r="D65" s="9" t="s">
        <v>29</v>
      </c>
      <c r="E65" s="25"/>
      <c r="F65" s="26"/>
    </row>
    <row r="66" spans="1:6">
      <c r="A66">
        <f>基本情報入力シート!$D$6</f>
        <v>0</v>
      </c>
      <c r="B66">
        <f>基本情報入力シート!$D$14</f>
        <v>0</v>
      </c>
      <c r="C66" s="9">
        <v>64</v>
      </c>
      <c r="D66" s="9" t="s">
        <v>29</v>
      </c>
      <c r="E66" s="25"/>
      <c r="F66" s="26"/>
    </row>
    <row r="67" spans="1:6">
      <c r="A67">
        <f>基本情報入力シート!$D$6</f>
        <v>0</v>
      </c>
      <c r="B67">
        <f>基本情報入力シート!$D$14</f>
        <v>0</v>
      </c>
      <c r="C67" s="9">
        <v>65</v>
      </c>
      <c r="D67" s="9" t="s">
        <v>29</v>
      </c>
      <c r="E67" s="25"/>
      <c r="F67" s="26"/>
    </row>
    <row r="68" spans="1:6">
      <c r="A68">
        <f>基本情報入力シート!$D$6</f>
        <v>0</v>
      </c>
      <c r="B68">
        <f>基本情報入力シート!$D$14</f>
        <v>0</v>
      </c>
      <c r="C68" s="9">
        <v>66</v>
      </c>
      <c r="D68" s="9" t="s">
        <v>29</v>
      </c>
      <c r="E68" s="25"/>
      <c r="F68" s="26"/>
    </row>
    <row r="69" spans="1:6">
      <c r="A69">
        <f>基本情報入力シート!$D$6</f>
        <v>0</v>
      </c>
      <c r="B69">
        <f>基本情報入力シート!$D$14</f>
        <v>0</v>
      </c>
      <c r="C69" s="9">
        <v>67</v>
      </c>
      <c r="D69" s="9" t="s">
        <v>29</v>
      </c>
      <c r="E69" s="25"/>
      <c r="F69" s="26"/>
    </row>
    <row r="70" spans="1:6">
      <c r="A70">
        <f>基本情報入力シート!$D$6</f>
        <v>0</v>
      </c>
      <c r="B70">
        <f>基本情報入力シート!$D$14</f>
        <v>0</v>
      </c>
      <c r="C70" s="9">
        <v>68</v>
      </c>
      <c r="D70" s="9" t="s">
        <v>29</v>
      </c>
      <c r="E70" s="25"/>
      <c r="F70" s="26"/>
    </row>
    <row r="71" spans="1:6">
      <c r="A71">
        <f>基本情報入力シート!$D$6</f>
        <v>0</v>
      </c>
      <c r="B71">
        <f>基本情報入力シート!$D$14</f>
        <v>0</v>
      </c>
      <c r="C71" s="9">
        <v>69</v>
      </c>
      <c r="D71" s="9" t="s">
        <v>29</v>
      </c>
      <c r="E71" s="25"/>
      <c r="F71" s="26"/>
    </row>
    <row r="72" spans="1:6">
      <c r="A72">
        <f>基本情報入力シート!$D$6</f>
        <v>0</v>
      </c>
      <c r="B72">
        <f>基本情報入力シート!$D$14</f>
        <v>0</v>
      </c>
      <c r="C72" s="9">
        <v>70</v>
      </c>
      <c r="D72" s="9" t="s">
        <v>29</v>
      </c>
      <c r="E72" s="25"/>
      <c r="F72" s="26"/>
    </row>
    <row r="73" spans="1:6">
      <c r="A73">
        <f>基本情報入力シート!$D$6</f>
        <v>0</v>
      </c>
      <c r="B73">
        <f>基本情報入力シート!$D$14</f>
        <v>0</v>
      </c>
      <c r="C73" s="9">
        <v>71</v>
      </c>
      <c r="D73" s="9" t="s">
        <v>29</v>
      </c>
      <c r="E73" s="25"/>
      <c r="F73" s="26"/>
    </row>
    <row r="74" spans="1:6">
      <c r="A74">
        <f>基本情報入力シート!$D$6</f>
        <v>0</v>
      </c>
      <c r="B74">
        <f>基本情報入力シート!$D$14</f>
        <v>0</v>
      </c>
      <c r="C74" s="9">
        <v>72</v>
      </c>
      <c r="D74" s="9" t="s">
        <v>29</v>
      </c>
      <c r="E74" s="25"/>
      <c r="F74" s="26"/>
    </row>
    <row r="75" spans="1:6">
      <c r="A75">
        <f>基本情報入力シート!$D$6</f>
        <v>0</v>
      </c>
      <c r="B75">
        <f>基本情報入力シート!$D$14</f>
        <v>0</v>
      </c>
      <c r="C75" s="9">
        <v>73</v>
      </c>
      <c r="D75" s="9" t="s">
        <v>29</v>
      </c>
      <c r="E75" s="25"/>
      <c r="F75" s="26"/>
    </row>
    <row r="76" spans="1:6">
      <c r="A76">
        <f>基本情報入力シート!$D$6</f>
        <v>0</v>
      </c>
      <c r="B76">
        <f>基本情報入力シート!$D$14</f>
        <v>0</v>
      </c>
      <c r="C76" s="9">
        <v>74</v>
      </c>
      <c r="D76" s="9" t="s">
        <v>29</v>
      </c>
      <c r="E76" s="25"/>
      <c r="F76" s="26"/>
    </row>
    <row r="77" spans="1:6">
      <c r="A77">
        <f>基本情報入力シート!$D$6</f>
        <v>0</v>
      </c>
      <c r="B77">
        <f>基本情報入力シート!$D$14</f>
        <v>0</v>
      </c>
      <c r="C77" s="9">
        <v>75</v>
      </c>
      <c r="D77" s="9" t="s">
        <v>29</v>
      </c>
      <c r="E77" s="25"/>
      <c r="F77" s="26"/>
    </row>
    <row r="78" spans="1:6">
      <c r="A78">
        <f>基本情報入力シート!$D$6</f>
        <v>0</v>
      </c>
      <c r="B78">
        <f>基本情報入力シート!$D$14</f>
        <v>0</v>
      </c>
      <c r="C78" s="9">
        <v>76</v>
      </c>
      <c r="D78" s="9" t="s">
        <v>29</v>
      </c>
      <c r="E78" s="25"/>
      <c r="F78" s="26"/>
    </row>
    <row r="79" spans="1:6">
      <c r="A79">
        <f>基本情報入力シート!$D$6</f>
        <v>0</v>
      </c>
      <c r="B79">
        <f>基本情報入力シート!$D$14</f>
        <v>0</v>
      </c>
      <c r="C79" s="9">
        <v>77</v>
      </c>
      <c r="D79" s="9" t="s">
        <v>29</v>
      </c>
      <c r="E79" s="25"/>
      <c r="F79" s="26"/>
    </row>
    <row r="80" spans="1:6">
      <c r="A80">
        <f>基本情報入力シート!$D$6</f>
        <v>0</v>
      </c>
      <c r="B80">
        <f>基本情報入力シート!$D$14</f>
        <v>0</v>
      </c>
      <c r="C80" s="9">
        <v>78</v>
      </c>
      <c r="D80" s="9" t="s">
        <v>29</v>
      </c>
      <c r="E80" s="25"/>
      <c r="F80" s="26"/>
    </row>
    <row r="81" spans="1:6">
      <c r="A81">
        <f>基本情報入力シート!$D$6</f>
        <v>0</v>
      </c>
      <c r="B81">
        <f>基本情報入力シート!$D$14</f>
        <v>0</v>
      </c>
      <c r="C81" s="9">
        <v>79</v>
      </c>
      <c r="D81" s="9" t="s">
        <v>29</v>
      </c>
      <c r="E81" s="25"/>
      <c r="F81" s="26"/>
    </row>
    <row r="82" spans="1:6">
      <c r="A82">
        <f>基本情報入力シート!$D$6</f>
        <v>0</v>
      </c>
      <c r="B82">
        <f>基本情報入力シート!$D$14</f>
        <v>0</v>
      </c>
      <c r="C82" s="9">
        <v>80</v>
      </c>
      <c r="D82" s="9" t="s">
        <v>29</v>
      </c>
      <c r="E82" s="25"/>
      <c r="F82" s="26"/>
    </row>
    <row r="83" spans="1:6">
      <c r="A83">
        <f>基本情報入力シート!$D$6</f>
        <v>0</v>
      </c>
      <c r="B83">
        <f>基本情報入力シート!$D$14</f>
        <v>0</v>
      </c>
      <c r="C83" s="9">
        <v>81</v>
      </c>
      <c r="D83" s="9" t="s">
        <v>29</v>
      </c>
      <c r="E83" s="25"/>
      <c r="F83" s="26"/>
    </row>
    <row r="84" spans="1:6">
      <c r="A84">
        <f>基本情報入力シート!$D$6</f>
        <v>0</v>
      </c>
      <c r="B84">
        <f>基本情報入力シート!$D$14</f>
        <v>0</v>
      </c>
      <c r="C84" s="9">
        <v>82</v>
      </c>
      <c r="D84" s="9" t="s">
        <v>29</v>
      </c>
      <c r="E84" s="25"/>
      <c r="F84" s="26"/>
    </row>
    <row r="85" spans="1:6">
      <c r="A85">
        <f>基本情報入力シート!$D$6</f>
        <v>0</v>
      </c>
      <c r="B85">
        <f>基本情報入力シート!$D$14</f>
        <v>0</v>
      </c>
      <c r="C85" s="9">
        <v>83</v>
      </c>
      <c r="D85" s="9" t="s">
        <v>29</v>
      </c>
      <c r="E85" s="25"/>
      <c r="F85" s="26"/>
    </row>
    <row r="86" spans="1:6">
      <c r="A86">
        <f>基本情報入力シート!$D$6</f>
        <v>0</v>
      </c>
      <c r="B86">
        <f>基本情報入力シート!$D$14</f>
        <v>0</v>
      </c>
      <c r="C86" s="9">
        <v>84</v>
      </c>
      <c r="D86" s="9" t="s">
        <v>29</v>
      </c>
      <c r="E86" s="25"/>
      <c r="F86" s="26"/>
    </row>
    <row r="87" spans="1:6">
      <c r="A87">
        <f>基本情報入力シート!$D$6</f>
        <v>0</v>
      </c>
      <c r="B87">
        <f>基本情報入力シート!$D$14</f>
        <v>0</v>
      </c>
      <c r="C87" s="9">
        <v>85</v>
      </c>
      <c r="D87" s="9" t="s">
        <v>29</v>
      </c>
      <c r="E87" s="25"/>
      <c r="F87" s="26"/>
    </row>
    <row r="88" spans="1:6">
      <c r="A88">
        <f>基本情報入力シート!$D$6</f>
        <v>0</v>
      </c>
      <c r="B88">
        <f>基本情報入力シート!$D$14</f>
        <v>0</v>
      </c>
      <c r="C88" s="9">
        <v>86</v>
      </c>
      <c r="D88" s="9" t="s">
        <v>29</v>
      </c>
      <c r="E88" s="25"/>
      <c r="F88" s="26"/>
    </row>
    <row r="89" spans="1:6">
      <c r="A89">
        <f>基本情報入力シート!$D$6</f>
        <v>0</v>
      </c>
      <c r="B89">
        <f>基本情報入力シート!$D$14</f>
        <v>0</v>
      </c>
      <c r="C89" s="9">
        <v>87</v>
      </c>
      <c r="D89" s="9" t="s">
        <v>29</v>
      </c>
      <c r="E89" s="25"/>
      <c r="F89" s="26"/>
    </row>
    <row r="90" spans="1:6">
      <c r="A90">
        <f>基本情報入力シート!$D$6</f>
        <v>0</v>
      </c>
      <c r="B90">
        <f>基本情報入力シート!$D$14</f>
        <v>0</v>
      </c>
      <c r="C90" s="9">
        <v>88</v>
      </c>
      <c r="D90" s="9" t="s">
        <v>29</v>
      </c>
      <c r="E90" s="25"/>
      <c r="F90" s="26"/>
    </row>
    <row r="91" spans="1:6">
      <c r="A91">
        <f>基本情報入力シート!$D$6</f>
        <v>0</v>
      </c>
      <c r="B91">
        <f>基本情報入力シート!$D$14</f>
        <v>0</v>
      </c>
      <c r="C91" s="9">
        <v>89</v>
      </c>
      <c r="D91" s="9" t="s">
        <v>29</v>
      </c>
      <c r="E91" s="25"/>
      <c r="F91" s="26"/>
    </row>
    <row r="92" spans="1:6">
      <c r="A92">
        <f>基本情報入力シート!$D$6</f>
        <v>0</v>
      </c>
      <c r="B92">
        <f>基本情報入力シート!$D$14</f>
        <v>0</v>
      </c>
      <c r="C92" s="9">
        <v>90</v>
      </c>
      <c r="D92" s="9" t="s">
        <v>29</v>
      </c>
      <c r="E92" s="25"/>
      <c r="F92" s="26"/>
    </row>
    <row r="93" spans="1:6">
      <c r="A93">
        <f>基本情報入力シート!$D$6</f>
        <v>0</v>
      </c>
      <c r="B93">
        <f>基本情報入力シート!$D$14</f>
        <v>0</v>
      </c>
      <c r="C93" s="9">
        <v>91</v>
      </c>
      <c r="D93" s="9" t="s">
        <v>29</v>
      </c>
      <c r="E93" s="25"/>
      <c r="F93" s="26"/>
    </row>
    <row r="94" spans="1:6">
      <c r="A94">
        <f>基本情報入力シート!$D$6</f>
        <v>0</v>
      </c>
      <c r="B94">
        <f>基本情報入力シート!$D$14</f>
        <v>0</v>
      </c>
      <c r="C94" s="9">
        <v>92</v>
      </c>
      <c r="D94" s="9" t="s">
        <v>29</v>
      </c>
      <c r="E94" s="25"/>
      <c r="F94" s="26"/>
    </row>
    <row r="95" spans="1:6">
      <c r="A95">
        <f>基本情報入力シート!$D$6</f>
        <v>0</v>
      </c>
      <c r="B95">
        <f>基本情報入力シート!$D$14</f>
        <v>0</v>
      </c>
      <c r="C95" s="9">
        <v>93</v>
      </c>
      <c r="D95" s="9" t="s">
        <v>29</v>
      </c>
      <c r="E95" s="25"/>
      <c r="F95" s="26"/>
    </row>
    <row r="96" spans="1:6">
      <c r="A96">
        <f>基本情報入力シート!$D$6</f>
        <v>0</v>
      </c>
      <c r="B96">
        <f>基本情報入力シート!$D$14</f>
        <v>0</v>
      </c>
      <c r="C96" s="9">
        <v>94</v>
      </c>
      <c r="D96" s="9" t="s">
        <v>29</v>
      </c>
      <c r="E96" s="25"/>
      <c r="F96" s="26"/>
    </row>
    <row r="97" spans="1:6">
      <c r="A97">
        <f>基本情報入力シート!$D$6</f>
        <v>0</v>
      </c>
      <c r="B97">
        <f>基本情報入力シート!$D$14</f>
        <v>0</v>
      </c>
      <c r="C97" s="9">
        <v>95</v>
      </c>
      <c r="D97" s="9" t="s">
        <v>29</v>
      </c>
      <c r="E97" s="25"/>
      <c r="F97" s="26"/>
    </row>
    <row r="98" spans="1:6">
      <c r="A98">
        <f>基本情報入力シート!$D$6</f>
        <v>0</v>
      </c>
      <c r="B98">
        <f>基本情報入力シート!$D$14</f>
        <v>0</v>
      </c>
      <c r="C98" s="9">
        <v>96</v>
      </c>
      <c r="D98" s="9" t="s">
        <v>29</v>
      </c>
      <c r="E98" s="25"/>
      <c r="F98" s="26"/>
    </row>
    <row r="99" spans="1:6">
      <c r="A99">
        <f>基本情報入力シート!$D$6</f>
        <v>0</v>
      </c>
      <c r="B99">
        <f>基本情報入力シート!$D$14</f>
        <v>0</v>
      </c>
      <c r="C99" s="9">
        <v>97</v>
      </c>
      <c r="D99" s="9" t="s">
        <v>29</v>
      </c>
      <c r="E99" s="25"/>
      <c r="F99" s="26"/>
    </row>
    <row r="100" spans="1:6">
      <c r="A100">
        <f>基本情報入力シート!$D$6</f>
        <v>0</v>
      </c>
      <c r="B100">
        <f>基本情報入力シート!$D$14</f>
        <v>0</v>
      </c>
      <c r="C100" s="9">
        <v>98</v>
      </c>
      <c r="D100" s="9" t="s">
        <v>29</v>
      </c>
      <c r="E100" s="25"/>
      <c r="F100" s="26"/>
    </row>
    <row r="101" spans="1:6">
      <c r="A101">
        <f>基本情報入力シート!$D$6</f>
        <v>0</v>
      </c>
      <c r="B101">
        <f>基本情報入力シート!$D$14</f>
        <v>0</v>
      </c>
      <c r="C101" s="9">
        <v>99</v>
      </c>
      <c r="D101" s="9" t="s">
        <v>29</v>
      </c>
      <c r="E101" s="25"/>
      <c r="F101" s="26"/>
    </row>
    <row r="102" spans="1:6">
      <c r="A102">
        <f>基本情報入力シート!$D$6</f>
        <v>0</v>
      </c>
      <c r="B102">
        <f>基本情報入力シート!$D$14</f>
        <v>0</v>
      </c>
      <c r="C102" s="9">
        <v>100</v>
      </c>
      <c r="D102" s="9" t="s">
        <v>29</v>
      </c>
      <c r="E102" s="25"/>
      <c r="F102" s="26"/>
    </row>
  </sheetData>
  <sheetProtection algorithmName="SHA-512" hashValue="PRRGBmup3MYp0x6uAQ8fbRBExg1ANyofqWZli8ICmnDbjPCKp0rr8p4rTQCdd1d7C++xMxP7Gg1WJhWL2nCyuA==" saltValue="L3Cc6AFeUQIVPR7rwX55nw==" spinCount="100000" sheet="1" objects="1" scenarios="1"/>
  <mergeCells count="2">
    <mergeCell ref="C1:C2"/>
    <mergeCell ref="D1:D2"/>
  </mergeCells>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2C0447-84A1-473A-BA9F-316C5A835563}">
  <sheetPr>
    <tabColor theme="6" tint="0.59999389629810485"/>
    <pageSetUpPr fitToPage="1"/>
  </sheetPr>
  <dimension ref="C3:AW44"/>
  <sheetViews>
    <sheetView view="pageBreakPreview" topLeftCell="A20" zoomScale="81" zoomScaleNormal="100" zoomScaleSheetLayoutView="81" workbookViewId="0">
      <selection activeCell="D39" sqref="D39:R39"/>
    </sheetView>
  </sheetViews>
  <sheetFormatPr defaultColWidth="8.69921875" defaultRowHeight="18"/>
  <cols>
    <col min="1" max="123" width="3.09765625" style="1" customWidth="1"/>
    <col min="124" max="16384" width="8.69921875" style="1"/>
  </cols>
  <sheetData>
    <row r="3" spans="3:49">
      <c r="C3" s="1" t="str">
        <f>"別紙様式２（"&amp;基本情報入力シート!D16&amp;"）"</f>
        <v>別紙様式２（）</v>
      </c>
      <c r="AC3" s="81" t="s">
        <v>67</v>
      </c>
      <c r="AD3" s="81"/>
      <c r="AE3" s="81"/>
      <c r="AF3" s="81"/>
      <c r="AG3" s="81"/>
      <c r="AH3" s="81"/>
      <c r="AI3" s="81"/>
      <c r="AJ3" s="81"/>
      <c r="AK3" s="81"/>
      <c r="AL3" s="81"/>
      <c r="AM3" s="81"/>
      <c r="AN3" s="81"/>
      <c r="AO3" s="81"/>
      <c r="AP3" s="81"/>
      <c r="AQ3" s="81"/>
      <c r="AR3" s="81"/>
    </row>
    <row r="4" spans="3:49">
      <c r="R4" s="116" t="s">
        <v>137</v>
      </c>
      <c r="S4" s="116"/>
      <c r="T4" s="116"/>
      <c r="U4" s="116"/>
      <c r="V4" s="116"/>
      <c r="W4" s="116"/>
      <c r="X4" s="116"/>
      <c r="Y4" s="7"/>
    </row>
    <row r="5" spans="3:49">
      <c r="C5" s="1" t="s">
        <v>0</v>
      </c>
      <c r="AD5" s="69" t="str">
        <f>'申請書（別紙様式１）'!AD5</f>
        <v>▢</v>
      </c>
      <c r="AE5" s="69"/>
      <c r="AF5" s="91" t="s">
        <v>25</v>
      </c>
      <c r="AG5" s="91"/>
      <c r="AH5" s="91"/>
      <c r="AI5" s="91"/>
      <c r="AJ5" s="91"/>
      <c r="AK5" s="91"/>
      <c r="AL5" s="91"/>
      <c r="AM5" s="91"/>
      <c r="AN5" s="91"/>
      <c r="AO5" s="91"/>
      <c r="AP5" s="91"/>
      <c r="AQ5" s="91"/>
      <c r="AR5" s="91"/>
      <c r="AS5" s="91"/>
      <c r="AT5" s="91"/>
      <c r="AU5" s="91"/>
      <c r="AV5" s="91"/>
      <c r="AW5" s="91"/>
    </row>
    <row r="6" spans="3:49">
      <c r="R6" s="81">
        <f>I17</f>
        <v>0</v>
      </c>
      <c r="S6" s="81"/>
      <c r="T6" s="81"/>
      <c r="U6" s="81"/>
      <c r="V6" s="81"/>
      <c r="W6" s="81"/>
      <c r="X6" s="81"/>
      <c r="Y6" s="2"/>
      <c r="AD6" s="69"/>
      <c r="AE6" s="69"/>
      <c r="AF6" s="91"/>
      <c r="AG6" s="91"/>
      <c r="AH6" s="91"/>
      <c r="AI6" s="91"/>
      <c r="AJ6" s="91"/>
      <c r="AK6" s="91"/>
      <c r="AL6" s="91"/>
      <c r="AM6" s="91"/>
      <c r="AN6" s="91"/>
      <c r="AO6" s="91"/>
      <c r="AP6" s="91"/>
      <c r="AQ6" s="91"/>
      <c r="AR6" s="91"/>
      <c r="AS6" s="91"/>
      <c r="AT6" s="91"/>
      <c r="AU6" s="91"/>
      <c r="AV6" s="91"/>
      <c r="AW6" s="91"/>
    </row>
    <row r="7" spans="3:49">
      <c r="R7" s="81" t="str">
        <f>I19</f>
        <v>　</v>
      </c>
      <c r="S7" s="81"/>
      <c r="T7" s="81"/>
      <c r="U7" s="81"/>
      <c r="V7" s="81"/>
      <c r="W7" s="81"/>
      <c r="X7" s="81"/>
      <c r="Y7" s="2"/>
    </row>
    <row r="8" spans="3:49">
      <c r="AD8" s="70" t="s">
        <v>29</v>
      </c>
      <c r="AE8" s="70"/>
      <c r="AF8" s="70"/>
      <c r="AG8" s="70" t="s">
        <v>26</v>
      </c>
      <c r="AH8" s="70"/>
      <c r="AI8" s="70"/>
      <c r="AJ8" s="70"/>
      <c r="AK8" s="70"/>
      <c r="AL8" s="70"/>
      <c r="AM8" s="70"/>
      <c r="AN8" s="70"/>
      <c r="AO8" s="70"/>
      <c r="AP8" s="70"/>
      <c r="AQ8" s="70"/>
      <c r="AR8" s="70" t="s">
        <v>68</v>
      </c>
      <c r="AS8" s="70"/>
      <c r="AT8" s="70"/>
      <c r="AU8" s="70"/>
      <c r="AV8" s="70"/>
      <c r="AW8" s="70"/>
    </row>
    <row r="9" spans="3:49">
      <c r="F9" s="69" t="s">
        <v>139</v>
      </c>
      <c r="G9" s="69"/>
      <c r="H9" s="69"/>
      <c r="I9" s="69"/>
      <c r="J9" s="69"/>
      <c r="K9" s="69"/>
      <c r="L9" s="69"/>
      <c r="M9" s="69"/>
      <c r="N9" s="69"/>
      <c r="O9" s="69"/>
      <c r="P9" s="69"/>
      <c r="Q9" s="69"/>
      <c r="R9" s="69"/>
      <c r="S9" s="69"/>
      <c r="T9" s="69"/>
      <c r="U9" s="69"/>
      <c r="AD9" s="70"/>
      <c r="AE9" s="70"/>
      <c r="AF9" s="70"/>
      <c r="AG9" s="115" t="str">
        <f>IF('申請書（別紙様式１）'!AG9="","",'申請書（別紙様式１）'!AG9)</f>
        <v/>
      </c>
      <c r="AH9" s="115"/>
      <c r="AI9" s="115"/>
      <c r="AJ9" s="115"/>
      <c r="AK9" s="115"/>
      <c r="AL9" s="115"/>
      <c r="AM9" s="115"/>
      <c r="AN9" s="115"/>
      <c r="AO9" s="115"/>
      <c r="AP9" s="115"/>
      <c r="AQ9" s="115"/>
      <c r="AR9" s="114" t="str">
        <f>IF('申請書（別紙様式１）'!AR9="","",'申請書（別紙様式１）'!AR9)</f>
        <v/>
      </c>
      <c r="AS9" s="114"/>
      <c r="AT9" s="114"/>
      <c r="AU9" s="114"/>
      <c r="AV9" s="114"/>
      <c r="AW9" s="114"/>
    </row>
    <row r="10" spans="3:49">
      <c r="AD10" s="70"/>
      <c r="AE10" s="70"/>
      <c r="AF10" s="70"/>
      <c r="AG10" s="115" t="str">
        <f>IF('申請書（別紙様式１）'!AG10="","",'申請書（別紙様式１）'!AG10)</f>
        <v/>
      </c>
      <c r="AH10" s="115"/>
      <c r="AI10" s="115"/>
      <c r="AJ10" s="115"/>
      <c r="AK10" s="115"/>
      <c r="AL10" s="115"/>
      <c r="AM10" s="115"/>
      <c r="AN10" s="115"/>
      <c r="AO10" s="115"/>
      <c r="AP10" s="115"/>
      <c r="AQ10" s="115"/>
      <c r="AR10" s="114" t="str">
        <f>IF('申請書（別紙様式１）'!AR10="","",'申請書（別紙様式１）'!AR10)</f>
        <v/>
      </c>
      <c r="AS10" s="114"/>
      <c r="AT10" s="114"/>
      <c r="AU10" s="114"/>
      <c r="AV10" s="114"/>
      <c r="AW10" s="114"/>
    </row>
    <row r="11" spans="3:49">
      <c r="C11" s="99" t="s">
        <v>69</v>
      </c>
      <c r="D11" s="99"/>
      <c r="E11" s="99"/>
      <c r="F11" s="99"/>
      <c r="G11" s="99"/>
      <c r="H11" s="99"/>
      <c r="I11" s="99"/>
      <c r="J11" s="99"/>
      <c r="K11" s="99"/>
      <c r="L11" s="99"/>
      <c r="M11" s="99"/>
      <c r="N11" s="99"/>
      <c r="O11" s="99"/>
      <c r="P11" s="99"/>
      <c r="Q11" s="99"/>
      <c r="R11" s="99"/>
      <c r="S11" s="99"/>
      <c r="T11" s="99"/>
      <c r="U11" s="99"/>
      <c r="V11" s="99"/>
      <c r="W11" s="99"/>
      <c r="X11" s="99"/>
      <c r="Y11" s="4"/>
      <c r="AD11" s="70"/>
      <c r="AE11" s="70"/>
      <c r="AF11" s="70"/>
      <c r="AG11" s="115" t="str">
        <f>IF('申請書（別紙様式１）'!AG11="","",'申請書（別紙様式１）'!AG11)</f>
        <v/>
      </c>
      <c r="AH11" s="115"/>
      <c r="AI11" s="115"/>
      <c r="AJ11" s="115"/>
      <c r="AK11" s="115"/>
      <c r="AL11" s="115"/>
      <c r="AM11" s="115"/>
      <c r="AN11" s="115"/>
      <c r="AO11" s="115"/>
      <c r="AP11" s="115"/>
      <c r="AQ11" s="115"/>
      <c r="AR11" s="114" t="str">
        <f>IF('申請書（別紙様式１）'!AR11="","",'申請書（別紙様式１）'!AR11)</f>
        <v/>
      </c>
      <c r="AS11" s="114"/>
      <c r="AT11" s="114"/>
      <c r="AU11" s="114"/>
      <c r="AV11" s="114"/>
      <c r="AW11" s="114"/>
    </row>
    <row r="12" spans="3:49">
      <c r="C12" s="5"/>
      <c r="D12" s="5"/>
      <c r="E12" s="5"/>
      <c r="F12" s="5"/>
      <c r="G12" s="5"/>
      <c r="H12" s="5"/>
      <c r="I12" s="5"/>
      <c r="J12" s="5"/>
      <c r="K12" s="5"/>
      <c r="L12" s="5"/>
      <c r="M12" s="69" t="s">
        <v>50</v>
      </c>
      <c r="N12" s="69"/>
      <c r="O12" s="5"/>
      <c r="P12" s="5"/>
      <c r="Q12" s="5"/>
      <c r="R12" s="5"/>
      <c r="S12" s="5"/>
      <c r="T12" s="5"/>
      <c r="U12" s="5"/>
      <c r="V12" s="5"/>
      <c r="W12" s="5"/>
      <c r="X12" s="5"/>
      <c r="Y12" s="5"/>
      <c r="AD12" s="70"/>
      <c r="AE12" s="70"/>
      <c r="AF12" s="70"/>
      <c r="AG12" s="115" t="str">
        <f>IF('申請書（別紙様式１）'!AG12="","",'申請書（別紙様式１）'!AG12)</f>
        <v/>
      </c>
      <c r="AH12" s="115"/>
      <c r="AI12" s="115"/>
      <c r="AJ12" s="115"/>
      <c r="AK12" s="115"/>
      <c r="AL12" s="115"/>
      <c r="AM12" s="115"/>
      <c r="AN12" s="115"/>
      <c r="AO12" s="115"/>
      <c r="AP12" s="115"/>
      <c r="AQ12" s="115"/>
      <c r="AR12" s="114" t="str">
        <f>IF('申請書（別紙様式１）'!AR12="","",'申請書（別紙様式１）'!AR12)</f>
        <v/>
      </c>
      <c r="AS12" s="114"/>
      <c r="AT12" s="114"/>
      <c r="AU12" s="114"/>
      <c r="AV12" s="114"/>
      <c r="AW12" s="114"/>
    </row>
    <row r="13" spans="3:49">
      <c r="M13" s="69"/>
      <c r="N13" s="69"/>
      <c r="AD13" s="70"/>
      <c r="AE13" s="70"/>
      <c r="AF13" s="70"/>
      <c r="AG13" s="71" t="s">
        <v>143</v>
      </c>
      <c r="AH13" s="71"/>
      <c r="AI13" s="71"/>
      <c r="AJ13" s="71"/>
      <c r="AK13" s="71"/>
      <c r="AL13" s="71"/>
      <c r="AM13" s="71"/>
      <c r="AN13" s="71"/>
      <c r="AO13" s="71"/>
      <c r="AP13" s="71"/>
      <c r="AQ13" s="71"/>
      <c r="AR13" s="92">
        <f>実績報告書別紙一覧!F2</f>
        <v>0</v>
      </c>
      <c r="AS13" s="92"/>
      <c r="AT13" s="92"/>
      <c r="AU13" s="92"/>
      <c r="AV13" s="92"/>
      <c r="AW13" s="92"/>
    </row>
    <row r="14" spans="3:49">
      <c r="C14" s="81" t="s">
        <v>3</v>
      </c>
      <c r="D14" s="81"/>
      <c r="E14" s="81"/>
      <c r="F14" s="81"/>
      <c r="G14" s="81"/>
      <c r="H14" s="81"/>
      <c r="AD14" s="70" t="s">
        <v>28</v>
      </c>
      <c r="AE14" s="70"/>
      <c r="AF14" s="70"/>
      <c r="AG14" s="70"/>
      <c r="AH14" s="70"/>
      <c r="AI14" s="70"/>
      <c r="AJ14" s="70"/>
      <c r="AK14" s="70"/>
      <c r="AL14" s="70"/>
      <c r="AM14" s="70"/>
      <c r="AN14" s="70"/>
      <c r="AO14" s="70"/>
      <c r="AP14" s="70"/>
      <c r="AQ14" s="70"/>
      <c r="AR14" s="87">
        <f>SUM(AR9:AW13)</f>
        <v>0</v>
      </c>
      <c r="AS14" s="87"/>
      <c r="AT14" s="87"/>
      <c r="AU14" s="87"/>
      <c r="AV14" s="87"/>
      <c r="AW14" s="87"/>
    </row>
    <row r="15" spans="3:49">
      <c r="D15" s="70" t="s">
        <v>4</v>
      </c>
      <c r="E15" s="70"/>
      <c r="F15" s="70"/>
      <c r="G15" s="70"/>
      <c r="H15" s="70"/>
      <c r="I15" s="72">
        <f>基本情報入力シート!D6</f>
        <v>0</v>
      </c>
      <c r="J15" s="72"/>
      <c r="K15" s="72"/>
      <c r="L15" s="72"/>
      <c r="M15" s="72"/>
      <c r="N15" s="72"/>
      <c r="O15" s="72"/>
      <c r="P15" s="72"/>
      <c r="Q15" s="72"/>
      <c r="R15" s="72"/>
      <c r="S15" s="72"/>
      <c r="T15" s="72"/>
      <c r="U15" s="72"/>
      <c r="V15" s="72"/>
      <c r="W15" s="72"/>
    </row>
    <row r="16" spans="3:49">
      <c r="D16" s="85" t="s">
        <v>5</v>
      </c>
      <c r="E16" s="85"/>
      <c r="F16" s="85"/>
      <c r="G16" s="73" t="s">
        <v>8</v>
      </c>
      <c r="H16" s="73"/>
      <c r="I16" s="72" t="str">
        <f>基本情報入力シート!D15</f>
        <v/>
      </c>
      <c r="J16" s="72"/>
      <c r="K16" s="72"/>
      <c r="L16" s="72"/>
      <c r="M16" s="72"/>
      <c r="N16" s="72"/>
      <c r="O16" s="72"/>
      <c r="P16" s="72"/>
      <c r="Q16" s="72"/>
      <c r="R16" s="72"/>
      <c r="S16" s="72"/>
      <c r="T16" s="72"/>
      <c r="U16" s="72"/>
      <c r="V16" s="72"/>
      <c r="W16" s="72"/>
      <c r="AD16" s="69" t="str">
        <f>'申請書（別紙様式１）'!AD16</f>
        <v>▢</v>
      </c>
      <c r="AE16" s="69"/>
      <c r="AF16" s="82" t="s">
        <v>30</v>
      </c>
      <c r="AG16" s="82"/>
      <c r="AH16" s="82"/>
      <c r="AI16" s="82"/>
      <c r="AJ16" s="82"/>
      <c r="AK16" s="82"/>
      <c r="AL16" s="82"/>
      <c r="AM16" s="82"/>
      <c r="AN16" s="82"/>
      <c r="AO16" s="82"/>
      <c r="AP16" s="82"/>
      <c r="AQ16" s="82"/>
      <c r="AR16" s="82"/>
      <c r="AS16" s="82"/>
      <c r="AT16" s="82"/>
      <c r="AU16" s="82"/>
      <c r="AV16" s="82"/>
      <c r="AW16" s="82"/>
    </row>
    <row r="17" spans="3:49" ht="17.399999999999999" customHeight="1">
      <c r="D17" s="85"/>
      <c r="E17" s="85"/>
      <c r="F17" s="85"/>
      <c r="G17" s="70" t="s">
        <v>9</v>
      </c>
      <c r="H17" s="70"/>
      <c r="I17" s="72">
        <f>基本情報入力シート!D14</f>
        <v>0</v>
      </c>
      <c r="J17" s="72"/>
      <c r="K17" s="72"/>
      <c r="L17" s="72"/>
      <c r="M17" s="72"/>
      <c r="N17" s="72"/>
      <c r="O17" s="72"/>
      <c r="P17" s="72"/>
      <c r="Q17" s="72"/>
      <c r="R17" s="72"/>
      <c r="S17" s="72"/>
      <c r="T17" s="72"/>
      <c r="U17" s="72"/>
      <c r="V17" s="72"/>
      <c r="W17" s="72"/>
      <c r="AD17" s="69"/>
      <c r="AE17" s="69"/>
      <c r="AF17" s="82"/>
      <c r="AG17" s="82"/>
      <c r="AH17" s="82"/>
      <c r="AI17" s="82"/>
      <c r="AJ17" s="82"/>
      <c r="AK17" s="82"/>
      <c r="AL17" s="82"/>
      <c r="AM17" s="82"/>
      <c r="AN17" s="82"/>
      <c r="AO17" s="82"/>
      <c r="AP17" s="82"/>
      <c r="AQ17" s="82"/>
      <c r="AR17" s="82"/>
      <c r="AS17" s="82"/>
      <c r="AT17" s="82"/>
      <c r="AU17" s="82"/>
      <c r="AV17" s="82"/>
      <c r="AW17" s="82"/>
    </row>
    <row r="18" spans="3:49">
      <c r="D18" s="85" t="s">
        <v>6</v>
      </c>
      <c r="E18" s="85"/>
      <c r="F18" s="85"/>
      <c r="G18" s="73" t="s">
        <v>8</v>
      </c>
      <c r="H18" s="73"/>
      <c r="I18" s="72" t="str">
        <f>基本情報入力シート!D26</f>
        <v>　</v>
      </c>
      <c r="J18" s="72"/>
      <c r="K18" s="72"/>
      <c r="L18" s="72"/>
      <c r="M18" s="72"/>
      <c r="N18" s="72"/>
      <c r="O18" s="72"/>
      <c r="P18" s="72"/>
      <c r="Q18" s="72"/>
      <c r="R18" s="72"/>
      <c r="S18" s="72"/>
      <c r="T18" s="72"/>
      <c r="U18" s="72"/>
      <c r="V18" s="72"/>
      <c r="W18" s="72"/>
      <c r="AL18" s="70" t="s">
        <v>70</v>
      </c>
      <c r="AM18" s="70"/>
      <c r="AN18" s="70"/>
      <c r="AO18" s="70"/>
      <c r="AP18" s="70"/>
      <c r="AQ18" s="70"/>
      <c r="AR18" s="114">
        <f>'申請書（別紙様式１）'!AR18</f>
        <v>0</v>
      </c>
      <c r="AS18" s="114"/>
      <c r="AT18" s="114"/>
      <c r="AU18" s="114"/>
      <c r="AV18" s="114"/>
      <c r="AW18" s="114"/>
    </row>
    <row r="19" spans="3:49" ht="18" customHeight="1">
      <c r="D19" s="85"/>
      <c r="E19" s="85"/>
      <c r="F19" s="85"/>
      <c r="G19" s="70" t="s">
        <v>9</v>
      </c>
      <c r="H19" s="70"/>
      <c r="I19" s="72" t="str">
        <f>基本情報入力シート!D25</f>
        <v>　</v>
      </c>
      <c r="J19" s="72"/>
      <c r="K19" s="72"/>
      <c r="L19" s="72"/>
      <c r="M19" s="72"/>
      <c r="N19" s="72"/>
      <c r="O19" s="72"/>
      <c r="P19" s="72"/>
      <c r="Q19" s="72"/>
      <c r="R19" s="72"/>
      <c r="S19" s="72"/>
      <c r="T19" s="72"/>
      <c r="U19" s="72"/>
      <c r="V19" s="72"/>
      <c r="W19" s="72"/>
    </row>
    <row r="20" spans="3:49">
      <c r="D20" s="75" t="s">
        <v>48</v>
      </c>
      <c r="E20" s="76"/>
      <c r="F20" s="77"/>
      <c r="G20" s="73" t="s">
        <v>8</v>
      </c>
      <c r="H20" s="73"/>
      <c r="I20" s="72" t="str">
        <f>基本情報入力シート!D32</f>
        <v/>
      </c>
      <c r="J20" s="72"/>
      <c r="K20" s="72"/>
      <c r="L20" s="72"/>
      <c r="M20" s="72"/>
      <c r="N20" s="72"/>
      <c r="O20" s="72"/>
      <c r="P20" s="72"/>
      <c r="Q20" s="72"/>
      <c r="R20" s="72"/>
      <c r="S20" s="72"/>
      <c r="T20" s="72"/>
      <c r="U20" s="72"/>
      <c r="V20" s="72"/>
      <c r="W20" s="72"/>
      <c r="AD20" s="69" t="str">
        <f>'申請書（別紙様式１）'!AD20</f>
        <v>▢</v>
      </c>
      <c r="AE20" s="69"/>
      <c r="AF20" s="81" t="s">
        <v>31</v>
      </c>
      <c r="AG20" s="81"/>
      <c r="AH20" s="81"/>
      <c r="AI20" s="81"/>
      <c r="AJ20" s="81"/>
      <c r="AK20" s="81"/>
      <c r="AL20" s="81"/>
      <c r="AM20" s="81"/>
      <c r="AN20" s="81"/>
      <c r="AO20" s="81"/>
      <c r="AP20" s="81"/>
      <c r="AQ20" s="81"/>
      <c r="AR20" s="81"/>
      <c r="AS20" s="81"/>
      <c r="AT20" s="81"/>
      <c r="AU20" s="81"/>
      <c r="AV20" s="81"/>
      <c r="AW20" s="81"/>
    </row>
    <row r="21" spans="3:49" ht="17.399999999999999" customHeight="1">
      <c r="D21" s="78"/>
      <c r="E21" s="79"/>
      <c r="F21" s="80"/>
      <c r="G21" s="70" t="s">
        <v>9</v>
      </c>
      <c r="H21" s="70"/>
      <c r="I21" s="72" t="str">
        <f>基本情報入力シート!D30&amp;"　"&amp;基本情報入力シート!D31</f>
        <v>　</v>
      </c>
      <c r="J21" s="72"/>
      <c r="K21" s="72"/>
      <c r="L21" s="72"/>
      <c r="M21" s="72"/>
      <c r="N21" s="72"/>
      <c r="O21" s="72"/>
      <c r="P21" s="72"/>
      <c r="Q21" s="72"/>
      <c r="R21" s="72"/>
      <c r="S21" s="72"/>
      <c r="T21" s="72"/>
      <c r="U21" s="72"/>
      <c r="V21" s="72"/>
      <c r="W21" s="72"/>
      <c r="AD21" s="69"/>
      <c r="AE21" s="69"/>
      <c r="AF21" s="81"/>
      <c r="AG21" s="81"/>
      <c r="AH21" s="81"/>
      <c r="AI21" s="81"/>
      <c r="AJ21" s="81"/>
      <c r="AK21" s="81"/>
      <c r="AL21" s="81"/>
      <c r="AM21" s="81"/>
      <c r="AN21" s="81"/>
      <c r="AO21" s="81"/>
      <c r="AP21" s="81"/>
      <c r="AQ21" s="81"/>
      <c r="AR21" s="81"/>
      <c r="AS21" s="81"/>
      <c r="AT21" s="81"/>
      <c r="AU21" s="81"/>
      <c r="AV21" s="81"/>
      <c r="AW21" s="81"/>
    </row>
    <row r="22" spans="3:49" ht="17.399999999999999" customHeight="1">
      <c r="D22" s="70" t="s">
        <v>7</v>
      </c>
      <c r="E22" s="70"/>
      <c r="F22" s="70"/>
      <c r="G22" s="70"/>
      <c r="H22" s="70"/>
      <c r="I22" s="6" t="s">
        <v>10</v>
      </c>
      <c r="J22" s="72">
        <f>基本情報入力シート!D27</f>
        <v>0</v>
      </c>
      <c r="K22" s="72"/>
      <c r="L22" s="72"/>
      <c r="M22" s="72"/>
      <c r="N22" s="72"/>
      <c r="O22" s="72"/>
      <c r="P22" s="70"/>
      <c r="Q22" s="70"/>
      <c r="R22" s="70"/>
      <c r="S22" s="70"/>
      <c r="T22" s="70"/>
      <c r="U22" s="70"/>
      <c r="V22" s="70"/>
      <c r="W22" s="70"/>
      <c r="AD22" s="3"/>
      <c r="AE22" s="3"/>
      <c r="AF22" s="2"/>
      <c r="AG22" s="2"/>
      <c r="AH22" s="2"/>
      <c r="AI22" s="2"/>
      <c r="AJ22" s="2"/>
      <c r="AK22" s="2"/>
      <c r="AL22" s="2"/>
      <c r="AM22" s="2"/>
      <c r="AN22" s="2"/>
      <c r="AO22" s="2"/>
      <c r="AP22" s="2"/>
      <c r="AQ22" s="2"/>
      <c r="AR22" s="2"/>
      <c r="AS22" s="2"/>
      <c r="AT22" s="2"/>
      <c r="AU22" s="2"/>
      <c r="AV22" s="2"/>
      <c r="AW22" s="2"/>
    </row>
    <row r="23" spans="3:49">
      <c r="D23" s="70"/>
      <c r="E23" s="70"/>
      <c r="F23" s="70"/>
      <c r="G23" s="70"/>
      <c r="H23" s="70"/>
      <c r="I23" s="72">
        <f>基本情報入力シート!D28</f>
        <v>0</v>
      </c>
      <c r="J23" s="72"/>
      <c r="K23" s="72"/>
      <c r="L23" s="72"/>
      <c r="M23" s="72"/>
      <c r="N23" s="72"/>
      <c r="O23" s="72"/>
      <c r="P23" s="72"/>
      <c r="Q23" s="72"/>
      <c r="R23" s="72"/>
      <c r="S23" s="72"/>
      <c r="T23" s="72"/>
      <c r="U23" s="72"/>
      <c r="V23" s="72"/>
      <c r="W23" s="72"/>
      <c r="AL23" s="70" t="s">
        <v>71</v>
      </c>
      <c r="AM23" s="70"/>
      <c r="AN23" s="70"/>
      <c r="AO23" s="70"/>
      <c r="AP23" s="70"/>
      <c r="AQ23" s="70"/>
      <c r="AR23" s="111">
        <f>'申請書（別紙様式１）'!AR23</f>
        <v>0</v>
      </c>
      <c r="AS23" s="112"/>
      <c r="AT23" s="112"/>
      <c r="AU23" s="112"/>
      <c r="AV23" s="112"/>
      <c r="AW23" s="113"/>
    </row>
    <row r="24" spans="3:49">
      <c r="D24" s="70" t="s">
        <v>35</v>
      </c>
      <c r="E24" s="70"/>
      <c r="F24" s="70"/>
      <c r="G24" s="70"/>
      <c r="H24" s="70"/>
      <c r="I24" s="72">
        <f>基本情報入力シート!D33</f>
        <v>0</v>
      </c>
      <c r="J24" s="72"/>
      <c r="K24" s="72"/>
      <c r="L24" s="72"/>
      <c r="M24" s="72"/>
      <c r="N24" s="72"/>
      <c r="O24" s="72"/>
      <c r="P24" s="72"/>
      <c r="Q24" s="72"/>
      <c r="R24" s="72"/>
      <c r="S24" s="72"/>
      <c r="T24" s="72"/>
      <c r="U24" s="72"/>
      <c r="V24" s="72"/>
      <c r="W24" s="72"/>
      <c r="AW24" s="34" t="str">
        <f>IF(AR14+AR18+AR23&gt;'申請書（別紙様式１）'!AR25,"交付決定額超過につき補正↓",IF(AR14+AR18+AR23&lt;'申請書（別紙様式１）'!AR25,"交付決定額に達していませんのでご確認ください↓",""))</f>
        <v/>
      </c>
    </row>
    <row r="25" spans="3:49">
      <c r="D25" s="71" t="s">
        <v>47</v>
      </c>
      <c r="E25" s="71"/>
      <c r="F25" s="71"/>
      <c r="G25" s="71"/>
      <c r="H25" s="71"/>
      <c r="I25" s="72">
        <f>基本情報入力シート!D34</f>
        <v>0</v>
      </c>
      <c r="J25" s="72"/>
      <c r="K25" s="72"/>
      <c r="L25" s="72"/>
      <c r="M25" s="72"/>
      <c r="N25" s="72"/>
      <c r="O25" s="72"/>
      <c r="P25" s="72"/>
      <c r="Q25" s="72"/>
      <c r="R25" s="72"/>
      <c r="S25" s="72"/>
      <c r="T25" s="72"/>
      <c r="U25" s="72"/>
      <c r="V25" s="72"/>
      <c r="W25" s="72"/>
      <c r="AL25" s="70" t="s">
        <v>34</v>
      </c>
      <c r="AM25" s="70"/>
      <c r="AN25" s="70"/>
      <c r="AO25" s="70"/>
      <c r="AP25" s="70"/>
      <c r="AQ25" s="70"/>
      <c r="AR25" s="87">
        <f>ROUNDDOWN(IF(AR14+AR18+AR23&gt;'申請書（別紙様式１）'!AR25,'申請書（別紙様式１）'!AR25,AR14+AR18+AR23),-3)</f>
        <v>0</v>
      </c>
      <c r="AS25" s="87"/>
      <c r="AT25" s="87"/>
      <c r="AU25" s="87"/>
      <c r="AV25" s="87"/>
      <c r="AW25" s="87"/>
    </row>
    <row r="27" spans="3:49">
      <c r="C27" s="81" t="s">
        <v>72</v>
      </c>
      <c r="D27" s="81"/>
      <c r="E27" s="81"/>
      <c r="F27" s="81"/>
      <c r="G27" s="81"/>
    </row>
    <row r="28" spans="3:49">
      <c r="D28" s="101" t="s">
        <v>73</v>
      </c>
      <c r="E28" s="102"/>
      <c r="F28" s="102"/>
      <c r="G28" s="102"/>
      <c r="H28" s="102"/>
      <c r="I28" s="102"/>
      <c r="J28" s="102"/>
      <c r="K28" s="103"/>
    </row>
    <row r="29" spans="3:49" ht="18" customHeight="1">
      <c r="D29" s="108">
        <f>AR25</f>
        <v>0</v>
      </c>
      <c r="E29" s="109"/>
      <c r="F29" s="109"/>
      <c r="G29" s="109"/>
      <c r="H29" s="109"/>
      <c r="I29" s="109"/>
      <c r="J29" s="110"/>
      <c r="K29" s="6" t="s">
        <v>14</v>
      </c>
    </row>
    <row r="31" spans="3:49" ht="18" customHeight="1">
      <c r="C31" s="97" t="s">
        <v>15</v>
      </c>
      <c r="D31" s="97"/>
      <c r="E31" s="97"/>
      <c r="F31" s="97"/>
      <c r="G31" s="97"/>
      <c r="H31" s="97"/>
      <c r="I31" s="97"/>
      <c r="J31" s="97"/>
      <c r="K31" s="97"/>
    </row>
    <row r="32" spans="3:49" ht="18" customHeight="1">
      <c r="D32" s="69" t="str">
        <f>'申請書（別紙様式１）'!D32</f>
        <v>▢</v>
      </c>
      <c r="E32" s="91" t="s">
        <v>23</v>
      </c>
      <c r="F32" s="91"/>
      <c r="G32" s="91"/>
      <c r="H32" s="91"/>
      <c r="I32" s="91"/>
      <c r="J32" s="91"/>
      <c r="K32" s="91"/>
      <c r="L32" s="91"/>
      <c r="M32" s="91"/>
      <c r="N32" s="91"/>
      <c r="O32" s="91"/>
      <c r="P32" s="91"/>
      <c r="Q32" s="91"/>
      <c r="R32" s="91"/>
      <c r="S32" s="91"/>
      <c r="T32" s="91"/>
      <c r="U32" s="91"/>
      <c r="V32" s="91"/>
      <c r="W32" s="91"/>
    </row>
    <row r="33" spans="4:23" ht="18" customHeight="1">
      <c r="D33" s="88"/>
      <c r="E33" s="91"/>
      <c r="F33" s="91"/>
      <c r="G33" s="91"/>
      <c r="H33" s="91"/>
      <c r="I33" s="91"/>
      <c r="J33" s="91"/>
      <c r="K33" s="91"/>
      <c r="L33" s="91"/>
      <c r="M33" s="91"/>
      <c r="N33" s="91"/>
      <c r="O33" s="91"/>
      <c r="P33" s="91"/>
      <c r="Q33" s="91"/>
      <c r="R33" s="91"/>
      <c r="S33" s="91"/>
      <c r="T33" s="91"/>
      <c r="U33" s="91"/>
      <c r="V33" s="91"/>
      <c r="W33" s="91"/>
    </row>
    <row r="34" spans="4:23" ht="18" customHeight="1">
      <c r="D34" s="101" t="s">
        <v>16</v>
      </c>
      <c r="E34" s="102"/>
      <c r="F34" s="102"/>
      <c r="G34" s="102"/>
      <c r="H34" s="102"/>
      <c r="I34" s="102"/>
      <c r="J34" s="102"/>
      <c r="K34" s="102"/>
      <c r="L34" s="102"/>
      <c r="M34" s="102"/>
      <c r="N34" s="102"/>
      <c r="O34" s="102"/>
      <c r="P34" s="102"/>
      <c r="Q34" s="102"/>
      <c r="R34" s="103"/>
      <c r="S34" s="104" t="s">
        <v>22</v>
      </c>
      <c r="T34" s="105"/>
      <c r="U34" s="105"/>
      <c r="V34" s="106"/>
    </row>
    <row r="35" spans="4:23" ht="18" customHeight="1">
      <c r="D35" s="101" t="s">
        <v>17</v>
      </c>
      <c r="E35" s="102"/>
      <c r="F35" s="102"/>
      <c r="G35" s="102"/>
      <c r="H35" s="102"/>
      <c r="I35" s="102"/>
      <c r="J35" s="102"/>
      <c r="K35" s="102"/>
      <c r="L35" s="102"/>
      <c r="M35" s="102"/>
      <c r="N35" s="102"/>
      <c r="O35" s="102"/>
      <c r="P35" s="102"/>
      <c r="Q35" s="102"/>
      <c r="R35" s="103"/>
      <c r="S35" s="104" t="str">
        <f>IF('申請書（別紙様式１）'!S35="○","○","")</f>
        <v/>
      </c>
      <c r="T35" s="105"/>
      <c r="U35" s="105"/>
      <c r="V35" s="106"/>
    </row>
    <row r="36" spans="4:23" ht="18" customHeight="1">
      <c r="D36" s="101" t="s">
        <v>18</v>
      </c>
      <c r="E36" s="102"/>
      <c r="F36" s="102"/>
      <c r="G36" s="102"/>
      <c r="H36" s="102"/>
      <c r="I36" s="102"/>
      <c r="J36" s="102"/>
      <c r="K36" s="102"/>
      <c r="L36" s="102"/>
      <c r="M36" s="102"/>
      <c r="N36" s="102"/>
      <c r="O36" s="102"/>
      <c r="P36" s="102"/>
      <c r="Q36" s="102"/>
      <c r="R36" s="103"/>
      <c r="S36" s="104" t="str">
        <f>IF('申請書（別紙様式１）'!S36="○","○","")</f>
        <v/>
      </c>
      <c r="T36" s="105"/>
      <c r="U36" s="105"/>
      <c r="V36" s="106"/>
    </row>
    <row r="37" spans="4:23">
      <c r="D37" s="101" t="str">
        <f>IF(基本情報入力シート!$D$16="無床診療所・訪問看護事業者","－","O102 入院ベースアップ評価料（医科）")</f>
        <v>O102 入院ベースアップ評価料（医科）</v>
      </c>
      <c r="E37" s="102"/>
      <c r="F37" s="102"/>
      <c r="G37" s="102"/>
      <c r="H37" s="102"/>
      <c r="I37" s="102"/>
      <c r="J37" s="102"/>
      <c r="K37" s="102"/>
      <c r="L37" s="102"/>
      <c r="M37" s="102"/>
      <c r="N37" s="102"/>
      <c r="O37" s="102"/>
      <c r="P37" s="102"/>
      <c r="Q37" s="102"/>
      <c r="R37" s="103"/>
      <c r="S37" s="104" t="str">
        <f>IF('申請書（別紙様式１）'!S37="○","○","")</f>
        <v/>
      </c>
      <c r="T37" s="105"/>
      <c r="U37" s="105"/>
      <c r="V37" s="106"/>
    </row>
    <row r="38" spans="4:23">
      <c r="D38" s="101" t="str">
        <f>IF(基本情報入力シート!$D$16="無床診療所・訪問看護事業者","－","P102 入院ベースアップ評価料（歯科）")</f>
        <v>P102 入院ベースアップ評価料（歯科）</v>
      </c>
      <c r="E38" s="102"/>
      <c r="F38" s="102"/>
      <c r="G38" s="102"/>
      <c r="H38" s="102"/>
      <c r="I38" s="102"/>
      <c r="J38" s="102"/>
      <c r="K38" s="102"/>
      <c r="L38" s="102"/>
      <c r="M38" s="102"/>
      <c r="N38" s="102"/>
      <c r="O38" s="102"/>
      <c r="P38" s="102"/>
      <c r="Q38" s="102"/>
      <c r="R38" s="103"/>
      <c r="S38" s="104" t="str">
        <f>IF('申請書（別紙様式１）'!S38="○","○","")</f>
        <v/>
      </c>
      <c r="T38" s="105"/>
      <c r="U38" s="105"/>
      <c r="V38" s="106"/>
    </row>
    <row r="39" spans="4:23" ht="18" customHeight="1">
      <c r="D39" s="101" t="s">
        <v>21</v>
      </c>
      <c r="E39" s="102"/>
      <c r="F39" s="102"/>
      <c r="G39" s="102"/>
      <c r="H39" s="102"/>
      <c r="I39" s="102"/>
      <c r="J39" s="102"/>
      <c r="K39" s="102"/>
      <c r="L39" s="102"/>
      <c r="M39" s="102"/>
      <c r="N39" s="102"/>
      <c r="O39" s="102"/>
      <c r="P39" s="102"/>
      <c r="Q39" s="102"/>
      <c r="R39" s="103"/>
      <c r="S39" s="104" t="str">
        <f>IF('申請書（別紙様式１）'!S39="○","○","")</f>
        <v/>
      </c>
      <c r="T39" s="105"/>
      <c r="U39" s="105"/>
      <c r="V39" s="106"/>
    </row>
    <row r="40" spans="4:23" ht="27" customHeight="1"/>
    <row r="44" spans="4:23" ht="18" customHeight="1"/>
  </sheetData>
  <sheetProtection algorithmName="SHA-512" hashValue="Td+0DnJNVxgKgoUU9QUkALcS+W36tavaxgRz+0tOrWIrC7t7u0/HvN1h9oNBtiEIhENogas+KKzj/Bz6ktwPQg==" saltValue="uxCpOiR20QCyma+1aXwXNQ==" spinCount="100000" sheet="1" objects="1" scenarios="1"/>
  <mergeCells count="78">
    <mergeCell ref="C11:X11"/>
    <mergeCell ref="AG11:AQ11"/>
    <mergeCell ref="AC3:AR3"/>
    <mergeCell ref="R4:X4"/>
    <mergeCell ref="AD5:AE6"/>
    <mergeCell ref="AF5:AW6"/>
    <mergeCell ref="R6:X6"/>
    <mergeCell ref="R7:X7"/>
    <mergeCell ref="AD16:AE17"/>
    <mergeCell ref="AF16:AW17"/>
    <mergeCell ref="AR11:AW11"/>
    <mergeCell ref="M12:N13"/>
    <mergeCell ref="AG12:AQ12"/>
    <mergeCell ref="AR12:AW12"/>
    <mergeCell ref="AG13:AQ13"/>
    <mergeCell ref="AR13:AW13"/>
    <mergeCell ref="AD8:AF13"/>
    <mergeCell ref="AG8:AQ8"/>
    <mergeCell ref="AR8:AW8"/>
    <mergeCell ref="F9:U9"/>
    <mergeCell ref="AG9:AQ9"/>
    <mergeCell ref="AR9:AW9"/>
    <mergeCell ref="AG10:AQ10"/>
    <mergeCell ref="AR10:AW10"/>
    <mergeCell ref="C14:H14"/>
    <mergeCell ref="AD14:AQ14"/>
    <mergeCell ref="AR14:AW14"/>
    <mergeCell ref="D15:H15"/>
    <mergeCell ref="I15:W15"/>
    <mergeCell ref="G17:H17"/>
    <mergeCell ref="I17:W17"/>
    <mergeCell ref="D18:F19"/>
    <mergeCell ref="G18:H18"/>
    <mergeCell ref="I18:W18"/>
    <mergeCell ref="D16:F17"/>
    <mergeCell ref="G16:H16"/>
    <mergeCell ref="I16:W16"/>
    <mergeCell ref="AR18:AW18"/>
    <mergeCell ref="G19:H19"/>
    <mergeCell ref="I19:W19"/>
    <mergeCell ref="D20:F21"/>
    <mergeCell ref="G20:H20"/>
    <mergeCell ref="I20:W20"/>
    <mergeCell ref="AD20:AE21"/>
    <mergeCell ref="AF20:AW21"/>
    <mergeCell ref="G21:H21"/>
    <mergeCell ref="I21:W21"/>
    <mergeCell ref="AL18:AQ18"/>
    <mergeCell ref="AL25:AQ25"/>
    <mergeCell ref="AR25:AW25"/>
    <mergeCell ref="D22:H23"/>
    <mergeCell ref="J22:O22"/>
    <mergeCell ref="P22:W22"/>
    <mergeCell ref="I23:W23"/>
    <mergeCell ref="AL23:AQ23"/>
    <mergeCell ref="AR23:AW23"/>
    <mergeCell ref="D34:R34"/>
    <mergeCell ref="S34:V34"/>
    <mergeCell ref="D24:H24"/>
    <mergeCell ref="I24:W24"/>
    <mergeCell ref="D25:H25"/>
    <mergeCell ref="I25:W25"/>
    <mergeCell ref="D32:D33"/>
    <mergeCell ref="C27:G27"/>
    <mergeCell ref="D28:K28"/>
    <mergeCell ref="D29:J29"/>
    <mergeCell ref="C31:K31"/>
    <mergeCell ref="E32:W33"/>
    <mergeCell ref="D38:R38"/>
    <mergeCell ref="S38:V38"/>
    <mergeCell ref="D39:R39"/>
    <mergeCell ref="S39:V39"/>
    <mergeCell ref="D35:R35"/>
    <mergeCell ref="S35:V35"/>
    <mergeCell ref="D36:R36"/>
    <mergeCell ref="S36:V36"/>
    <mergeCell ref="D37:R37"/>
    <mergeCell ref="S37:V37"/>
  </mergeCells>
  <phoneticPr fontId="1"/>
  <dataValidations count="1">
    <dataValidation type="list" allowBlank="1" sqref="S35:V39" xr:uid="{C923C215-E16F-45C1-98FE-42921258755B}">
      <formula1>"○,"</formula1>
    </dataValidation>
  </dataValidations>
  <pageMargins left="0.7" right="0.7" top="0.75" bottom="0.75" header="0.3" footer="0.3"/>
  <pageSetup paperSize="9" scale="95" fitToWidth="0" orientation="portrait" r:id="rId1"/>
  <colBreaks count="2" manualBreakCount="2">
    <brk id="26" max="49" man="1"/>
    <brk id="52" max="37"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3CB74C-B5E7-4C06-8B10-F667562AB347}">
  <sheetPr>
    <tabColor theme="6" tint="0.59999389629810485"/>
  </sheetPr>
  <dimension ref="A1:F102"/>
  <sheetViews>
    <sheetView topLeftCell="C1" workbookViewId="0">
      <selection sqref="A1:B1048576"/>
    </sheetView>
  </sheetViews>
  <sheetFormatPr defaultRowHeight="18"/>
  <cols>
    <col min="1" max="1" width="11.59765625" hidden="1" customWidth="1"/>
    <col min="2" max="2" width="17.19921875" hidden="1" customWidth="1"/>
    <col min="3" max="3" width="4.5" bestFit="1" customWidth="1"/>
    <col min="5" max="5" width="38.69921875" customWidth="1"/>
    <col min="6" max="6" width="17.09765625" bestFit="1" customWidth="1"/>
  </cols>
  <sheetData>
    <row r="1" spans="1:6">
      <c r="A1">
        <f>基本情報入力シート!$D$6</f>
        <v>0</v>
      </c>
      <c r="B1">
        <f>基本情報入力シート!$D$14</f>
        <v>0</v>
      </c>
      <c r="C1" s="107" t="s">
        <v>125</v>
      </c>
      <c r="D1" s="107" t="s">
        <v>141</v>
      </c>
      <c r="E1" s="22" t="s">
        <v>26</v>
      </c>
      <c r="F1" s="24" t="s">
        <v>140</v>
      </c>
    </row>
    <row r="2" spans="1:6">
      <c r="A2">
        <f>基本情報入力シート!$D$6</f>
        <v>0</v>
      </c>
      <c r="B2">
        <f>基本情報入力シート!$D$14</f>
        <v>0</v>
      </c>
      <c r="C2" s="107"/>
      <c r="D2" s="107"/>
      <c r="E2" s="21" t="s">
        <v>28</v>
      </c>
      <c r="F2" s="23">
        <f>SUM(F3:F102)</f>
        <v>0</v>
      </c>
    </row>
    <row r="3" spans="1:6">
      <c r="A3">
        <f>基本情報入力シート!$D$6</f>
        <v>0</v>
      </c>
      <c r="B3">
        <f>基本情報入力シート!$D$14</f>
        <v>0</v>
      </c>
      <c r="C3" s="9">
        <v>1</v>
      </c>
      <c r="D3" s="9" t="s">
        <v>29</v>
      </c>
      <c r="E3" s="50" t="str">
        <f>IF(申請書別紙一覧!E3="","",申請書別紙一覧!E3)</f>
        <v/>
      </c>
      <c r="F3" s="50" t="str">
        <f>IF(申請書別紙一覧!F3="","",申請書別紙一覧!F3)</f>
        <v/>
      </c>
    </row>
    <row r="4" spans="1:6">
      <c r="A4">
        <f>基本情報入力シート!$D$6</f>
        <v>0</v>
      </c>
      <c r="B4">
        <f>基本情報入力シート!$D$14</f>
        <v>0</v>
      </c>
      <c r="C4" s="9">
        <v>2</v>
      </c>
      <c r="D4" s="9" t="s">
        <v>29</v>
      </c>
      <c r="E4" s="50"/>
      <c r="F4" s="50" t="str">
        <f>IF(申請書別紙一覧!F4="","",申請書別紙一覧!F4)</f>
        <v/>
      </c>
    </row>
    <row r="5" spans="1:6">
      <c r="A5">
        <f>基本情報入力シート!$D$6</f>
        <v>0</v>
      </c>
      <c r="B5">
        <f>基本情報入力シート!$D$14</f>
        <v>0</v>
      </c>
      <c r="C5" s="9">
        <v>3</v>
      </c>
      <c r="D5" s="9" t="s">
        <v>29</v>
      </c>
      <c r="E5" s="50"/>
      <c r="F5" s="50" t="str">
        <f>IF(申請書別紙一覧!F5="","",申請書別紙一覧!F5)</f>
        <v/>
      </c>
    </row>
    <row r="6" spans="1:6">
      <c r="A6">
        <f>基本情報入力シート!$D$6</f>
        <v>0</v>
      </c>
      <c r="B6">
        <f>基本情報入力シート!$D$14</f>
        <v>0</v>
      </c>
      <c r="C6" s="9">
        <v>4</v>
      </c>
      <c r="D6" s="9" t="s">
        <v>29</v>
      </c>
      <c r="E6" s="50"/>
      <c r="F6" s="50" t="str">
        <f>IF(申請書別紙一覧!F6="","",申請書別紙一覧!F6)</f>
        <v/>
      </c>
    </row>
    <row r="7" spans="1:6">
      <c r="A7">
        <f>基本情報入力シート!$D$6</f>
        <v>0</v>
      </c>
      <c r="B7">
        <f>基本情報入力シート!$D$14</f>
        <v>0</v>
      </c>
      <c r="C7" s="9">
        <v>5</v>
      </c>
      <c r="D7" s="9" t="s">
        <v>29</v>
      </c>
      <c r="E7" s="50"/>
      <c r="F7" s="50" t="str">
        <f>IF(申請書別紙一覧!F7="","",申請書別紙一覧!F7)</f>
        <v/>
      </c>
    </row>
    <row r="8" spans="1:6">
      <c r="A8">
        <f>基本情報入力シート!$D$6</f>
        <v>0</v>
      </c>
      <c r="B8">
        <f>基本情報入力シート!$D$14</f>
        <v>0</v>
      </c>
      <c r="C8" s="9">
        <v>6</v>
      </c>
      <c r="D8" s="9" t="s">
        <v>29</v>
      </c>
      <c r="E8" s="50"/>
      <c r="F8" s="50" t="str">
        <f>IF(申請書別紙一覧!F8="","",申請書別紙一覧!F8)</f>
        <v/>
      </c>
    </row>
    <row r="9" spans="1:6">
      <c r="A9">
        <f>基本情報入力シート!$D$6</f>
        <v>0</v>
      </c>
      <c r="B9">
        <f>基本情報入力シート!$D$14</f>
        <v>0</v>
      </c>
      <c r="C9" s="9">
        <v>7</v>
      </c>
      <c r="D9" s="9" t="s">
        <v>29</v>
      </c>
      <c r="E9" s="50"/>
      <c r="F9" s="50" t="str">
        <f>IF(申請書別紙一覧!F9="","",申請書別紙一覧!F9)</f>
        <v/>
      </c>
    </row>
    <row r="10" spans="1:6">
      <c r="A10">
        <f>基本情報入力シート!$D$6</f>
        <v>0</v>
      </c>
      <c r="B10">
        <f>基本情報入力シート!$D$14</f>
        <v>0</v>
      </c>
      <c r="C10" s="9">
        <v>8</v>
      </c>
      <c r="D10" s="9" t="s">
        <v>29</v>
      </c>
      <c r="E10" s="50"/>
      <c r="F10" s="50" t="str">
        <f>IF(申請書別紙一覧!F10="","",申請書別紙一覧!F10)</f>
        <v/>
      </c>
    </row>
    <row r="11" spans="1:6">
      <c r="A11">
        <f>基本情報入力シート!$D$6</f>
        <v>0</v>
      </c>
      <c r="B11">
        <f>基本情報入力シート!$D$14</f>
        <v>0</v>
      </c>
      <c r="C11" s="9">
        <v>9</v>
      </c>
      <c r="D11" s="9" t="s">
        <v>29</v>
      </c>
      <c r="E11" s="50"/>
      <c r="F11" s="50" t="str">
        <f>IF(申請書別紙一覧!F11="","",申請書別紙一覧!F11)</f>
        <v/>
      </c>
    </row>
    <row r="12" spans="1:6">
      <c r="A12">
        <f>基本情報入力シート!$D$6</f>
        <v>0</v>
      </c>
      <c r="B12">
        <f>基本情報入力シート!$D$14</f>
        <v>0</v>
      </c>
      <c r="C12" s="9">
        <v>10</v>
      </c>
      <c r="D12" s="9" t="s">
        <v>29</v>
      </c>
      <c r="E12" s="50"/>
      <c r="F12" s="50" t="str">
        <f>IF(申請書別紙一覧!F12="","",申請書別紙一覧!F12)</f>
        <v/>
      </c>
    </row>
    <row r="13" spans="1:6">
      <c r="A13">
        <f>基本情報入力シート!$D$6</f>
        <v>0</v>
      </c>
      <c r="B13">
        <f>基本情報入力シート!$D$14</f>
        <v>0</v>
      </c>
      <c r="C13" s="9">
        <v>11</v>
      </c>
      <c r="D13" s="9" t="s">
        <v>29</v>
      </c>
      <c r="E13" s="50"/>
      <c r="F13" s="50" t="str">
        <f>IF(申請書別紙一覧!F13="","",申請書別紙一覧!F13)</f>
        <v/>
      </c>
    </row>
    <row r="14" spans="1:6">
      <c r="A14">
        <f>基本情報入力シート!$D$6</f>
        <v>0</v>
      </c>
      <c r="B14">
        <f>基本情報入力シート!$D$14</f>
        <v>0</v>
      </c>
      <c r="C14" s="9">
        <v>12</v>
      </c>
      <c r="D14" s="9" t="s">
        <v>29</v>
      </c>
      <c r="E14" s="50"/>
      <c r="F14" s="50" t="str">
        <f>IF(申請書別紙一覧!F14="","",申請書別紙一覧!F14)</f>
        <v/>
      </c>
    </row>
    <row r="15" spans="1:6">
      <c r="A15">
        <f>基本情報入力シート!$D$6</f>
        <v>0</v>
      </c>
      <c r="B15">
        <f>基本情報入力シート!$D$14</f>
        <v>0</v>
      </c>
      <c r="C15" s="9">
        <v>13</v>
      </c>
      <c r="D15" s="9" t="s">
        <v>29</v>
      </c>
      <c r="E15" s="50"/>
      <c r="F15" s="50" t="str">
        <f>IF(申請書別紙一覧!F15="","",申請書別紙一覧!F15)</f>
        <v/>
      </c>
    </row>
    <row r="16" spans="1:6">
      <c r="A16">
        <f>基本情報入力シート!$D$6</f>
        <v>0</v>
      </c>
      <c r="B16">
        <f>基本情報入力シート!$D$14</f>
        <v>0</v>
      </c>
      <c r="C16" s="9">
        <v>14</v>
      </c>
      <c r="D16" s="9" t="s">
        <v>29</v>
      </c>
      <c r="E16" s="50"/>
      <c r="F16" s="50" t="str">
        <f>IF(申請書別紙一覧!F16="","",申請書別紙一覧!F16)</f>
        <v/>
      </c>
    </row>
    <row r="17" spans="1:6">
      <c r="A17">
        <f>基本情報入力シート!$D$6</f>
        <v>0</v>
      </c>
      <c r="B17">
        <f>基本情報入力シート!$D$14</f>
        <v>0</v>
      </c>
      <c r="C17" s="9">
        <v>15</v>
      </c>
      <c r="D17" s="9" t="s">
        <v>29</v>
      </c>
      <c r="E17" s="50"/>
      <c r="F17" s="50" t="str">
        <f>IF(申請書別紙一覧!F17="","",申請書別紙一覧!F17)</f>
        <v/>
      </c>
    </row>
    <row r="18" spans="1:6">
      <c r="A18">
        <f>基本情報入力シート!$D$6</f>
        <v>0</v>
      </c>
      <c r="B18">
        <f>基本情報入力シート!$D$14</f>
        <v>0</v>
      </c>
      <c r="C18" s="9">
        <v>16</v>
      </c>
      <c r="D18" s="9" t="s">
        <v>29</v>
      </c>
      <c r="E18" s="50"/>
      <c r="F18" s="50" t="str">
        <f>IF(申請書別紙一覧!F18="","",申請書別紙一覧!F18)</f>
        <v/>
      </c>
    </row>
    <row r="19" spans="1:6">
      <c r="A19">
        <f>基本情報入力シート!$D$6</f>
        <v>0</v>
      </c>
      <c r="B19">
        <f>基本情報入力シート!$D$14</f>
        <v>0</v>
      </c>
      <c r="C19" s="9">
        <v>17</v>
      </c>
      <c r="D19" s="9" t="s">
        <v>29</v>
      </c>
      <c r="E19" s="50"/>
      <c r="F19" s="50" t="str">
        <f>IF(申請書別紙一覧!F19="","",申請書別紙一覧!F19)</f>
        <v/>
      </c>
    </row>
    <row r="20" spans="1:6">
      <c r="A20">
        <f>基本情報入力シート!$D$6</f>
        <v>0</v>
      </c>
      <c r="B20">
        <f>基本情報入力シート!$D$14</f>
        <v>0</v>
      </c>
      <c r="C20" s="9">
        <v>18</v>
      </c>
      <c r="D20" s="9" t="s">
        <v>29</v>
      </c>
      <c r="E20" s="50"/>
      <c r="F20" s="50" t="str">
        <f>IF(申請書別紙一覧!F20="","",申請書別紙一覧!F20)</f>
        <v/>
      </c>
    </row>
    <row r="21" spans="1:6">
      <c r="A21">
        <f>基本情報入力シート!$D$6</f>
        <v>0</v>
      </c>
      <c r="B21">
        <f>基本情報入力シート!$D$14</f>
        <v>0</v>
      </c>
      <c r="C21" s="9">
        <v>19</v>
      </c>
      <c r="D21" s="9" t="s">
        <v>29</v>
      </c>
      <c r="E21" s="50"/>
      <c r="F21" s="50" t="str">
        <f>IF(申請書別紙一覧!F21="","",申請書別紙一覧!F21)</f>
        <v/>
      </c>
    </row>
    <row r="22" spans="1:6">
      <c r="A22">
        <f>基本情報入力シート!$D$6</f>
        <v>0</v>
      </c>
      <c r="B22">
        <f>基本情報入力シート!$D$14</f>
        <v>0</v>
      </c>
      <c r="C22" s="9">
        <v>20</v>
      </c>
      <c r="D22" s="9" t="s">
        <v>29</v>
      </c>
      <c r="E22" s="50"/>
      <c r="F22" s="50" t="str">
        <f>IF(申請書別紙一覧!F22="","",申請書別紙一覧!F22)</f>
        <v/>
      </c>
    </row>
    <row r="23" spans="1:6">
      <c r="A23">
        <f>基本情報入力シート!$D$6</f>
        <v>0</v>
      </c>
      <c r="B23">
        <f>基本情報入力シート!$D$14</f>
        <v>0</v>
      </c>
      <c r="C23" s="9">
        <v>21</v>
      </c>
      <c r="D23" s="9" t="s">
        <v>29</v>
      </c>
      <c r="E23" s="50"/>
      <c r="F23" s="50" t="str">
        <f>IF(申請書別紙一覧!F23="","",申請書別紙一覧!F23)</f>
        <v/>
      </c>
    </row>
    <row r="24" spans="1:6">
      <c r="A24">
        <f>基本情報入力シート!$D$6</f>
        <v>0</v>
      </c>
      <c r="B24">
        <f>基本情報入力シート!$D$14</f>
        <v>0</v>
      </c>
      <c r="C24" s="9">
        <v>22</v>
      </c>
      <c r="D24" s="9" t="s">
        <v>29</v>
      </c>
      <c r="E24" s="50"/>
      <c r="F24" s="50" t="str">
        <f>IF(申請書別紙一覧!F24="","",申請書別紙一覧!F24)</f>
        <v/>
      </c>
    </row>
    <row r="25" spans="1:6">
      <c r="A25">
        <f>基本情報入力シート!$D$6</f>
        <v>0</v>
      </c>
      <c r="B25">
        <f>基本情報入力シート!$D$14</f>
        <v>0</v>
      </c>
      <c r="C25" s="9">
        <v>23</v>
      </c>
      <c r="D25" s="9" t="s">
        <v>29</v>
      </c>
      <c r="E25" s="50"/>
      <c r="F25" s="50" t="str">
        <f>IF(申請書別紙一覧!F25="","",申請書別紙一覧!F25)</f>
        <v/>
      </c>
    </row>
    <row r="26" spans="1:6">
      <c r="A26">
        <f>基本情報入力シート!$D$6</f>
        <v>0</v>
      </c>
      <c r="B26">
        <f>基本情報入力シート!$D$14</f>
        <v>0</v>
      </c>
      <c r="C26" s="9">
        <v>24</v>
      </c>
      <c r="D26" s="9" t="s">
        <v>29</v>
      </c>
      <c r="E26" s="50"/>
      <c r="F26" s="50" t="str">
        <f>IF(申請書別紙一覧!F26="","",申請書別紙一覧!F26)</f>
        <v/>
      </c>
    </row>
    <row r="27" spans="1:6">
      <c r="A27">
        <f>基本情報入力シート!$D$6</f>
        <v>0</v>
      </c>
      <c r="B27">
        <f>基本情報入力シート!$D$14</f>
        <v>0</v>
      </c>
      <c r="C27" s="9">
        <v>25</v>
      </c>
      <c r="D27" s="9" t="s">
        <v>29</v>
      </c>
      <c r="E27" s="50"/>
      <c r="F27" s="50" t="str">
        <f>IF(申請書別紙一覧!F27="","",申請書別紙一覧!F27)</f>
        <v/>
      </c>
    </row>
    <row r="28" spans="1:6">
      <c r="A28">
        <f>基本情報入力シート!$D$6</f>
        <v>0</v>
      </c>
      <c r="B28">
        <f>基本情報入力シート!$D$14</f>
        <v>0</v>
      </c>
      <c r="C28" s="9">
        <v>26</v>
      </c>
      <c r="D28" s="9" t="s">
        <v>29</v>
      </c>
      <c r="E28" s="50"/>
      <c r="F28" s="50" t="str">
        <f>IF(申請書別紙一覧!F28="","",申請書別紙一覧!F28)</f>
        <v/>
      </c>
    </row>
    <row r="29" spans="1:6">
      <c r="A29">
        <f>基本情報入力シート!$D$6</f>
        <v>0</v>
      </c>
      <c r="B29">
        <f>基本情報入力シート!$D$14</f>
        <v>0</v>
      </c>
      <c r="C29" s="9">
        <v>27</v>
      </c>
      <c r="D29" s="9" t="s">
        <v>29</v>
      </c>
      <c r="E29" s="50"/>
      <c r="F29" s="50" t="str">
        <f>IF(申請書別紙一覧!F29="","",申請書別紙一覧!F29)</f>
        <v/>
      </c>
    </row>
    <row r="30" spans="1:6">
      <c r="A30">
        <f>基本情報入力シート!$D$6</f>
        <v>0</v>
      </c>
      <c r="B30">
        <f>基本情報入力シート!$D$14</f>
        <v>0</v>
      </c>
      <c r="C30" s="9">
        <v>28</v>
      </c>
      <c r="D30" s="9" t="s">
        <v>29</v>
      </c>
      <c r="E30" s="50"/>
      <c r="F30" s="50" t="str">
        <f>IF(申請書別紙一覧!F30="","",申請書別紙一覧!F30)</f>
        <v/>
      </c>
    </row>
    <row r="31" spans="1:6">
      <c r="A31">
        <f>基本情報入力シート!$D$6</f>
        <v>0</v>
      </c>
      <c r="B31">
        <f>基本情報入力シート!$D$14</f>
        <v>0</v>
      </c>
      <c r="C31" s="9">
        <v>29</v>
      </c>
      <c r="D31" s="9" t="s">
        <v>29</v>
      </c>
      <c r="E31" s="50"/>
      <c r="F31" s="50" t="str">
        <f>IF(申請書別紙一覧!F31="","",申請書別紙一覧!F31)</f>
        <v/>
      </c>
    </row>
    <row r="32" spans="1:6">
      <c r="A32">
        <f>基本情報入力シート!$D$6</f>
        <v>0</v>
      </c>
      <c r="B32">
        <f>基本情報入力シート!$D$14</f>
        <v>0</v>
      </c>
      <c r="C32" s="9">
        <v>30</v>
      </c>
      <c r="D32" s="9" t="s">
        <v>29</v>
      </c>
      <c r="E32" s="50"/>
      <c r="F32" s="50" t="str">
        <f>IF(申請書別紙一覧!F32="","",申請書別紙一覧!F32)</f>
        <v/>
      </c>
    </row>
    <row r="33" spans="1:6">
      <c r="A33">
        <f>基本情報入力シート!$D$6</f>
        <v>0</v>
      </c>
      <c r="B33">
        <f>基本情報入力シート!$D$14</f>
        <v>0</v>
      </c>
      <c r="C33" s="9">
        <v>31</v>
      </c>
      <c r="D33" s="9" t="s">
        <v>29</v>
      </c>
      <c r="E33" s="50"/>
      <c r="F33" s="50" t="str">
        <f>IF(申請書別紙一覧!F33="","",申請書別紙一覧!F33)</f>
        <v/>
      </c>
    </row>
    <row r="34" spans="1:6">
      <c r="A34">
        <f>基本情報入力シート!$D$6</f>
        <v>0</v>
      </c>
      <c r="B34">
        <f>基本情報入力シート!$D$14</f>
        <v>0</v>
      </c>
      <c r="C34" s="9">
        <v>32</v>
      </c>
      <c r="D34" s="9" t="s">
        <v>29</v>
      </c>
      <c r="E34" s="50"/>
      <c r="F34" s="50" t="str">
        <f>IF(申請書別紙一覧!F34="","",申請書別紙一覧!F34)</f>
        <v/>
      </c>
    </row>
    <row r="35" spans="1:6">
      <c r="A35">
        <f>基本情報入力シート!$D$6</f>
        <v>0</v>
      </c>
      <c r="B35">
        <f>基本情報入力シート!$D$14</f>
        <v>0</v>
      </c>
      <c r="C35" s="9">
        <v>33</v>
      </c>
      <c r="D35" s="9" t="s">
        <v>29</v>
      </c>
      <c r="E35" s="50"/>
      <c r="F35" s="50" t="str">
        <f>IF(申請書別紙一覧!F35="","",申請書別紙一覧!F35)</f>
        <v/>
      </c>
    </row>
    <row r="36" spans="1:6">
      <c r="A36">
        <f>基本情報入力シート!$D$6</f>
        <v>0</v>
      </c>
      <c r="B36">
        <f>基本情報入力シート!$D$14</f>
        <v>0</v>
      </c>
      <c r="C36" s="9">
        <v>34</v>
      </c>
      <c r="D36" s="9" t="s">
        <v>29</v>
      </c>
      <c r="E36" s="50"/>
      <c r="F36" s="50" t="str">
        <f>IF(申請書別紙一覧!F36="","",申請書別紙一覧!F36)</f>
        <v/>
      </c>
    </row>
    <row r="37" spans="1:6">
      <c r="A37">
        <f>基本情報入力シート!$D$6</f>
        <v>0</v>
      </c>
      <c r="B37">
        <f>基本情報入力シート!$D$14</f>
        <v>0</v>
      </c>
      <c r="C37" s="9">
        <v>35</v>
      </c>
      <c r="D37" s="9" t="s">
        <v>29</v>
      </c>
      <c r="E37" s="50"/>
      <c r="F37" s="50" t="str">
        <f>IF(申請書別紙一覧!F37="","",申請書別紙一覧!F37)</f>
        <v/>
      </c>
    </row>
    <row r="38" spans="1:6">
      <c r="A38">
        <f>基本情報入力シート!$D$6</f>
        <v>0</v>
      </c>
      <c r="B38">
        <f>基本情報入力シート!$D$14</f>
        <v>0</v>
      </c>
      <c r="C38" s="9">
        <v>36</v>
      </c>
      <c r="D38" s="9" t="s">
        <v>29</v>
      </c>
      <c r="E38" s="50"/>
      <c r="F38" s="50" t="str">
        <f>IF(申請書別紙一覧!F38="","",申請書別紙一覧!F38)</f>
        <v/>
      </c>
    </row>
    <row r="39" spans="1:6">
      <c r="A39">
        <f>基本情報入力シート!$D$6</f>
        <v>0</v>
      </c>
      <c r="B39">
        <f>基本情報入力シート!$D$14</f>
        <v>0</v>
      </c>
      <c r="C39" s="9">
        <v>37</v>
      </c>
      <c r="D39" s="9" t="s">
        <v>29</v>
      </c>
      <c r="E39" s="50"/>
      <c r="F39" s="50" t="str">
        <f>IF(申請書別紙一覧!F39="","",申請書別紙一覧!F39)</f>
        <v/>
      </c>
    </row>
    <row r="40" spans="1:6">
      <c r="A40">
        <f>基本情報入力シート!$D$6</f>
        <v>0</v>
      </c>
      <c r="B40">
        <f>基本情報入力シート!$D$14</f>
        <v>0</v>
      </c>
      <c r="C40" s="9">
        <v>38</v>
      </c>
      <c r="D40" s="9" t="s">
        <v>29</v>
      </c>
      <c r="E40" s="50"/>
      <c r="F40" s="50" t="str">
        <f>IF(申請書別紙一覧!F40="","",申請書別紙一覧!F40)</f>
        <v/>
      </c>
    </row>
    <row r="41" spans="1:6">
      <c r="A41">
        <f>基本情報入力シート!$D$6</f>
        <v>0</v>
      </c>
      <c r="B41">
        <f>基本情報入力シート!$D$14</f>
        <v>0</v>
      </c>
      <c r="C41" s="9">
        <v>39</v>
      </c>
      <c r="D41" s="9" t="s">
        <v>29</v>
      </c>
      <c r="E41" s="50"/>
      <c r="F41" s="50" t="str">
        <f>IF(申請書別紙一覧!F41="","",申請書別紙一覧!F41)</f>
        <v/>
      </c>
    </row>
    <row r="42" spans="1:6">
      <c r="A42">
        <f>基本情報入力シート!$D$6</f>
        <v>0</v>
      </c>
      <c r="B42">
        <f>基本情報入力シート!$D$14</f>
        <v>0</v>
      </c>
      <c r="C42" s="9">
        <v>40</v>
      </c>
      <c r="D42" s="9" t="s">
        <v>29</v>
      </c>
      <c r="E42" s="50"/>
      <c r="F42" s="50" t="str">
        <f>IF(申請書別紙一覧!F42="","",申請書別紙一覧!F42)</f>
        <v/>
      </c>
    </row>
    <row r="43" spans="1:6">
      <c r="A43">
        <f>基本情報入力シート!$D$6</f>
        <v>0</v>
      </c>
      <c r="B43">
        <f>基本情報入力シート!$D$14</f>
        <v>0</v>
      </c>
      <c r="C43" s="9">
        <v>41</v>
      </c>
      <c r="D43" s="9" t="s">
        <v>29</v>
      </c>
      <c r="E43" s="50"/>
      <c r="F43" s="50" t="str">
        <f>IF(申請書別紙一覧!F43="","",申請書別紙一覧!F43)</f>
        <v/>
      </c>
    </row>
    <row r="44" spans="1:6">
      <c r="A44">
        <f>基本情報入力シート!$D$6</f>
        <v>0</v>
      </c>
      <c r="B44">
        <f>基本情報入力シート!$D$14</f>
        <v>0</v>
      </c>
      <c r="C44" s="9">
        <v>42</v>
      </c>
      <c r="D44" s="9" t="s">
        <v>29</v>
      </c>
      <c r="E44" s="50"/>
      <c r="F44" s="50" t="str">
        <f>IF(申請書別紙一覧!F44="","",申請書別紙一覧!F44)</f>
        <v/>
      </c>
    </row>
    <row r="45" spans="1:6">
      <c r="A45">
        <f>基本情報入力シート!$D$6</f>
        <v>0</v>
      </c>
      <c r="B45">
        <f>基本情報入力シート!$D$14</f>
        <v>0</v>
      </c>
      <c r="C45" s="9">
        <v>43</v>
      </c>
      <c r="D45" s="9" t="s">
        <v>29</v>
      </c>
      <c r="E45" s="50"/>
      <c r="F45" s="50" t="str">
        <f>IF(申請書別紙一覧!F45="","",申請書別紙一覧!F45)</f>
        <v/>
      </c>
    </row>
    <row r="46" spans="1:6">
      <c r="A46">
        <f>基本情報入力シート!$D$6</f>
        <v>0</v>
      </c>
      <c r="B46">
        <f>基本情報入力シート!$D$14</f>
        <v>0</v>
      </c>
      <c r="C46" s="9">
        <v>44</v>
      </c>
      <c r="D46" s="9" t="s">
        <v>29</v>
      </c>
      <c r="E46" s="50"/>
      <c r="F46" s="50" t="str">
        <f>IF(申請書別紙一覧!F46="","",申請書別紙一覧!F46)</f>
        <v/>
      </c>
    </row>
    <row r="47" spans="1:6">
      <c r="A47">
        <f>基本情報入力シート!$D$6</f>
        <v>0</v>
      </c>
      <c r="B47">
        <f>基本情報入力シート!$D$14</f>
        <v>0</v>
      </c>
      <c r="C47" s="9">
        <v>45</v>
      </c>
      <c r="D47" s="9" t="s">
        <v>29</v>
      </c>
      <c r="E47" s="50"/>
      <c r="F47" s="50" t="str">
        <f>IF(申請書別紙一覧!F47="","",申請書別紙一覧!F47)</f>
        <v/>
      </c>
    </row>
    <row r="48" spans="1:6">
      <c r="A48">
        <f>基本情報入力シート!$D$6</f>
        <v>0</v>
      </c>
      <c r="B48">
        <f>基本情報入力シート!$D$14</f>
        <v>0</v>
      </c>
      <c r="C48" s="9">
        <v>46</v>
      </c>
      <c r="D48" s="9" t="s">
        <v>29</v>
      </c>
      <c r="E48" s="50"/>
      <c r="F48" s="50" t="str">
        <f>IF(申請書別紙一覧!F48="","",申請書別紙一覧!F48)</f>
        <v/>
      </c>
    </row>
    <row r="49" spans="1:6">
      <c r="A49">
        <f>基本情報入力シート!$D$6</f>
        <v>0</v>
      </c>
      <c r="B49">
        <f>基本情報入力シート!$D$14</f>
        <v>0</v>
      </c>
      <c r="C49" s="9">
        <v>47</v>
      </c>
      <c r="D49" s="9" t="s">
        <v>29</v>
      </c>
      <c r="E49" s="50"/>
      <c r="F49" s="50" t="str">
        <f>IF(申請書別紙一覧!F49="","",申請書別紙一覧!F49)</f>
        <v/>
      </c>
    </row>
    <row r="50" spans="1:6">
      <c r="A50">
        <f>基本情報入力シート!$D$6</f>
        <v>0</v>
      </c>
      <c r="B50">
        <f>基本情報入力シート!$D$14</f>
        <v>0</v>
      </c>
      <c r="C50" s="9">
        <v>48</v>
      </c>
      <c r="D50" s="9" t="s">
        <v>29</v>
      </c>
      <c r="E50" s="50"/>
      <c r="F50" s="50" t="str">
        <f>IF(申請書別紙一覧!F50="","",申請書別紙一覧!F50)</f>
        <v/>
      </c>
    </row>
    <row r="51" spans="1:6">
      <c r="A51">
        <f>基本情報入力シート!$D$6</f>
        <v>0</v>
      </c>
      <c r="B51">
        <f>基本情報入力シート!$D$14</f>
        <v>0</v>
      </c>
      <c r="C51" s="9">
        <v>49</v>
      </c>
      <c r="D51" s="9" t="s">
        <v>29</v>
      </c>
      <c r="E51" s="50"/>
      <c r="F51" s="50" t="str">
        <f>IF(申請書別紙一覧!F51="","",申請書別紙一覧!F51)</f>
        <v/>
      </c>
    </row>
    <row r="52" spans="1:6">
      <c r="A52">
        <f>基本情報入力シート!$D$6</f>
        <v>0</v>
      </c>
      <c r="B52">
        <f>基本情報入力シート!$D$14</f>
        <v>0</v>
      </c>
      <c r="C52" s="9">
        <v>50</v>
      </c>
      <c r="D52" s="9" t="s">
        <v>29</v>
      </c>
      <c r="E52" s="50"/>
      <c r="F52" s="50" t="str">
        <f>IF(申請書別紙一覧!F52="","",申請書別紙一覧!F52)</f>
        <v/>
      </c>
    </row>
    <row r="53" spans="1:6">
      <c r="A53">
        <f>基本情報入力シート!$D$6</f>
        <v>0</v>
      </c>
      <c r="B53">
        <f>基本情報入力シート!$D$14</f>
        <v>0</v>
      </c>
      <c r="C53" s="9">
        <v>51</v>
      </c>
      <c r="D53" s="9" t="s">
        <v>29</v>
      </c>
      <c r="E53" s="50"/>
      <c r="F53" s="50" t="str">
        <f>IF(申請書別紙一覧!F53="","",申請書別紙一覧!F53)</f>
        <v/>
      </c>
    </row>
    <row r="54" spans="1:6">
      <c r="A54">
        <f>基本情報入力シート!$D$6</f>
        <v>0</v>
      </c>
      <c r="B54">
        <f>基本情報入力シート!$D$14</f>
        <v>0</v>
      </c>
      <c r="C54" s="9">
        <v>52</v>
      </c>
      <c r="D54" s="9" t="s">
        <v>29</v>
      </c>
      <c r="E54" s="50"/>
      <c r="F54" s="50" t="str">
        <f>IF(申請書別紙一覧!F54="","",申請書別紙一覧!F54)</f>
        <v/>
      </c>
    </row>
    <row r="55" spans="1:6">
      <c r="A55">
        <f>基本情報入力シート!$D$6</f>
        <v>0</v>
      </c>
      <c r="B55">
        <f>基本情報入力シート!$D$14</f>
        <v>0</v>
      </c>
      <c r="C55" s="9">
        <v>53</v>
      </c>
      <c r="D55" s="9" t="s">
        <v>29</v>
      </c>
      <c r="E55" s="50"/>
      <c r="F55" s="50" t="str">
        <f>IF(申請書別紙一覧!F55="","",申請書別紙一覧!F55)</f>
        <v/>
      </c>
    </row>
    <row r="56" spans="1:6">
      <c r="A56">
        <f>基本情報入力シート!$D$6</f>
        <v>0</v>
      </c>
      <c r="B56">
        <f>基本情報入力シート!$D$14</f>
        <v>0</v>
      </c>
      <c r="C56" s="9">
        <v>54</v>
      </c>
      <c r="D56" s="9" t="s">
        <v>29</v>
      </c>
      <c r="E56" s="50"/>
      <c r="F56" s="50" t="str">
        <f>IF(申請書別紙一覧!F56="","",申請書別紙一覧!F56)</f>
        <v/>
      </c>
    </row>
    <row r="57" spans="1:6">
      <c r="A57">
        <f>基本情報入力シート!$D$6</f>
        <v>0</v>
      </c>
      <c r="B57">
        <f>基本情報入力シート!$D$14</f>
        <v>0</v>
      </c>
      <c r="C57" s="9">
        <v>55</v>
      </c>
      <c r="D57" s="9" t="s">
        <v>29</v>
      </c>
      <c r="E57" s="50"/>
      <c r="F57" s="50" t="str">
        <f>IF(申請書別紙一覧!F57="","",申請書別紙一覧!F57)</f>
        <v/>
      </c>
    </row>
    <row r="58" spans="1:6">
      <c r="A58">
        <f>基本情報入力シート!$D$6</f>
        <v>0</v>
      </c>
      <c r="B58">
        <f>基本情報入力シート!$D$14</f>
        <v>0</v>
      </c>
      <c r="C58" s="9">
        <v>56</v>
      </c>
      <c r="D58" s="9" t="s">
        <v>29</v>
      </c>
      <c r="E58" s="50"/>
      <c r="F58" s="50" t="str">
        <f>IF(申請書別紙一覧!F58="","",申請書別紙一覧!F58)</f>
        <v/>
      </c>
    </row>
    <row r="59" spans="1:6">
      <c r="A59">
        <f>基本情報入力シート!$D$6</f>
        <v>0</v>
      </c>
      <c r="B59">
        <f>基本情報入力シート!$D$14</f>
        <v>0</v>
      </c>
      <c r="C59" s="9">
        <v>57</v>
      </c>
      <c r="D59" s="9" t="s">
        <v>29</v>
      </c>
      <c r="E59" s="50"/>
      <c r="F59" s="50" t="str">
        <f>IF(申請書別紙一覧!F59="","",申請書別紙一覧!F59)</f>
        <v/>
      </c>
    </row>
    <row r="60" spans="1:6">
      <c r="A60">
        <f>基本情報入力シート!$D$6</f>
        <v>0</v>
      </c>
      <c r="B60">
        <f>基本情報入力シート!$D$14</f>
        <v>0</v>
      </c>
      <c r="C60" s="9">
        <v>58</v>
      </c>
      <c r="D60" s="9" t="s">
        <v>29</v>
      </c>
      <c r="E60" s="50"/>
      <c r="F60" s="50" t="str">
        <f>IF(申請書別紙一覧!F60="","",申請書別紙一覧!F60)</f>
        <v/>
      </c>
    </row>
    <row r="61" spans="1:6">
      <c r="A61">
        <f>基本情報入力シート!$D$6</f>
        <v>0</v>
      </c>
      <c r="B61">
        <f>基本情報入力シート!$D$14</f>
        <v>0</v>
      </c>
      <c r="C61" s="9">
        <v>59</v>
      </c>
      <c r="D61" s="9" t="s">
        <v>29</v>
      </c>
      <c r="E61" s="50"/>
      <c r="F61" s="50" t="str">
        <f>IF(申請書別紙一覧!F61="","",申請書別紙一覧!F61)</f>
        <v/>
      </c>
    </row>
    <row r="62" spans="1:6">
      <c r="A62">
        <f>基本情報入力シート!$D$6</f>
        <v>0</v>
      </c>
      <c r="B62">
        <f>基本情報入力シート!$D$14</f>
        <v>0</v>
      </c>
      <c r="C62" s="9">
        <v>60</v>
      </c>
      <c r="D62" s="9" t="s">
        <v>29</v>
      </c>
      <c r="E62" s="50"/>
      <c r="F62" s="50" t="str">
        <f>IF(申請書別紙一覧!F62="","",申請書別紙一覧!F62)</f>
        <v/>
      </c>
    </row>
    <row r="63" spans="1:6">
      <c r="A63">
        <f>基本情報入力シート!$D$6</f>
        <v>0</v>
      </c>
      <c r="B63">
        <f>基本情報入力シート!$D$14</f>
        <v>0</v>
      </c>
      <c r="C63" s="9">
        <v>61</v>
      </c>
      <c r="D63" s="9" t="s">
        <v>29</v>
      </c>
      <c r="E63" s="50"/>
      <c r="F63" s="50" t="str">
        <f>IF(申請書別紙一覧!F63="","",申請書別紙一覧!F63)</f>
        <v/>
      </c>
    </row>
    <row r="64" spans="1:6">
      <c r="A64">
        <f>基本情報入力シート!$D$6</f>
        <v>0</v>
      </c>
      <c r="B64">
        <f>基本情報入力シート!$D$14</f>
        <v>0</v>
      </c>
      <c r="C64" s="9">
        <v>62</v>
      </c>
      <c r="D64" s="9" t="s">
        <v>29</v>
      </c>
      <c r="E64" s="50"/>
      <c r="F64" s="50" t="str">
        <f>IF(申請書別紙一覧!F64="","",申請書別紙一覧!F64)</f>
        <v/>
      </c>
    </row>
    <row r="65" spans="1:6">
      <c r="A65">
        <f>基本情報入力シート!$D$6</f>
        <v>0</v>
      </c>
      <c r="B65">
        <f>基本情報入力シート!$D$14</f>
        <v>0</v>
      </c>
      <c r="C65" s="9">
        <v>63</v>
      </c>
      <c r="D65" s="9" t="s">
        <v>29</v>
      </c>
      <c r="E65" s="50"/>
      <c r="F65" s="50" t="str">
        <f>IF(申請書別紙一覧!F65="","",申請書別紙一覧!F65)</f>
        <v/>
      </c>
    </row>
    <row r="66" spans="1:6">
      <c r="A66">
        <f>基本情報入力シート!$D$6</f>
        <v>0</v>
      </c>
      <c r="B66">
        <f>基本情報入力シート!$D$14</f>
        <v>0</v>
      </c>
      <c r="C66" s="9">
        <v>64</v>
      </c>
      <c r="D66" s="9" t="s">
        <v>29</v>
      </c>
      <c r="E66" s="50"/>
      <c r="F66" s="50" t="str">
        <f>IF(申請書別紙一覧!F66="","",申請書別紙一覧!F66)</f>
        <v/>
      </c>
    </row>
    <row r="67" spans="1:6">
      <c r="A67">
        <f>基本情報入力シート!$D$6</f>
        <v>0</v>
      </c>
      <c r="B67">
        <f>基本情報入力シート!$D$14</f>
        <v>0</v>
      </c>
      <c r="C67" s="9">
        <v>65</v>
      </c>
      <c r="D67" s="9" t="s">
        <v>29</v>
      </c>
      <c r="E67" s="50"/>
      <c r="F67" s="50" t="str">
        <f>IF(申請書別紙一覧!F67="","",申請書別紙一覧!F67)</f>
        <v/>
      </c>
    </row>
    <row r="68" spans="1:6">
      <c r="A68">
        <f>基本情報入力シート!$D$6</f>
        <v>0</v>
      </c>
      <c r="B68">
        <f>基本情報入力シート!$D$14</f>
        <v>0</v>
      </c>
      <c r="C68" s="9">
        <v>66</v>
      </c>
      <c r="D68" s="9" t="s">
        <v>29</v>
      </c>
      <c r="E68" s="50"/>
      <c r="F68" s="50" t="str">
        <f>IF(申請書別紙一覧!F68="","",申請書別紙一覧!F68)</f>
        <v/>
      </c>
    </row>
    <row r="69" spans="1:6">
      <c r="A69">
        <f>基本情報入力シート!$D$6</f>
        <v>0</v>
      </c>
      <c r="B69">
        <f>基本情報入力シート!$D$14</f>
        <v>0</v>
      </c>
      <c r="C69" s="9">
        <v>67</v>
      </c>
      <c r="D69" s="9" t="s">
        <v>29</v>
      </c>
      <c r="E69" s="50"/>
      <c r="F69" s="50" t="str">
        <f>IF(申請書別紙一覧!F69="","",申請書別紙一覧!F69)</f>
        <v/>
      </c>
    </row>
    <row r="70" spans="1:6">
      <c r="A70">
        <f>基本情報入力シート!$D$6</f>
        <v>0</v>
      </c>
      <c r="B70">
        <f>基本情報入力シート!$D$14</f>
        <v>0</v>
      </c>
      <c r="C70" s="9">
        <v>68</v>
      </c>
      <c r="D70" s="9" t="s">
        <v>29</v>
      </c>
      <c r="E70" s="50"/>
      <c r="F70" s="50" t="str">
        <f>IF(申請書別紙一覧!F70="","",申請書別紙一覧!F70)</f>
        <v/>
      </c>
    </row>
    <row r="71" spans="1:6">
      <c r="A71">
        <f>基本情報入力シート!$D$6</f>
        <v>0</v>
      </c>
      <c r="B71">
        <f>基本情報入力シート!$D$14</f>
        <v>0</v>
      </c>
      <c r="C71" s="9">
        <v>69</v>
      </c>
      <c r="D71" s="9" t="s">
        <v>29</v>
      </c>
      <c r="E71" s="50"/>
      <c r="F71" s="50" t="str">
        <f>IF(申請書別紙一覧!F71="","",申請書別紙一覧!F71)</f>
        <v/>
      </c>
    </row>
    <row r="72" spans="1:6">
      <c r="A72">
        <f>基本情報入力シート!$D$6</f>
        <v>0</v>
      </c>
      <c r="B72">
        <f>基本情報入力シート!$D$14</f>
        <v>0</v>
      </c>
      <c r="C72" s="9">
        <v>70</v>
      </c>
      <c r="D72" s="9" t="s">
        <v>29</v>
      </c>
      <c r="E72" s="50"/>
      <c r="F72" s="50" t="str">
        <f>IF(申請書別紙一覧!F72="","",申請書別紙一覧!F72)</f>
        <v/>
      </c>
    </row>
    <row r="73" spans="1:6">
      <c r="A73">
        <f>基本情報入力シート!$D$6</f>
        <v>0</v>
      </c>
      <c r="B73">
        <f>基本情報入力シート!$D$14</f>
        <v>0</v>
      </c>
      <c r="C73" s="9">
        <v>71</v>
      </c>
      <c r="D73" s="9" t="s">
        <v>29</v>
      </c>
      <c r="E73" s="50"/>
      <c r="F73" s="50" t="str">
        <f>IF(申請書別紙一覧!F73="","",申請書別紙一覧!F73)</f>
        <v/>
      </c>
    </row>
    <row r="74" spans="1:6">
      <c r="A74">
        <f>基本情報入力シート!$D$6</f>
        <v>0</v>
      </c>
      <c r="B74">
        <f>基本情報入力シート!$D$14</f>
        <v>0</v>
      </c>
      <c r="C74" s="9">
        <v>72</v>
      </c>
      <c r="D74" s="9" t="s">
        <v>29</v>
      </c>
      <c r="E74" s="50"/>
      <c r="F74" s="50" t="str">
        <f>IF(申請書別紙一覧!F74="","",申請書別紙一覧!F74)</f>
        <v/>
      </c>
    </row>
    <row r="75" spans="1:6">
      <c r="A75">
        <f>基本情報入力シート!$D$6</f>
        <v>0</v>
      </c>
      <c r="B75">
        <f>基本情報入力シート!$D$14</f>
        <v>0</v>
      </c>
      <c r="C75" s="9">
        <v>73</v>
      </c>
      <c r="D75" s="9" t="s">
        <v>29</v>
      </c>
      <c r="E75" s="50"/>
      <c r="F75" s="50" t="str">
        <f>IF(申請書別紙一覧!F75="","",申請書別紙一覧!F75)</f>
        <v/>
      </c>
    </row>
    <row r="76" spans="1:6">
      <c r="A76">
        <f>基本情報入力シート!$D$6</f>
        <v>0</v>
      </c>
      <c r="B76">
        <f>基本情報入力シート!$D$14</f>
        <v>0</v>
      </c>
      <c r="C76" s="9">
        <v>74</v>
      </c>
      <c r="D76" s="9" t="s">
        <v>29</v>
      </c>
      <c r="E76" s="50"/>
      <c r="F76" s="50" t="str">
        <f>IF(申請書別紙一覧!F76="","",申請書別紙一覧!F76)</f>
        <v/>
      </c>
    </row>
    <row r="77" spans="1:6">
      <c r="A77">
        <f>基本情報入力シート!$D$6</f>
        <v>0</v>
      </c>
      <c r="B77">
        <f>基本情報入力シート!$D$14</f>
        <v>0</v>
      </c>
      <c r="C77" s="9">
        <v>75</v>
      </c>
      <c r="D77" s="9" t="s">
        <v>29</v>
      </c>
      <c r="E77" s="50"/>
      <c r="F77" s="50" t="str">
        <f>IF(申請書別紙一覧!F77="","",申請書別紙一覧!F77)</f>
        <v/>
      </c>
    </row>
    <row r="78" spans="1:6">
      <c r="A78">
        <f>基本情報入力シート!$D$6</f>
        <v>0</v>
      </c>
      <c r="B78">
        <f>基本情報入力シート!$D$14</f>
        <v>0</v>
      </c>
      <c r="C78" s="9">
        <v>76</v>
      </c>
      <c r="D78" s="9" t="s">
        <v>29</v>
      </c>
      <c r="E78" s="50"/>
      <c r="F78" s="50" t="str">
        <f>IF(申請書別紙一覧!F78="","",申請書別紙一覧!F78)</f>
        <v/>
      </c>
    </row>
    <row r="79" spans="1:6">
      <c r="A79">
        <f>基本情報入力シート!$D$6</f>
        <v>0</v>
      </c>
      <c r="B79">
        <f>基本情報入力シート!$D$14</f>
        <v>0</v>
      </c>
      <c r="C79" s="9">
        <v>77</v>
      </c>
      <c r="D79" s="9" t="s">
        <v>29</v>
      </c>
      <c r="E79" s="50"/>
      <c r="F79" s="50" t="str">
        <f>IF(申請書別紙一覧!F79="","",申請書別紙一覧!F79)</f>
        <v/>
      </c>
    </row>
    <row r="80" spans="1:6">
      <c r="A80">
        <f>基本情報入力シート!$D$6</f>
        <v>0</v>
      </c>
      <c r="B80">
        <f>基本情報入力シート!$D$14</f>
        <v>0</v>
      </c>
      <c r="C80" s="9">
        <v>78</v>
      </c>
      <c r="D80" s="9" t="s">
        <v>29</v>
      </c>
      <c r="E80" s="50"/>
      <c r="F80" s="50" t="str">
        <f>IF(申請書別紙一覧!F80="","",申請書別紙一覧!F80)</f>
        <v/>
      </c>
    </row>
    <row r="81" spans="1:6">
      <c r="A81">
        <f>基本情報入力シート!$D$6</f>
        <v>0</v>
      </c>
      <c r="B81">
        <f>基本情報入力シート!$D$14</f>
        <v>0</v>
      </c>
      <c r="C81" s="9">
        <v>79</v>
      </c>
      <c r="D81" s="9" t="s">
        <v>29</v>
      </c>
      <c r="E81" s="50"/>
      <c r="F81" s="50" t="str">
        <f>IF(申請書別紙一覧!F81="","",申請書別紙一覧!F81)</f>
        <v/>
      </c>
    </row>
    <row r="82" spans="1:6">
      <c r="A82">
        <f>基本情報入力シート!$D$6</f>
        <v>0</v>
      </c>
      <c r="B82">
        <f>基本情報入力シート!$D$14</f>
        <v>0</v>
      </c>
      <c r="C82" s="9">
        <v>80</v>
      </c>
      <c r="D82" s="9" t="s">
        <v>29</v>
      </c>
      <c r="E82" s="50"/>
      <c r="F82" s="50" t="str">
        <f>IF(申請書別紙一覧!F82="","",申請書別紙一覧!F82)</f>
        <v/>
      </c>
    </row>
    <row r="83" spans="1:6">
      <c r="A83">
        <f>基本情報入力シート!$D$6</f>
        <v>0</v>
      </c>
      <c r="B83">
        <f>基本情報入力シート!$D$14</f>
        <v>0</v>
      </c>
      <c r="C83" s="9">
        <v>81</v>
      </c>
      <c r="D83" s="9" t="s">
        <v>29</v>
      </c>
      <c r="E83" s="50"/>
      <c r="F83" s="50" t="str">
        <f>IF(申請書別紙一覧!F83="","",申請書別紙一覧!F83)</f>
        <v/>
      </c>
    </row>
    <row r="84" spans="1:6">
      <c r="A84">
        <f>基本情報入力シート!$D$6</f>
        <v>0</v>
      </c>
      <c r="B84">
        <f>基本情報入力シート!$D$14</f>
        <v>0</v>
      </c>
      <c r="C84" s="9">
        <v>82</v>
      </c>
      <c r="D84" s="9" t="s">
        <v>29</v>
      </c>
      <c r="E84" s="50"/>
      <c r="F84" s="50" t="str">
        <f>IF(申請書別紙一覧!F84="","",申請書別紙一覧!F84)</f>
        <v/>
      </c>
    </row>
    <row r="85" spans="1:6">
      <c r="A85">
        <f>基本情報入力シート!$D$6</f>
        <v>0</v>
      </c>
      <c r="B85">
        <f>基本情報入力シート!$D$14</f>
        <v>0</v>
      </c>
      <c r="C85" s="9">
        <v>83</v>
      </c>
      <c r="D85" s="9" t="s">
        <v>29</v>
      </c>
      <c r="E85" s="50"/>
      <c r="F85" s="50" t="str">
        <f>IF(申請書別紙一覧!F85="","",申請書別紙一覧!F85)</f>
        <v/>
      </c>
    </row>
    <row r="86" spans="1:6">
      <c r="A86">
        <f>基本情報入力シート!$D$6</f>
        <v>0</v>
      </c>
      <c r="B86">
        <f>基本情報入力シート!$D$14</f>
        <v>0</v>
      </c>
      <c r="C86" s="9">
        <v>84</v>
      </c>
      <c r="D86" s="9" t="s">
        <v>29</v>
      </c>
      <c r="E86" s="50"/>
      <c r="F86" s="50" t="str">
        <f>IF(申請書別紙一覧!F86="","",申請書別紙一覧!F86)</f>
        <v/>
      </c>
    </row>
    <row r="87" spans="1:6">
      <c r="A87">
        <f>基本情報入力シート!$D$6</f>
        <v>0</v>
      </c>
      <c r="B87">
        <f>基本情報入力シート!$D$14</f>
        <v>0</v>
      </c>
      <c r="C87" s="9">
        <v>85</v>
      </c>
      <c r="D87" s="9" t="s">
        <v>29</v>
      </c>
      <c r="E87" s="50"/>
      <c r="F87" s="50" t="str">
        <f>IF(申請書別紙一覧!F87="","",申請書別紙一覧!F87)</f>
        <v/>
      </c>
    </row>
    <row r="88" spans="1:6">
      <c r="A88">
        <f>基本情報入力シート!$D$6</f>
        <v>0</v>
      </c>
      <c r="B88">
        <f>基本情報入力シート!$D$14</f>
        <v>0</v>
      </c>
      <c r="C88" s="9">
        <v>86</v>
      </c>
      <c r="D88" s="9" t="s">
        <v>29</v>
      </c>
      <c r="E88" s="50"/>
      <c r="F88" s="50" t="str">
        <f>IF(申請書別紙一覧!F88="","",申請書別紙一覧!F88)</f>
        <v/>
      </c>
    </row>
    <row r="89" spans="1:6">
      <c r="A89">
        <f>基本情報入力シート!$D$6</f>
        <v>0</v>
      </c>
      <c r="B89">
        <f>基本情報入力シート!$D$14</f>
        <v>0</v>
      </c>
      <c r="C89" s="9">
        <v>87</v>
      </c>
      <c r="D89" s="9" t="s">
        <v>29</v>
      </c>
      <c r="E89" s="50"/>
      <c r="F89" s="50" t="str">
        <f>IF(申請書別紙一覧!F89="","",申請書別紙一覧!F89)</f>
        <v/>
      </c>
    </row>
    <row r="90" spans="1:6">
      <c r="A90">
        <f>基本情報入力シート!$D$6</f>
        <v>0</v>
      </c>
      <c r="B90">
        <f>基本情報入力シート!$D$14</f>
        <v>0</v>
      </c>
      <c r="C90" s="9">
        <v>88</v>
      </c>
      <c r="D90" s="9" t="s">
        <v>29</v>
      </c>
      <c r="E90" s="50"/>
      <c r="F90" s="50" t="str">
        <f>IF(申請書別紙一覧!F90="","",申請書別紙一覧!F90)</f>
        <v/>
      </c>
    </row>
    <row r="91" spans="1:6">
      <c r="A91">
        <f>基本情報入力シート!$D$6</f>
        <v>0</v>
      </c>
      <c r="B91">
        <f>基本情報入力シート!$D$14</f>
        <v>0</v>
      </c>
      <c r="C91" s="9">
        <v>89</v>
      </c>
      <c r="D91" s="9" t="s">
        <v>29</v>
      </c>
      <c r="E91" s="50"/>
      <c r="F91" s="50" t="str">
        <f>IF(申請書別紙一覧!F91="","",申請書別紙一覧!F91)</f>
        <v/>
      </c>
    </row>
    <row r="92" spans="1:6">
      <c r="A92">
        <f>基本情報入力シート!$D$6</f>
        <v>0</v>
      </c>
      <c r="B92">
        <f>基本情報入力シート!$D$14</f>
        <v>0</v>
      </c>
      <c r="C92" s="9">
        <v>90</v>
      </c>
      <c r="D92" s="9" t="s">
        <v>29</v>
      </c>
      <c r="E92" s="50"/>
      <c r="F92" s="50" t="str">
        <f>IF(申請書別紙一覧!F92="","",申請書別紙一覧!F92)</f>
        <v/>
      </c>
    </row>
    <row r="93" spans="1:6">
      <c r="A93">
        <f>基本情報入力シート!$D$6</f>
        <v>0</v>
      </c>
      <c r="B93">
        <f>基本情報入力シート!$D$14</f>
        <v>0</v>
      </c>
      <c r="C93" s="9">
        <v>91</v>
      </c>
      <c r="D93" s="9" t="s">
        <v>29</v>
      </c>
      <c r="E93" s="50"/>
      <c r="F93" s="50" t="str">
        <f>IF(申請書別紙一覧!F93="","",申請書別紙一覧!F93)</f>
        <v/>
      </c>
    </row>
    <row r="94" spans="1:6">
      <c r="A94">
        <f>基本情報入力シート!$D$6</f>
        <v>0</v>
      </c>
      <c r="B94">
        <f>基本情報入力シート!$D$14</f>
        <v>0</v>
      </c>
      <c r="C94" s="9">
        <v>92</v>
      </c>
      <c r="D94" s="9" t="s">
        <v>29</v>
      </c>
      <c r="E94" s="50"/>
      <c r="F94" s="50" t="str">
        <f>IF(申請書別紙一覧!F94="","",申請書別紙一覧!F94)</f>
        <v/>
      </c>
    </row>
    <row r="95" spans="1:6">
      <c r="A95">
        <f>基本情報入力シート!$D$6</f>
        <v>0</v>
      </c>
      <c r="B95">
        <f>基本情報入力シート!$D$14</f>
        <v>0</v>
      </c>
      <c r="C95" s="9">
        <v>93</v>
      </c>
      <c r="D95" s="9" t="s">
        <v>29</v>
      </c>
      <c r="E95" s="50"/>
      <c r="F95" s="50" t="str">
        <f>IF(申請書別紙一覧!F95="","",申請書別紙一覧!F95)</f>
        <v/>
      </c>
    </row>
    <row r="96" spans="1:6">
      <c r="A96">
        <f>基本情報入力シート!$D$6</f>
        <v>0</v>
      </c>
      <c r="B96">
        <f>基本情報入力シート!$D$14</f>
        <v>0</v>
      </c>
      <c r="C96" s="9">
        <v>94</v>
      </c>
      <c r="D96" s="9" t="s">
        <v>29</v>
      </c>
      <c r="E96" s="50"/>
      <c r="F96" s="50" t="str">
        <f>IF(申請書別紙一覧!F96="","",申請書別紙一覧!F96)</f>
        <v/>
      </c>
    </row>
    <row r="97" spans="1:6">
      <c r="A97">
        <f>基本情報入力シート!$D$6</f>
        <v>0</v>
      </c>
      <c r="B97">
        <f>基本情報入力シート!$D$14</f>
        <v>0</v>
      </c>
      <c r="C97" s="9">
        <v>95</v>
      </c>
      <c r="D97" s="9" t="s">
        <v>29</v>
      </c>
      <c r="E97" s="50"/>
      <c r="F97" s="50" t="str">
        <f>IF(申請書別紙一覧!F97="","",申請書別紙一覧!F97)</f>
        <v/>
      </c>
    </row>
    <row r="98" spans="1:6">
      <c r="A98">
        <f>基本情報入力シート!$D$6</f>
        <v>0</v>
      </c>
      <c r="B98">
        <f>基本情報入力シート!$D$14</f>
        <v>0</v>
      </c>
      <c r="C98" s="9">
        <v>96</v>
      </c>
      <c r="D98" s="9" t="s">
        <v>29</v>
      </c>
      <c r="E98" s="50"/>
      <c r="F98" s="50" t="str">
        <f>IF(申請書別紙一覧!F98="","",申請書別紙一覧!F98)</f>
        <v/>
      </c>
    </row>
    <row r="99" spans="1:6">
      <c r="A99">
        <f>基本情報入力シート!$D$6</f>
        <v>0</v>
      </c>
      <c r="B99">
        <f>基本情報入力シート!$D$14</f>
        <v>0</v>
      </c>
      <c r="C99" s="9">
        <v>97</v>
      </c>
      <c r="D99" s="9" t="s">
        <v>29</v>
      </c>
      <c r="E99" s="50"/>
      <c r="F99" s="50" t="str">
        <f>IF(申請書別紙一覧!F99="","",申請書別紙一覧!F99)</f>
        <v/>
      </c>
    </row>
    <row r="100" spans="1:6">
      <c r="A100">
        <f>基本情報入力シート!$D$6</f>
        <v>0</v>
      </c>
      <c r="B100">
        <f>基本情報入力シート!$D$14</f>
        <v>0</v>
      </c>
      <c r="C100" s="9">
        <v>98</v>
      </c>
      <c r="D100" s="9" t="s">
        <v>29</v>
      </c>
      <c r="E100" s="50"/>
      <c r="F100" s="50" t="str">
        <f>IF(申請書別紙一覧!F100="","",申請書別紙一覧!F100)</f>
        <v/>
      </c>
    </row>
    <row r="101" spans="1:6">
      <c r="A101">
        <f>基本情報入力シート!$D$6</f>
        <v>0</v>
      </c>
      <c r="B101">
        <f>基本情報入力シート!$D$14</f>
        <v>0</v>
      </c>
      <c r="C101" s="9">
        <v>99</v>
      </c>
      <c r="D101" s="9" t="s">
        <v>29</v>
      </c>
      <c r="E101" s="50"/>
      <c r="F101" s="50" t="str">
        <f>IF(申請書別紙一覧!F101="","",申請書別紙一覧!F101)</f>
        <v/>
      </c>
    </row>
    <row r="102" spans="1:6">
      <c r="A102">
        <f>基本情報入力シート!$D$6</f>
        <v>0</v>
      </c>
      <c r="B102">
        <f>基本情報入力シート!$D$14</f>
        <v>0</v>
      </c>
      <c r="C102" s="9">
        <v>100</v>
      </c>
      <c r="D102" s="9" t="s">
        <v>29</v>
      </c>
      <c r="E102" s="50"/>
      <c r="F102" s="50" t="str">
        <f>IF(申請書別紙一覧!F102="","",申請書別紙一覧!F102)</f>
        <v/>
      </c>
    </row>
  </sheetData>
  <sheetProtection algorithmName="SHA-512" hashValue="aHWKRdtzimUgtBmtEHifkL2lfwLLVGTx+unJu20fcJogI+w6nrTkAo/UXdhUWf/69pzcnVsM4gF27LUn4YgqqQ==" saltValue="3oMaWwhA2rAlLJ6qLy4PwA==" spinCount="100000" sheet="1" objects="1" scenarios="1"/>
  <mergeCells count="2">
    <mergeCell ref="C1:C2"/>
    <mergeCell ref="D1:D2"/>
  </mergeCells>
  <phoneticPr fontId="1"/>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4A2DC1-9509-4E4E-AEA7-AAC17562678D}">
  <dimension ref="A1:L32"/>
  <sheetViews>
    <sheetView showGridLines="0" showZeros="0" view="pageBreakPreview" topLeftCell="A19" zoomScaleNormal="100" zoomScaleSheetLayoutView="100" workbookViewId="0">
      <selection activeCell="E27" sqref="E27:F27"/>
    </sheetView>
  </sheetViews>
  <sheetFormatPr defaultColWidth="7.69921875" defaultRowHeight="18" customHeight="1"/>
  <cols>
    <col min="1" max="1" width="7.69921875" style="51"/>
    <col min="2" max="2" width="7.69921875" style="51" customWidth="1"/>
    <col min="3" max="3" width="7.69921875" style="51"/>
    <col min="4" max="4" width="4.69921875" style="51" customWidth="1"/>
    <col min="5" max="5" width="7.69921875" style="51"/>
    <col min="6" max="6" width="9.69921875" style="51" customWidth="1"/>
    <col min="7" max="7" width="3.69921875" style="51" customWidth="1"/>
    <col min="8" max="9" width="9.69921875" style="51" customWidth="1"/>
    <col min="10" max="10" width="4.59765625" style="51" customWidth="1"/>
    <col min="11" max="11" width="3.5" style="51" customWidth="1"/>
    <col min="12" max="12" width="3.59765625" style="51" customWidth="1"/>
    <col min="13" max="16384" width="7.69921875" style="51"/>
  </cols>
  <sheetData>
    <row r="1" spans="1:12" ht="18" customHeight="1">
      <c r="A1" s="121" t="s">
        <v>74</v>
      </c>
      <c r="B1" s="121"/>
      <c r="C1" s="121"/>
      <c r="D1" s="121"/>
      <c r="E1" s="121"/>
      <c r="F1" s="121"/>
      <c r="G1" s="121"/>
      <c r="H1" s="121"/>
      <c r="I1" s="121"/>
      <c r="J1" s="121"/>
      <c r="K1" s="121"/>
      <c r="L1" s="121"/>
    </row>
    <row r="3" spans="1:12" ht="18" customHeight="1">
      <c r="H3" s="122" t="s">
        <v>134</v>
      </c>
      <c r="I3" s="122"/>
      <c r="J3" s="122"/>
      <c r="K3" s="52"/>
      <c r="L3" s="52"/>
    </row>
    <row r="4" spans="1:12" ht="18" customHeight="1">
      <c r="K4" s="52"/>
      <c r="L4" s="52"/>
    </row>
    <row r="5" spans="1:12" ht="18" customHeight="1">
      <c r="A5" s="51" t="s">
        <v>75</v>
      </c>
    </row>
    <row r="6" spans="1:12" ht="18" customHeight="1">
      <c r="E6" s="123" t="s">
        <v>76</v>
      </c>
      <c r="F6" s="123"/>
      <c r="G6" s="53" t="s">
        <v>77</v>
      </c>
      <c r="H6" s="124">
        <f>基本情報入力シート!D9</f>
        <v>0</v>
      </c>
      <c r="I6" s="124"/>
      <c r="J6" s="124"/>
      <c r="K6" s="124"/>
      <c r="L6" s="124"/>
    </row>
    <row r="7" spans="1:12" ht="18" customHeight="1">
      <c r="E7" s="123" t="s">
        <v>78</v>
      </c>
      <c r="F7" s="123"/>
      <c r="G7" s="53" t="s">
        <v>77</v>
      </c>
      <c r="H7" s="124">
        <f>基本情報入力シート!D19</f>
        <v>0</v>
      </c>
      <c r="I7" s="124"/>
      <c r="J7" s="124"/>
      <c r="K7" s="124"/>
      <c r="L7" s="124"/>
    </row>
    <row r="8" spans="1:12" ht="18" customHeight="1">
      <c r="E8" s="123" t="s">
        <v>79</v>
      </c>
      <c r="F8" s="123"/>
      <c r="G8" s="53" t="s">
        <v>77</v>
      </c>
      <c r="H8" s="124" t="str">
        <f>基本情報入力シート!D7&amp;"　"&amp;基本情報入力シート!D14</f>
        <v>　</v>
      </c>
      <c r="I8" s="124"/>
      <c r="J8" s="124"/>
      <c r="K8" s="124"/>
      <c r="L8" s="124"/>
    </row>
    <row r="9" spans="1:12" ht="18" customHeight="1">
      <c r="E9" s="123" t="s">
        <v>80</v>
      </c>
      <c r="F9" s="123"/>
      <c r="G9" s="53" t="s">
        <v>77</v>
      </c>
      <c r="H9" s="124" t="str">
        <f>基本情報入力シート!D25</f>
        <v>　</v>
      </c>
      <c r="I9" s="124"/>
      <c r="J9" s="124"/>
      <c r="K9" s="124"/>
      <c r="L9" s="124"/>
    </row>
    <row r="12" spans="1:12" ht="18" customHeight="1">
      <c r="A12" s="125" t="s">
        <v>81</v>
      </c>
      <c r="B12" s="125"/>
      <c r="C12" s="125"/>
      <c r="D12" s="125"/>
      <c r="E12" s="125"/>
      <c r="F12" s="125"/>
      <c r="G12" s="125"/>
      <c r="H12" s="125"/>
      <c r="I12" s="125"/>
      <c r="J12" s="125"/>
      <c r="K12" s="125"/>
      <c r="L12" s="125"/>
    </row>
    <row r="13" spans="1:12" ht="18" customHeight="1">
      <c r="A13" s="125"/>
      <c r="B13" s="125"/>
      <c r="C13" s="125"/>
      <c r="D13" s="125"/>
      <c r="E13" s="125"/>
      <c r="F13" s="125"/>
      <c r="G13" s="125"/>
      <c r="H13" s="125"/>
      <c r="I13" s="125"/>
      <c r="J13" s="125"/>
      <c r="K13" s="125"/>
      <c r="L13" s="125"/>
    </row>
    <row r="17" spans="1:12" ht="48" customHeight="1">
      <c r="A17" s="118" t="s">
        <v>135</v>
      </c>
      <c r="B17" s="118"/>
      <c r="C17" s="118"/>
      <c r="D17" s="118"/>
      <c r="E17" s="118"/>
      <c r="F17" s="118"/>
      <c r="G17" s="118"/>
      <c r="H17" s="118"/>
      <c r="I17" s="118"/>
      <c r="J17" s="118"/>
      <c r="K17" s="118"/>
      <c r="L17" s="118"/>
    </row>
    <row r="20" spans="1:12" ht="18" customHeight="1">
      <c r="A20" s="119" t="s">
        <v>82</v>
      </c>
      <c r="B20" s="119"/>
      <c r="C20" s="119"/>
      <c r="D20" s="119"/>
      <c r="E20" s="119"/>
      <c r="F20" s="119"/>
      <c r="G20" s="119"/>
      <c r="H20" s="119"/>
      <c r="I20" s="119"/>
      <c r="J20" s="119"/>
      <c r="K20" s="119"/>
      <c r="L20" s="53"/>
    </row>
    <row r="21" spans="1:12" ht="18" customHeight="1">
      <c r="A21" s="53"/>
      <c r="B21" s="53"/>
      <c r="C21" s="53"/>
      <c r="D21" s="53"/>
      <c r="E21" s="53"/>
      <c r="F21" s="53"/>
      <c r="G21" s="53"/>
      <c r="H21" s="53"/>
      <c r="I21" s="53"/>
      <c r="J21" s="53"/>
      <c r="K21" s="53"/>
      <c r="L21" s="53"/>
    </row>
    <row r="23" spans="1:12" ht="18" customHeight="1">
      <c r="A23" s="51" t="s">
        <v>83</v>
      </c>
      <c r="D23" s="55" t="s">
        <v>84</v>
      </c>
      <c r="E23" s="120">
        <f>'申請書（別紙様式１）'!AR25</f>
        <v>0</v>
      </c>
      <c r="F23" s="120"/>
      <c r="G23" s="56" t="s">
        <v>85</v>
      </c>
    </row>
    <row r="24" spans="1:12" ht="18" customHeight="1">
      <c r="D24" s="52"/>
    </row>
    <row r="25" spans="1:12" ht="21" customHeight="1">
      <c r="A25" s="51" t="s">
        <v>86</v>
      </c>
      <c r="B25" s="54"/>
      <c r="C25" s="54"/>
      <c r="D25" s="55" t="s">
        <v>84</v>
      </c>
      <c r="E25" s="120">
        <f>'実績報告書（別紙様式２）'!AR25</f>
        <v>0</v>
      </c>
      <c r="F25" s="120"/>
      <c r="G25" s="56" t="s">
        <v>85</v>
      </c>
      <c r="H25" s="54"/>
      <c r="I25" s="54"/>
      <c r="J25" s="54"/>
      <c r="K25" s="54"/>
      <c r="L25" s="54"/>
    </row>
    <row r="26" spans="1:12" ht="18" customHeight="1">
      <c r="D26" s="52"/>
      <c r="G26" s="53"/>
      <c r="H26" s="117"/>
      <c r="I26" s="117"/>
      <c r="J26" s="52"/>
    </row>
    <row r="27" spans="1:12" ht="18" customHeight="1">
      <c r="A27" s="51" t="s">
        <v>87</v>
      </c>
      <c r="D27" s="55" t="s">
        <v>84</v>
      </c>
      <c r="E27" s="120" t="str">
        <f>IF(E23-E25=0,"0",E23-E25)</f>
        <v>0</v>
      </c>
      <c r="F27" s="120"/>
      <c r="G27" s="56" t="s">
        <v>85</v>
      </c>
    </row>
    <row r="28" spans="1:12" ht="36" customHeight="1">
      <c r="A28" s="118"/>
      <c r="B28" s="118"/>
      <c r="C28" s="118"/>
      <c r="D28" s="118"/>
      <c r="E28" s="118"/>
      <c r="F28" s="118"/>
      <c r="G28" s="118"/>
      <c r="H28" s="118"/>
      <c r="I28" s="118"/>
      <c r="J28" s="118"/>
      <c r="K28" s="118"/>
      <c r="L28" s="118"/>
    </row>
    <row r="29" spans="1:12" ht="18" customHeight="1">
      <c r="G29" s="53"/>
      <c r="H29" s="117"/>
      <c r="I29" s="117"/>
      <c r="J29" s="52"/>
    </row>
    <row r="32" spans="1:12" ht="36" customHeight="1">
      <c r="A32" s="118"/>
      <c r="B32" s="118"/>
      <c r="C32" s="118"/>
      <c r="D32" s="118"/>
      <c r="E32" s="118"/>
      <c r="F32" s="118"/>
      <c r="G32" s="118"/>
      <c r="H32" s="118"/>
      <c r="I32" s="118"/>
      <c r="J32" s="118"/>
      <c r="K32" s="118"/>
      <c r="L32" s="118"/>
    </row>
  </sheetData>
  <sheetProtection algorithmName="SHA-512" hashValue="fMQAprDFZY6do9U8kCgDx/BsCrNJs6zw9tLxPKo3WkMK5wip+4oNJPH2AZfVuoN36AYXLGMtp2/2wu9Dil6pmg==" saltValue="oYBXamVGtXkUrvptpeRbHQ==" spinCount="100000" sheet="1" objects="1" scenarios="1"/>
  <mergeCells count="20">
    <mergeCell ref="A17:L17"/>
    <mergeCell ref="A1:L1"/>
    <mergeCell ref="H3:J3"/>
    <mergeCell ref="E6:F6"/>
    <mergeCell ref="H6:L6"/>
    <mergeCell ref="E7:F7"/>
    <mergeCell ref="H7:L7"/>
    <mergeCell ref="H9:L9"/>
    <mergeCell ref="E8:F8"/>
    <mergeCell ref="H8:L8"/>
    <mergeCell ref="E9:F9"/>
    <mergeCell ref="A12:L13"/>
    <mergeCell ref="H29:I29"/>
    <mergeCell ref="A32:L32"/>
    <mergeCell ref="A20:K20"/>
    <mergeCell ref="E23:F23"/>
    <mergeCell ref="E25:F25"/>
    <mergeCell ref="H26:I26"/>
    <mergeCell ref="E27:F27"/>
    <mergeCell ref="A28:L28"/>
  </mergeCells>
  <phoneticPr fontId="1"/>
  <printOptions horizontalCentered="1"/>
  <pageMargins left="0.78740157480314965" right="0.78740157480314965" top="1.1811023622047245" bottom="1.1811023622047245" header="0" footer="0"/>
  <pageSetup paperSize="9" scale="95"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D31303-2DAD-4445-8D16-EB7ABF4365CC}">
  <dimension ref="A1:BL3"/>
  <sheetViews>
    <sheetView workbookViewId="0">
      <selection activeCell="D24" sqref="D24"/>
    </sheetView>
  </sheetViews>
  <sheetFormatPr defaultRowHeight="18"/>
  <cols>
    <col min="1" max="1" width="6" customWidth="1"/>
    <col min="3" max="3" width="17.19921875" bestFit="1" customWidth="1"/>
    <col min="4" max="4" width="9.69921875" bestFit="1" customWidth="1"/>
    <col min="5" max="5" width="13.69921875" customWidth="1"/>
    <col min="6" max="6" width="27.5" customWidth="1"/>
    <col min="7" max="8" width="15.59765625" customWidth="1"/>
    <col min="9" max="9" width="17" customWidth="1"/>
    <col min="10" max="10" width="27.5" customWidth="1"/>
    <col min="11" max="12" width="19.09765625" customWidth="1"/>
    <col min="13" max="13" width="7.69921875" customWidth="1"/>
    <col min="14" max="14" width="14.3984375" customWidth="1"/>
    <col min="20" max="22" width="10.5" bestFit="1" customWidth="1"/>
    <col min="23" max="23" width="10.5" customWidth="1"/>
    <col min="24" max="27" width="14.09765625" customWidth="1"/>
    <col min="28" max="28" width="15.09765625" customWidth="1"/>
    <col min="29" max="29" width="9.19921875" customWidth="1"/>
    <col min="30" max="30" width="15.09765625" customWidth="1"/>
    <col min="31" max="31" width="9" customWidth="1"/>
    <col min="32" max="32" width="15.69921875" customWidth="1"/>
    <col min="33" max="33" width="8.19921875" customWidth="1"/>
    <col min="34" max="34" width="15.19921875" customWidth="1"/>
    <col min="35" max="35" width="15.59765625" customWidth="1"/>
    <col min="36" max="36" width="10.59765625" bestFit="1" customWidth="1"/>
    <col min="37" max="38" width="10.5" customWidth="1"/>
    <col min="39" max="41" width="10.5" bestFit="1" customWidth="1"/>
    <col min="54" max="54" width="14.19921875" bestFit="1" customWidth="1"/>
    <col min="55" max="57" width="10.5" bestFit="1" customWidth="1"/>
    <col min="59" max="59" width="10.5" bestFit="1" customWidth="1"/>
    <col min="61" max="62" width="10.5" bestFit="1" customWidth="1"/>
  </cols>
  <sheetData>
    <row r="1" spans="1:64">
      <c r="A1" s="131" t="s">
        <v>63</v>
      </c>
      <c r="B1" s="131"/>
      <c r="C1" s="131"/>
      <c r="D1" s="131"/>
      <c r="E1" s="132" t="s">
        <v>64</v>
      </c>
      <c r="F1" s="130"/>
      <c r="G1" s="130"/>
      <c r="H1" s="130"/>
      <c r="I1" s="130"/>
      <c r="J1" s="130"/>
      <c r="K1" s="130"/>
      <c r="L1" s="130"/>
      <c r="M1" s="10"/>
      <c r="N1" s="10"/>
      <c r="O1" s="130" t="s">
        <v>60</v>
      </c>
      <c r="P1" s="130"/>
      <c r="Q1" s="130"/>
      <c r="R1" s="130"/>
      <c r="S1" s="130"/>
      <c r="T1" s="130" t="s">
        <v>150</v>
      </c>
      <c r="U1" s="130"/>
      <c r="V1" s="130"/>
      <c r="W1" s="130"/>
      <c r="X1" s="133"/>
      <c r="Y1" s="132" t="s">
        <v>153</v>
      </c>
      <c r="Z1" s="130"/>
      <c r="AA1" s="133"/>
      <c r="AB1" s="132" t="s">
        <v>61</v>
      </c>
      <c r="AC1" s="130"/>
      <c r="AD1" s="130"/>
      <c r="AE1" s="130"/>
      <c r="AF1" s="130"/>
      <c r="AG1" s="130"/>
      <c r="AH1" s="130"/>
      <c r="AI1" s="130"/>
      <c r="AJ1" s="129" t="s">
        <v>154</v>
      </c>
      <c r="AK1" s="129"/>
      <c r="AL1" s="129"/>
      <c r="AM1" s="129"/>
      <c r="AN1" s="129"/>
      <c r="AO1" s="129"/>
      <c r="AP1" s="129"/>
      <c r="AQ1" s="129"/>
      <c r="AR1" s="129"/>
      <c r="AS1" s="129"/>
      <c r="AT1" s="129"/>
      <c r="AU1" s="129"/>
      <c r="AV1" s="129"/>
      <c r="AW1" s="129"/>
      <c r="AX1" s="129"/>
      <c r="AY1" s="129"/>
      <c r="AZ1" s="129"/>
      <c r="BA1" s="129"/>
      <c r="BB1" s="129"/>
      <c r="BC1" s="126" t="s">
        <v>168</v>
      </c>
      <c r="BD1" s="127"/>
      <c r="BE1" s="127"/>
      <c r="BF1" s="127"/>
      <c r="BG1" s="127"/>
      <c r="BH1" s="128"/>
      <c r="BI1" s="126" t="s">
        <v>171</v>
      </c>
      <c r="BJ1" s="127"/>
      <c r="BK1" s="127"/>
      <c r="BL1" s="128"/>
    </row>
    <row r="2" spans="1:64" s="41" customFormat="1" ht="160.5" customHeight="1">
      <c r="A2" s="37" t="s">
        <v>62</v>
      </c>
      <c r="B2" s="37" t="s">
        <v>52</v>
      </c>
      <c r="C2" s="37" t="s">
        <v>53</v>
      </c>
      <c r="D2" s="37" t="s">
        <v>54</v>
      </c>
      <c r="E2" s="37" t="s">
        <v>4</v>
      </c>
      <c r="F2" s="37" t="s">
        <v>1</v>
      </c>
      <c r="G2" s="37" t="s">
        <v>57</v>
      </c>
      <c r="H2" s="37" t="s">
        <v>58</v>
      </c>
      <c r="I2" s="38" t="s">
        <v>59</v>
      </c>
      <c r="J2" s="37" t="s">
        <v>65</v>
      </c>
      <c r="K2" s="37" t="s">
        <v>35</v>
      </c>
      <c r="L2" s="37" t="s">
        <v>55</v>
      </c>
      <c r="M2" s="37" t="s">
        <v>12</v>
      </c>
      <c r="N2" s="37" t="s">
        <v>13</v>
      </c>
      <c r="O2" s="39" t="s">
        <v>17</v>
      </c>
      <c r="P2" s="39" t="s">
        <v>18</v>
      </c>
      <c r="Q2" s="39" t="s">
        <v>19</v>
      </c>
      <c r="R2" s="39" t="s">
        <v>20</v>
      </c>
      <c r="S2" s="39" t="s">
        <v>21</v>
      </c>
      <c r="T2" s="39" t="s">
        <v>146</v>
      </c>
      <c r="U2" s="39" t="s">
        <v>147</v>
      </c>
      <c r="V2" s="39" t="s">
        <v>148</v>
      </c>
      <c r="W2" s="39" t="s">
        <v>149</v>
      </c>
      <c r="X2" s="39" t="s">
        <v>145</v>
      </c>
      <c r="Y2" s="39" t="s">
        <v>151</v>
      </c>
      <c r="Z2" s="39" t="s">
        <v>152</v>
      </c>
      <c r="AA2" s="39" t="s">
        <v>38</v>
      </c>
      <c r="AB2" s="37" t="s">
        <v>40</v>
      </c>
      <c r="AC2" s="40" t="s">
        <v>41</v>
      </c>
      <c r="AD2" s="40" t="s">
        <v>56</v>
      </c>
      <c r="AE2" s="40" t="s">
        <v>43</v>
      </c>
      <c r="AF2" s="37" t="s">
        <v>44</v>
      </c>
      <c r="AG2" s="37" t="s">
        <v>45</v>
      </c>
      <c r="AH2" s="37" t="s">
        <v>46</v>
      </c>
      <c r="AI2" s="37" t="s">
        <v>46</v>
      </c>
      <c r="AJ2" s="46" t="s">
        <v>144</v>
      </c>
      <c r="AK2" s="46" t="s">
        <v>156</v>
      </c>
      <c r="AL2" s="46" t="s">
        <v>157</v>
      </c>
      <c r="AM2" s="46" t="s">
        <v>155</v>
      </c>
      <c r="AN2" s="46" t="s">
        <v>158</v>
      </c>
      <c r="AO2" s="46" t="s">
        <v>159</v>
      </c>
      <c r="AP2" s="47" t="s">
        <v>123</v>
      </c>
      <c r="AQ2" s="47" t="s">
        <v>124</v>
      </c>
      <c r="AR2" s="47" t="s">
        <v>98</v>
      </c>
      <c r="AS2" s="47" t="s">
        <v>114</v>
      </c>
      <c r="AT2" s="47" t="s">
        <v>160</v>
      </c>
      <c r="AU2" s="47" t="s">
        <v>161</v>
      </c>
      <c r="AV2" s="47" t="s">
        <v>108</v>
      </c>
      <c r="AW2" s="47" t="s">
        <v>1</v>
      </c>
      <c r="AX2" s="47" t="s">
        <v>116</v>
      </c>
      <c r="AY2" s="47" t="s">
        <v>162</v>
      </c>
      <c r="AZ2" s="47" t="s">
        <v>163</v>
      </c>
      <c r="BA2" s="47" t="s">
        <v>164</v>
      </c>
      <c r="BB2" s="46" t="s">
        <v>128</v>
      </c>
      <c r="BC2" s="59" t="s">
        <v>146</v>
      </c>
      <c r="BD2" s="59" t="s">
        <v>147</v>
      </c>
      <c r="BE2" s="59" t="s">
        <v>148</v>
      </c>
      <c r="BF2" s="59" t="s">
        <v>149</v>
      </c>
      <c r="BG2" s="59" t="s">
        <v>169</v>
      </c>
      <c r="BH2" s="59" t="s">
        <v>170</v>
      </c>
      <c r="BI2" s="59" t="s">
        <v>172</v>
      </c>
      <c r="BJ2" s="59" t="s">
        <v>169</v>
      </c>
      <c r="BK2" s="59" t="s">
        <v>173</v>
      </c>
      <c r="BL2" s="59" t="s">
        <v>174</v>
      </c>
    </row>
    <row r="3" spans="1:64" s="41" customFormat="1" ht="114" customHeight="1">
      <c r="A3" s="42"/>
      <c r="B3" s="42"/>
      <c r="C3" s="42">
        <f>基本情報入力シート!D16</f>
        <v>0</v>
      </c>
      <c r="D3" s="42" t="s">
        <v>136</v>
      </c>
      <c r="E3" s="42">
        <f>'申請書（別紙様式１）'!I15</f>
        <v>0</v>
      </c>
      <c r="F3" s="42">
        <f>'申請書（別紙様式１）'!I17</f>
        <v>0</v>
      </c>
      <c r="G3" s="42" t="str">
        <f>'申請書（別紙様式１）'!I19</f>
        <v>　</v>
      </c>
      <c r="H3" s="42" t="str">
        <f>'申請書（別紙様式１）'!I21</f>
        <v>　</v>
      </c>
      <c r="I3" s="42" t="str">
        <f>'申請書（別紙様式１）'!J22</f>
        <v>0-</v>
      </c>
      <c r="J3" s="42">
        <f>'申請書（別紙様式１）'!I23</f>
        <v>0</v>
      </c>
      <c r="K3" s="42">
        <f>'申請書（別紙様式１）'!I24</f>
        <v>0</v>
      </c>
      <c r="L3" s="42">
        <f>'申請書（別紙様式１）'!I25</f>
        <v>0</v>
      </c>
      <c r="M3" s="42">
        <f>'申請書（別紙様式１）'!D29</f>
        <v>0</v>
      </c>
      <c r="N3" s="42">
        <f>'申請書（別紙様式１）'!O29</f>
        <v>180000</v>
      </c>
      <c r="O3" s="43">
        <f>'申請書（別紙様式１）'!S35</f>
        <v>0</v>
      </c>
      <c r="P3" s="43">
        <f>'申請書（別紙様式１）'!S36</f>
        <v>0</v>
      </c>
      <c r="Q3" s="43">
        <f>'申請書（別紙様式１）'!S37</f>
        <v>0</v>
      </c>
      <c r="R3" s="43">
        <f>'申請書（別紙様式１）'!S38</f>
        <v>0</v>
      </c>
      <c r="S3" s="43">
        <f>'申請書（別紙様式１）'!S39</f>
        <v>0</v>
      </c>
      <c r="T3" s="44">
        <f>'申請書（別紙様式１）'!AR14</f>
        <v>0</v>
      </c>
      <c r="U3" s="44">
        <f>'申請書（別紙様式１）'!AR18</f>
        <v>0</v>
      </c>
      <c r="V3" s="44">
        <f>'申請書（別紙様式１）'!AR23</f>
        <v>0</v>
      </c>
      <c r="W3" s="44" t="str">
        <f>'申請書（別紙様式１）'!AW24</f>
        <v>基準額に達していませんのでご確認ください↓</v>
      </c>
      <c r="X3" s="45">
        <f>'申請書（別紙様式１）'!AR25</f>
        <v>0</v>
      </c>
      <c r="Y3" s="45" t="str">
        <f>'申請書（別紙様式１）'!AD28</f>
        <v>▢</v>
      </c>
      <c r="Z3" s="45" t="str">
        <f>'申請書（別紙様式１）'!AD29</f>
        <v>▢</v>
      </c>
      <c r="AA3" s="45" t="str">
        <f>'申請書（別紙様式１）'!AD31</f>
        <v>▢</v>
      </c>
      <c r="AB3" s="42">
        <f>'申請書（別紙様式１）'!AH35</f>
        <v>0</v>
      </c>
      <c r="AC3" s="42" t="str">
        <f>'申請書（別紙様式１）'!AT35&amp;'申請書（別紙様式１）'!AU35&amp;'申請書（別紙様式１）'!AV35&amp;'申請書（別紙様式１）'!AW35</f>
        <v>0000</v>
      </c>
      <c r="AD3" s="42">
        <f>'申請書（別紙様式１）'!AH36</f>
        <v>0</v>
      </c>
      <c r="AE3" s="42" t="str">
        <f>'申請書（別紙様式１）'!AT36&amp;'申請書（別紙様式１）'!AU36&amp;'申請書（別紙様式１）'!AV36</f>
        <v>000</v>
      </c>
      <c r="AF3" s="42" t="str">
        <f>'申請書（別紙様式１）'!AH37&amp;'申請書（別紙様式１）'!AI37&amp;'申請書（別紙様式１）'!AJ37&amp;'申請書（別紙様式１）'!AK37&amp;'申請書（別紙様式１）'!AL37&amp;'申請書（別紙様式１）'!AM37&amp;'申請書（別紙様式１）'!AN37</f>
        <v>0000000</v>
      </c>
      <c r="AG3" s="42">
        <f>'申請書（別紙様式１）'!AT37</f>
        <v>0</v>
      </c>
      <c r="AH3" s="42" t="str">
        <f>'申請書（別紙様式１）'!AK38</f>
        <v/>
      </c>
      <c r="AI3" s="42">
        <f>'申請書（別紙様式１）'!AK39</f>
        <v>0</v>
      </c>
      <c r="AJ3" s="45">
        <f>T3+U3+V3</f>
        <v>0</v>
      </c>
      <c r="AK3" s="45">
        <f>基本情報入力シート!D36</f>
        <v>0</v>
      </c>
      <c r="AL3" s="45">
        <f>AJ3-AK3</f>
        <v>0</v>
      </c>
      <c r="AM3" s="45">
        <f>N3</f>
        <v>180000</v>
      </c>
      <c r="AN3" s="45">
        <f>MIN(AL3,AM3)</f>
        <v>0</v>
      </c>
      <c r="AO3" s="45">
        <f>ROUNDDOWN(AN3,-3)</f>
        <v>0</v>
      </c>
      <c r="AP3" s="42">
        <f>基本情報入力シート!D4</f>
        <v>0</v>
      </c>
      <c r="AQ3" s="42">
        <f>基本情報入力シート!D5</f>
        <v>0</v>
      </c>
      <c r="AR3" s="42">
        <f>基本情報入力シート!D7</f>
        <v>0</v>
      </c>
      <c r="AS3" s="42">
        <f>基本情報入力シート!D9</f>
        <v>0</v>
      </c>
      <c r="AT3" s="42">
        <f>基本情報入力シート!D10</f>
        <v>0</v>
      </c>
      <c r="AU3" s="42">
        <f>基本情報入力シート!D12</f>
        <v>0</v>
      </c>
      <c r="AV3" s="42">
        <f>基本情報入力シート!D24</f>
        <v>0</v>
      </c>
      <c r="AW3" s="42">
        <f>F3</f>
        <v>0</v>
      </c>
      <c r="AX3" s="42">
        <f>基本情報入力シート!D19</f>
        <v>0</v>
      </c>
      <c r="AY3" s="42">
        <f>基本情報入力シート!D20</f>
        <v>0</v>
      </c>
      <c r="AZ3" s="42">
        <f>基本情報入力シート!D22</f>
        <v>0</v>
      </c>
      <c r="BA3" s="42" t="str">
        <f>G3</f>
        <v>　</v>
      </c>
      <c r="BB3" s="48">
        <f>基本情報入力シート!D35</f>
        <v>0</v>
      </c>
      <c r="BC3" s="57">
        <f>'実績報告書（別紙様式２）'!AR14</f>
        <v>0</v>
      </c>
      <c r="BD3" s="57">
        <f>'実績報告書（別紙様式２）'!AR18</f>
        <v>0</v>
      </c>
      <c r="BE3" s="57">
        <f>'実績報告書（別紙様式２）'!AR23</f>
        <v>0</v>
      </c>
      <c r="BF3" s="42" t="str">
        <f>'実績報告書（別紙様式２）'!AW24</f>
        <v/>
      </c>
      <c r="BG3" s="57">
        <f>'実績報告書（別紙様式２）'!AR25</f>
        <v>0</v>
      </c>
      <c r="BH3" s="42" t="str">
        <f>'実績報告書（別紙様式２）'!R4</f>
        <v>令和　　年　　月　　日</v>
      </c>
      <c r="BI3" s="58">
        <f>'精算書（別紙様式３） '!E23</f>
        <v>0</v>
      </c>
      <c r="BJ3" s="58">
        <f>'精算書（別紙様式３） '!E25</f>
        <v>0</v>
      </c>
      <c r="BK3" s="58">
        <f>VALUE('精算書（別紙様式３） '!E27)</f>
        <v>0</v>
      </c>
      <c r="BL3" s="42" t="str">
        <f>'精算書（別紙様式３） '!H3</f>
        <v>令和　　年　　月　　日</v>
      </c>
    </row>
  </sheetData>
  <sheetProtection algorithmName="SHA-512" hashValue="6OkzoMl7DkdQlS3WVZtGc28iKXI6my8L0AD3VAVl9WjdoLqVykbGwg0EBQVoX0AD5YsWNfkY/lQCj8LNqv57uQ==" saltValue="wYpJe3MKL6Bzj0OpafwBiw==" spinCount="100000" sheet="1" objects="1" scenarios="1"/>
  <mergeCells count="9">
    <mergeCell ref="BC1:BH1"/>
    <mergeCell ref="BI1:BL1"/>
    <mergeCell ref="AJ1:BB1"/>
    <mergeCell ref="O1:S1"/>
    <mergeCell ref="A1:D1"/>
    <mergeCell ref="E1:L1"/>
    <mergeCell ref="AB1:AI1"/>
    <mergeCell ref="T1:X1"/>
    <mergeCell ref="Y1:AA1"/>
  </mergeCells>
  <phoneticPr fontId="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911716F3DE2A8E40BD7F58F6274802DD" ma:contentTypeVersion="3" ma:contentTypeDescription="新しいドキュメントを作成します。" ma:contentTypeScope="" ma:versionID="d9ea9f4d4825e7d4404b595837cd0ac8">
  <xsd:schema xmlns:xsd="http://www.w3.org/2001/XMLSchema" xmlns:xs="http://www.w3.org/2001/XMLSchema" xmlns:p="http://schemas.microsoft.com/office/2006/metadata/properties" xmlns:ns2="bd662ca2-3270-4cd2-8e0f-f95fd2255586" targetNamespace="http://schemas.microsoft.com/office/2006/metadata/properties" ma:root="true" ma:fieldsID="f6d061c5658bd097cfef752714f8c46e" ns2:_="">
    <xsd:import namespace="bd662ca2-3270-4cd2-8e0f-f95fd2255586"/>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d662ca2-3270-4cd2-8e0f-f95fd225558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5053E9B-B6D6-4034-B7B5-FB133A638555}">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871AFC4D-C2F9-4F65-8F70-AAFA74CEB099}">
  <ds:schemaRefs>
    <ds:schemaRef ds:uri="http://schemas.microsoft.com/sharepoint/v3/contenttype/forms"/>
  </ds:schemaRefs>
</ds:datastoreItem>
</file>

<file path=customXml/itemProps3.xml><?xml version="1.0" encoding="utf-8"?>
<ds:datastoreItem xmlns:ds="http://schemas.openxmlformats.org/officeDocument/2006/customXml" ds:itemID="{F1A77E4A-EF4E-49A5-8861-468B8E1B67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d662ca2-3270-4cd2-8e0f-f95fd225558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4</vt:i4>
      </vt:variant>
    </vt:vector>
  </HeadingPairs>
  <TitlesOfParts>
    <vt:vector size="12" baseType="lpstr">
      <vt:lpstr>委任状(任意)</vt:lpstr>
      <vt:lpstr>基本情報入力シート</vt:lpstr>
      <vt:lpstr>申請書（別紙様式１）</vt:lpstr>
      <vt:lpstr>申請書別紙一覧</vt:lpstr>
      <vt:lpstr>実績報告書（別紙様式２）</vt:lpstr>
      <vt:lpstr>実績報告書別紙一覧</vt:lpstr>
      <vt:lpstr>精算書（別紙様式３） </vt:lpstr>
      <vt:lpstr>集計（概算払）</vt:lpstr>
      <vt:lpstr>'委任状(任意)'!Print_Area</vt:lpstr>
      <vt:lpstr>'実績報告書（別紙様式２）'!Print_Area</vt:lpstr>
      <vt:lpstr>'申請書（別紙様式１）'!Print_Area</vt:lpstr>
      <vt:lpstr>'精算書（別紙様式３） '!Print_Area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椎名　響</dc:creator>
  <cp:lastModifiedBy>椎名　響</cp:lastModifiedBy>
  <cp:lastPrinted>2025-07-30T10:12:19Z</cp:lastPrinted>
  <dcterms:created xsi:type="dcterms:W3CDTF">2025-06-04T05:13:17Z</dcterms:created>
  <dcterms:modified xsi:type="dcterms:W3CDTF">2025-08-01T04:46:10Z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0x010100911716F3DE2A8E40BD7F58F6274802DD</vt:lpwstr>
  </property>
</Properties>
</file>